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08 菊池市\水道\"/>
    </mc:Choice>
  </mc:AlternateContent>
  <workbookProtection workbookAlgorithmName="SHA-512" workbookHashValue="KeaYnSThm6yeRF9eqEq5+pakB19pCd+phelzL+8jLQlUXueS+m6TzU7vgZ1Cnw7jqbMnHy62gICCF3Uo5e6G8w==" workbookSaltValue="OGalfpiQqoS6xRfYUyfN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<sst xmlns="http://schemas.openxmlformats.org/spreadsheetml/2006/main" count="228" uniqueCount="115">
  <si>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</si>
  <si>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</si>
  <si>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</si>
  <si>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</si>
  <si>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</si>
  <si>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</si>
  <si>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</si>
  <si>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</si>
  <si>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</si>
  <si>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</si>
  <si>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</si>
  <si>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</si>
  <si>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</si>
  <si>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</si>
  <si>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</si>
  <si>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</si>
  <si>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</si>
  <si>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</si>
  <si>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</si>
  <si>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</si>
  <si>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</si>
  <si>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</si>
  <si>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</si>
  <si>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</si>
  <si>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</si>
  <si>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</si>
  <si>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</si>
  <si>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</si>
  <si>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</si>
  <si>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</si>
  <si>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</si>
  <si>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</si>
  <si>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</si>
  <si>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</si>
  <si>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</si>
  <si>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</si>
  <si>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</si>
  <si>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</si>
  <si>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</si>
  <si>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</si>
  <si>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</si>
  <si>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</si>
  <si>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</si>
  <si>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</si>
  <si>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</si>
  <si>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</si>
  <si>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</si>
  <si>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</si>
  <si>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</si>
  <si>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</si>
  <si>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</si>
  <si>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</si>
  <si>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</si>
  <si>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</si>
  <si>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</si>
  <si>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</si>
  <si>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</si>
  <si>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</si>
  <si>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</si>
  <si>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</si>
  <si>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</si>
  <si>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</si>
  <si>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</si>
  <si>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</si>
  <si>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</si>
  <si>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</si>
  <si>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</si>
  <si>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</si>
  <si>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</si>
  <si>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</si>
  <si>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</si>
  <si>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</si>
  <si>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</si>
  <si>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</si>
  <si>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</si>
  <si>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</si>
  <si>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</si>
  <si>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</si>
  <si>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</si>
  <si>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</si>
  <si>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</si>
  <si>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</si>
  <si>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</si>
  <si>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</si>
  <si>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</si>
  <si>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</si>
  <si>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</si>
  <si>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</si>
  <si>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</si>
  <si>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</si>
  <si>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</si>
  <si>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</si>
  <si>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</si>
  <si>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</si>
  <si>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</si>
  <si>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</si>
  <si>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</si>
  <si>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</si>
  <si>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</si>
  <si>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</si>
  <si>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</si>
  <si>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</si>
  <si>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</si>
  <si>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</si>
  <si>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</si>
  <si>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</si>
  <si>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</si>
  <si>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</si>
  <si>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</si>
  <si>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</si>
  <si>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</si>
  <si>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</si>
  <si>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①有形固定資産減価償却率は、若干上昇傾向にありますが、類似団体平均と比較しても同様な状況であり、水道水の安定供給に影響を及ぼす状況ではありません。
②管路経年化率は、上昇傾向にあり、類似団体平均を超えている状況です。
③管路更新率は、老朽化が進んだ配水管の更新を重点的に実施したため前年度より上昇しました。</t>
    <rPh sb="14" eb="16">
      <t>ジャッカン</t>
    </rPh>
    <rPh sb="16" eb="18">
      <t>ジョウショウ</t>
    </rPh>
    <rPh sb="18" eb="20">
      <t>ケイコウ</t>
    </rPh>
    <rPh sb="83" eb="85">
      <t>ジョウショウ</t>
    </rPh>
    <rPh sb="85" eb="87">
      <t>ケイコウ</t>
    </rPh>
    <rPh sb="117" eb="120">
      <t>ロウキュウカ</t>
    </rPh>
    <rPh sb="121" eb="122">
      <t>スス</t>
    </rPh>
    <rPh sb="124" eb="126">
      <t>ハイスイ</t>
    </rPh>
    <rPh sb="126" eb="127">
      <t>カン</t>
    </rPh>
    <rPh sb="128" eb="130">
      <t>コウシン</t>
    </rPh>
    <rPh sb="146" eb="148">
      <t>ジョウショウ</t>
    </rPh>
    <phoneticPr fontId="4"/>
  </si>
  <si>
    <t>　新型コロナウイルス感染症に伴う在宅時間の増加などが影響し、給水収益は前年度と比較し増加しましたが、感染症の収束に伴い、再び給水人口の減少に合わせて減少傾向に向かう可能性があります。
　また、施設の老朽化が進み修繕費用が増加傾向となることも懸念されます。
　今後は、菊池市水道ビジョン（経営戦略）に基づき、適切な維持管理により現有資産を有効に活用しつつ、施設更新時にはダウンサイジング等を踏まえながら施設の再構築を図り、施設利用率の向上を目指すとともに、老朽化の進んだ管路を計画的に更新し、さらに有収率の改善を図っていく必要があります。</t>
    <rPh sb="35" eb="38">
      <t>ゼンネンド</t>
    </rPh>
    <rPh sb="39" eb="41">
      <t>ヒカク</t>
    </rPh>
    <rPh sb="42" eb="44">
      <t>ゾウカ</t>
    </rPh>
    <rPh sb="99" eb="102">
      <t>ロウキュウカ</t>
    </rPh>
    <rPh sb="103" eb="104">
      <t>スス</t>
    </rPh>
    <rPh sb="129" eb="131">
      <t>コンゴ</t>
    </rPh>
    <phoneticPr fontId="4"/>
  </si>
  <si>
    <r>
      <t>①経常収支比率は、主に資産減耗費や修繕費の増が影響し、前年度を下回りました。
②累積欠損金比率は、平成28年度に簡易水道事業と統合したため欠損金が生じました。</t>
    </r>
    <r>
      <rPr>
        <sz val="11"/>
        <color rgb="FFFF0000"/>
        <rFont val="ＭＳ ゴシック"/>
        <family val="3"/>
        <charset val="128"/>
      </rPr>
      <t>現在は累積欠損金は発生していません。</t>
    </r>
    <r>
      <rPr>
        <sz val="11"/>
        <color theme="1"/>
        <rFont val="ＭＳ ゴシック"/>
        <family val="3"/>
        <charset val="128"/>
      </rPr>
      <t xml:space="preserve">
③流動比率は、前年度を下回りましたが、必要とされる1年以内に支払うべき債務に対して支払うことができる現金等があることを示す100%以上となっていることから、経営の健全性は概ね保たれている状況といえます。
④企業債残高対給水収益比率は、旧簡易水道事業の企業債借入れによるものが影響し、類似団体平均値を大きく超えていますが、毎年度の企業債借入額がその年度の企業債償還額を上回らない額とするなど、改善を図ります。
⑤料金回収率は、費用の増加以上に給水収益が増加したことで、前年度より若干改善しました。
⑥給水原価は、地下水を水源としているため、類似団体平均と比較して低い状況です。
⑦施設利用率は、地形などの影響から多数の施設を保有しているため低い状況です。
⑧有収率は、発見までに相当の時間を要する漏水がほとんど無かったことなどから、前年度より改善しました。
</t>
    </r>
    <rPh sb="11" eb="13">
      <t>シサン</t>
    </rPh>
    <rPh sb="13" eb="15">
      <t>ゲンモウ</t>
    </rPh>
    <rPh sb="15" eb="16">
      <t>ヒ</t>
    </rPh>
    <rPh sb="17" eb="20">
      <t>シュウゼンヒ</t>
    </rPh>
    <rPh sb="21" eb="22">
      <t>ゾウ</t>
    </rPh>
    <rPh sb="23" eb="25">
      <t>エイキョウ</t>
    </rPh>
    <rPh sb="31" eb="33">
      <t>シタマワ</t>
    </rPh>
    <rPh sb="79" eb="81">
      <t>ゲンザイ</t>
    </rPh>
    <rPh sb="82" eb="84">
      <t>ルイセキ</t>
    </rPh>
    <rPh sb="84" eb="87">
      <t>ケッソンキン</t>
    </rPh>
    <rPh sb="88" eb="90">
      <t>ハッセイ</t>
    </rPh>
    <rPh sb="310" eb="312">
      <t>ヒヨウ</t>
    </rPh>
    <rPh sb="313" eb="315">
      <t>ゾウカ</t>
    </rPh>
    <rPh sb="315" eb="317">
      <t>イジョウ</t>
    </rPh>
    <rPh sb="318" eb="320">
      <t>キュウスイ</t>
    </rPh>
    <rPh sb="320" eb="322">
      <t>シュウエキ</t>
    </rPh>
    <rPh sb="323" eb="325">
      <t>ゾウカ</t>
    </rPh>
    <rPh sb="336" eb="338">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</si>
</sst>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0.66</c:v>
                </c:pt>
                <c:pt idx="1">
                  <c:v>0.02</c:v>
                </c:pt>
                <c:pt idx="2">
                  <c:v>0.51</c:v>
                </c:pt>
                <c:pt idx="3">
                  <c:v>0.2</c:v>
                </c:pt>
                <c:pt idx="4">
                  <c:v>0.91</c:v>
                </c:pt>
              </c:numCache>
            </c:numRef>
          </c:val>
          <c:extLst>
            <c:ext xmlns:c16="http://schemas.microsoft.com/office/drawing/2014/chart" uri="{C3380CC4-5D6E-409C-BE32-E72D297353CC}">
              <c16:uniqueId val="{00000000-AED7-462D-8005-D359653A6EF2}"/>
            </c:ext>
          </c:extLst>
        </c:ser>
        <c:dLbls>
          <c:showLegendKey val="0"/>
          <c:showVal val="0"/>
          <c:showCatName val="0"/>
          <c:showSerName val="0"/>
          <c:showPercent val="0"/>
          <c:showBubbleSize val="0"/>
        </c:dLbls>
        <c:gapWidth val="150"/>
        <c:axId val="190370176"/>
        <c:axId val="1903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AED7-462D-8005-D359653A6EF2}"/>
            </c:ext>
          </c:extLst>
        </c:ser>
        <c:dLbls>
          <c:showLegendKey val="0"/>
          <c:showVal val="0"/>
          <c:showCatName val="0"/>
          <c:showSerName val="0"/>
          <c:showPercent val="0"/>
          <c:showBubbleSize val="0"/>
        </c:dLbls>
        <c:marker val="1"/>
        <c:smooth val="0"/>
        <c:axId val="190370176"/>
        <c:axId val="190372096"/>
      </c:lineChart>
      <c:dateAx>
        <c:axId val="190370176"/>
        <c:scaling>
          <c:orientation val="minMax"/>
        </c:scaling>
        <c:delete val="1"/>
        <c:axPos val="b"/>
        <c:numFmt formatCode="&quot;H&quot;yy" sourceLinked="1"/>
        <c:majorTickMark val="none"/>
        <c:minorTickMark val="none"/>
        <c:tickLblPos val="none"/>
        <c:crossAx val="190372096"/>
        <c:crosses val="autoZero"/>
        <c:auto val="1"/>
        <c:lblOffset val="100"/>
        <c:baseTimeUnit val="years"/>
      </c:dateAx>
      <c:valAx>
        <c:axId val="190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40.799999999999997</c:v>
                </c:pt>
                <c:pt idx="1">
                  <c:v>41.3</c:v>
                </c:pt>
                <c:pt idx="2">
                  <c:v>40.28</c:v>
                </c:pt>
                <c:pt idx="3">
                  <c:v>35.630000000000003</c:v>
                </c:pt>
                <c:pt idx="4">
                  <c:v>35.99</c:v>
                </c:pt>
              </c:numCache>
            </c:numRef>
          </c:val>
          <c:extLst>
            <c:ext xmlns:c16="http://schemas.microsoft.com/office/drawing/2014/chart" uri="{C3380CC4-5D6E-409C-BE32-E72D297353CC}">
              <c16:uniqueId val="{00000000-C81A-4EEE-BC4E-BA8B46A64CCF}"/>
            </c:ext>
          </c:extLst>
        </c:ser>
        <c:dLbls>
          <c:showLegendKey val="0"/>
          <c:showVal val="0"/>
          <c:showCatName val="0"/>
          <c:showSerName val="0"/>
          <c:showPercent val="0"/>
          <c:showBubbleSize val="0"/>
        </c:dLbls>
        <c:gapWidth val="150"/>
        <c:axId val="192188416"/>
        <c:axId val="1921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81A-4EEE-BC4E-BA8B46A64CCF}"/>
            </c:ext>
          </c:extLst>
        </c:ser>
        <c:dLbls>
          <c:showLegendKey val="0"/>
          <c:showVal val="0"/>
          <c:showCatName val="0"/>
          <c:showSerName val="0"/>
          <c:showPercent val="0"/>
          <c:showBubbleSize val="0"/>
        </c:dLbls>
        <c:marker val="1"/>
        <c:smooth val="0"/>
        <c:axId val="192188416"/>
        <c:axId val="192190336"/>
      </c:lineChart>
      <c:dateAx>
        <c:axId val="192188416"/>
        <c:scaling>
          <c:orientation val="minMax"/>
        </c:scaling>
        <c:delete val="1"/>
        <c:axPos val="b"/>
        <c:numFmt formatCode="&quot;H&quot;yy" sourceLinked="1"/>
        <c:majorTickMark val="none"/>
        <c:minorTickMark val="none"/>
        <c:tickLblPos val="none"/>
        <c:crossAx val="192190336"/>
        <c:crosses val="autoZero"/>
        <c:auto val="1"/>
        <c:lblOffset val="100"/>
        <c:baseTimeUnit val="years"/>
      </c:dateAx>
      <c:valAx>
        <c:axId val="1921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82.09</c:v>
                </c:pt>
                <c:pt idx="1">
                  <c:v>83.34</c:v>
                </c:pt>
                <c:pt idx="2">
                  <c:v>82.85</c:v>
                </c:pt>
                <c:pt idx="3">
                  <c:v>83.92</c:v>
                </c:pt>
                <c:pt idx="4">
                  <c:v>84.53</c:v>
                </c:pt>
              </c:numCache>
            </c:numRef>
          </c:val>
          <c:extLst>
            <c:ext xmlns:c16="http://schemas.microsoft.com/office/drawing/2014/chart" uri="{C3380CC4-5D6E-409C-BE32-E72D297353CC}">
              <c16:uniqueId val="{00000000-D78E-4673-8A1B-601CA135507E}"/>
            </c:ext>
          </c:extLst>
        </c:ser>
        <c:dLbls>
          <c:showLegendKey val="0"/>
          <c:showVal val="0"/>
          <c:showCatName val="0"/>
          <c:showSerName val="0"/>
          <c:showPercent val="0"/>
          <c:showBubbleSize val="0"/>
        </c:dLbls>
        <c:gapWidth val="150"/>
        <c:axId val="192577920"/>
        <c:axId val="1925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78E-4673-8A1B-601CA135507E}"/>
            </c:ext>
          </c:extLst>
        </c:ser>
        <c:dLbls>
          <c:showLegendKey val="0"/>
          <c:showVal val="0"/>
          <c:showCatName val="0"/>
          <c:showSerName val="0"/>
          <c:showPercent val="0"/>
          <c:showBubbleSize val="0"/>
        </c:dLbls>
        <c:marker val="1"/>
        <c:smooth val="0"/>
        <c:axId val="192577920"/>
        <c:axId val="192579840"/>
      </c:lineChart>
      <c:dateAx>
        <c:axId val="192577920"/>
        <c:scaling>
          <c:orientation val="minMax"/>
        </c:scaling>
        <c:delete val="1"/>
        <c:axPos val="b"/>
        <c:numFmt formatCode="&quot;H&quot;yy" sourceLinked="1"/>
        <c:majorTickMark val="none"/>
        <c:minorTickMark val="none"/>
        <c:tickLblPos val="none"/>
        <c:crossAx val="192579840"/>
        <c:crosses val="autoZero"/>
        <c:auto val="1"/>
        <c:lblOffset val="100"/>
        <c:baseTimeUnit val="years"/>
      </c:dateAx>
      <c:valAx>
        <c:axId val="1925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107.43</c:v>
                </c:pt>
                <c:pt idx="1">
                  <c:v>109.97</c:v>
                </c:pt>
                <c:pt idx="2">
                  <c:v>108.28</c:v>
                </c:pt>
                <c:pt idx="3">
                  <c:v>112.87</c:v>
                </c:pt>
                <c:pt idx="4">
                  <c:v>112.1</c:v>
                </c:pt>
              </c:numCache>
            </c:numRef>
          </c:val>
          <c:extLst>
            <c:ext xmlns:c16="http://schemas.microsoft.com/office/drawing/2014/chart" uri="{C3380CC4-5D6E-409C-BE32-E72D297353CC}">
              <c16:uniqueId val="{00000000-DB31-4EE1-B1F4-B7464E5F7795}"/>
            </c:ext>
          </c:extLst>
        </c:ser>
        <c:dLbls>
          <c:showLegendKey val="0"/>
          <c:showVal val="0"/>
          <c:showCatName val="0"/>
          <c:showSerName val="0"/>
          <c:showPercent val="0"/>
          <c:showBubbleSize val="0"/>
        </c:dLbls>
        <c:gapWidth val="150"/>
        <c:axId val="189436672"/>
        <c:axId val="1894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B31-4EE1-B1F4-B7464E5F7795}"/>
            </c:ext>
          </c:extLst>
        </c:ser>
        <c:dLbls>
          <c:showLegendKey val="0"/>
          <c:showVal val="0"/>
          <c:showCatName val="0"/>
          <c:showSerName val="0"/>
          <c:showPercent val="0"/>
          <c:showBubbleSize val="0"/>
        </c:dLbls>
        <c:marker val="1"/>
        <c:smooth val="0"/>
        <c:axId val="189436672"/>
        <c:axId val="189438592"/>
      </c:lineChart>
      <c:dateAx>
        <c:axId val="189436672"/>
        <c:scaling>
          <c:orientation val="minMax"/>
        </c:scaling>
        <c:delete val="1"/>
        <c:axPos val="b"/>
        <c:numFmt formatCode="&quot;H&quot;yy" sourceLinked="1"/>
        <c:majorTickMark val="none"/>
        <c:minorTickMark val="none"/>
        <c:tickLblPos val="none"/>
        <c:crossAx val="189438592"/>
        <c:crosses val="autoZero"/>
        <c:auto val="1"/>
        <c:lblOffset val="100"/>
        <c:baseTimeUnit val="years"/>
      </c:dateAx>
      <c:valAx>
        <c:axId val="18943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38.229999999999997</c:v>
                </c:pt>
                <c:pt idx="1">
                  <c:v>40.299999999999997</c:v>
                </c:pt>
                <c:pt idx="2">
                  <c:v>42.12</c:v>
                </c:pt>
                <c:pt idx="3">
                  <c:v>43.17</c:v>
                </c:pt>
                <c:pt idx="4">
                  <c:v>44.24</c:v>
                </c:pt>
              </c:numCache>
            </c:numRef>
          </c:val>
          <c:extLst>
            <c:ext xmlns:c16="http://schemas.microsoft.com/office/drawing/2014/chart" uri="{C3380CC4-5D6E-409C-BE32-E72D297353CC}">
              <c16:uniqueId val="{00000000-2EA4-42ED-B670-59FE61A72758}"/>
            </c:ext>
          </c:extLst>
        </c:ser>
        <c:dLbls>
          <c:showLegendKey val="0"/>
          <c:showVal val="0"/>
          <c:showCatName val="0"/>
          <c:showSerName val="0"/>
          <c:showPercent val="0"/>
          <c:showBubbleSize val="0"/>
        </c:dLbls>
        <c:gapWidth val="150"/>
        <c:axId val="191116416"/>
        <c:axId val="1911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EA4-42ED-B670-59FE61A72758}"/>
            </c:ext>
          </c:extLst>
        </c:ser>
        <c:dLbls>
          <c:showLegendKey val="0"/>
          <c:showVal val="0"/>
          <c:showCatName val="0"/>
          <c:showSerName val="0"/>
          <c:showPercent val="0"/>
          <c:showBubbleSize val="0"/>
        </c:dLbls>
        <c:marker val="1"/>
        <c:smooth val="0"/>
        <c:axId val="191116416"/>
        <c:axId val="191118336"/>
      </c:lineChart>
      <c:dateAx>
        <c:axId val="191116416"/>
        <c:scaling>
          <c:orientation val="minMax"/>
        </c:scaling>
        <c:delete val="1"/>
        <c:axPos val="b"/>
        <c:numFmt formatCode="&quot;H&quot;yy" sourceLinked="1"/>
        <c:majorTickMark val="none"/>
        <c:minorTickMark val="none"/>
        <c:tickLblPos val="none"/>
        <c:crossAx val="191118336"/>
        <c:crosses val="autoZero"/>
        <c:auto val="1"/>
        <c:lblOffset val="100"/>
        <c:baseTimeUnit val="years"/>
      </c:dateAx>
      <c:valAx>
        <c:axId val="191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19.440000000000001</c:v>
                </c:pt>
                <c:pt idx="1">
                  <c:v>19.78</c:v>
                </c:pt>
                <c:pt idx="2">
                  <c:v>18.850000000000001</c:v>
                </c:pt>
                <c:pt idx="3">
                  <c:v>19.260000000000002</c:v>
                </c:pt>
                <c:pt idx="4">
                  <c:v>20.239999999999998</c:v>
                </c:pt>
              </c:numCache>
            </c:numRef>
          </c:val>
          <c:extLst>
            <c:ext xmlns:c16="http://schemas.microsoft.com/office/drawing/2014/chart" uri="{C3380CC4-5D6E-409C-BE32-E72D297353CC}">
              <c16:uniqueId val="{00000000-8593-410D-B5C6-C7296DB75726}"/>
            </c:ext>
          </c:extLst>
        </c:ser>
        <c:dLbls>
          <c:showLegendKey val="0"/>
          <c:showVal val="0"/>
          <c:showCatName val="0"/>
          <c:showSerName val="0"/>
          <c:showPercent val="0"/>
          <c:showBubbleSize val="0"/>
        </c:dLbls>
        <c:gapWidth val="150"/>
        <c:axId val="191159296"/>
        <c:axId val="1911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593-410D-B5C6-C7296DB75726}"/>
            </c:ext>
          </c:extLst>
        </c:ser>
        <c:dLbls>
          <c:showLegendKey val="0"/>
          <c:showVal val="0"/>
          <c:showCatName val="0"/>
          <c:showSerName val="0"/>
          <c:showPercent val="0"/>
          <c:showBubbleSize val="0"/>
        </c:dLbls>
        <c:marker val="1"/>
        <c:smooth val="0"/>
        <c:axId val="191159296"/>
        <c:axId val="191161472"/>
      </c:lineChart>
      <c:dateAx>
        <c:axId val="191159296"/>
        <c:scaling>
          <c:orientation val="minMax"/>
        </c:scaling>
        <c:delete val="1"/>
        <c:axPos val="b"/>
        <c:numFmt formatCode="&quot;H&quot;yy" sourceLinked="1"/>
        <c:majorTickMark val="none"/>
        <c:minorTickMark val="none"/>
        <c:tickLblPos val="none"/>
        <c:crossAx val="191161472"/>
        <c:crosses val="autoZero"/>
        <c:auto val="1"/>
        <c:lblOffset val="100"/>
        <c:baseTimeUnit val="years"/>
      </c:dateAx>
      <c:valAx>
        <c:axId val="191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4.71</c:v>
                </c:pt>
                <c:pt idx="1">
                  <c:v>0</c:v>
                </c:pt>
                <c:pt idx="2">
                  <c:v>0</c:v>
                </c:pt>
                <c:pt idx="3">
                  <c:v>0</c:v>
                </c:pt>
                <c:pt idx="4">
                  <c:v>0</c:v>
                </c:pt>
              </c:numCache>
            </c:numRef>
          </c:val>
          <c:extLst>
            <c:ext xmlns:c16="http://schemas.microsoft.com/office/drawing/2014/chart" uri="{C3380CC4-5D6E-409C-BE32-E72D297353CC}">
              <c16:uniqueId val="{00000000-3CEE-4CC9-8EC4-C357E1D7822B}"/>
            </c:ext>
          </c:extLst>
        </c:ser>
        <c:dLbls>
          <c:showLegendKey val="0"/>
          <c:showVal val="0"/>
          <c:showCatName val="0"/>
          <c:showSerName val="0"/>
          <c:showPercent val="0"/>
          <c:showBubbleSize val="0"/>
        </c:dLbls>
        <c:gapWidth val="150"/>
        <c:axId val="191197568"/>
        <c:axId val="1911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3CEE-4CC9-8EC4-C357E1D7822B}"/>
            </c:ext>
          </c:extLst>
        </c:ser>
        <c:dLbls>
          <c:showLegendKey val="0"/>
          <c:showVal val="0"/>
          <c:showCatName val="0"/>
          <c:showSerName val="0"/>
          <c:showPercent val="0"/>
          <c:showBubbleSize val="0"/>
        </c:dLbls>
        <c:marker val="1"/>
        <c:smooth val="0"/>
        <c:axId val="191197568"/>
        <c:axId val="191199488"/>
      </c:lineChart>
      <c:dateAx>
        <c:axId val="191197568"/>
        <c:scaling>
          <c:orientation val="minMax"/>
        </c:scaling>
        <c:delete val="1"/>
        <c:axPos val="b"/>
        <c:numFmt formatCode="&quot;H&quot;yy" sourceLinked="1"/>
        <c:majorTickMark val="none"/>
        <c:minorTickMark val="none"/>
        <c:tickLblPos val="none"/>
        <c:crossAx val="191199488"/>
        <c:crosses val="autoZero"/>
        <c:auto val="1"/>
        <c:lblOffset val="100"/>
        <c:baseTimeUnit val="years"/>
      </c:dateAx>
      <c:valAx>
        <c:axId val="19119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196.3</c:v>
                </c:pt>
                <c:pt idx="1">
                  <c:v>196.75</c:v>
                </c:pt>
                <c:pt idx="2">
                  <c:v>200.56</c:v>
                </c:pt>
                <c:pt idx="3">
                  <c:v>173.75</c:v>
                </c:pt>
                <c:pt idx="4">
                  <c:v>170.28</c:v>
                </c:pt>
              </c:numCache>
            </c:numRef>
          </c:val>
          <c:extLst>
            <c:ext xmlns:c16="http://schemas.microsoft.com/office/drawing/2014/chart" uri="{C3380CC4-5D6E-409C-BE32-E72D297353CC}">
              <c16:uniqueId val="{00000000-DC48-4712-A542-A26DA4285C25}"/>
            </c:ext>
          </c:extLst>
        </c:ser>
        <c:dLbls>
          <c:showLegendKey val="0"/>
          <c:showVal val="0"/>
          <c:showCatName val="0"/>
          <c:showSerName val="0"/>
          <c:showPercent val="0"/>
          <c:showBubbleSize val="0"/>
        </c:dLbls>
        <c:gapWidth val="150"/>
        <c:axId val="191243008"/>
        <c:axId val="1912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DC48-4712-A542-A26DA4285C25}"/>
            </c:ext>
          </c:extLst>
        </c:ser>
        <c:dLbls>
          <c:showLegendKey val="0"/>
          <c:showVal val="0"/>
          <c:showCatName val="0"/>
          <c:showSerName val="0"/>
          <c:showPercent val="0"/>
          <c:showBubbleSize val="0"/>
        </c:dLbls>
        <c:marker val="1"/>
        <c:smooth val="0"/>
        <c:axId val="191243008"/>
        <c:axId val="191244928"/>
      </c:lineChart>
      <c:dateAx>
        <c:axId val="191243008"/>
        <c:scaling>
          <c:orientation val="minMax"/>
        </c:scaling>
        <c:delete val="1"/>
        <c:axPos val="b"/>
        <c:numFmt formatCode="&quot;H&quot;yy" sourceLinked="1"/>
        <c:majorTickMark val="none"/>
        <c:minorTickMark val="none"/>
        <c:tickLblPos val="none"/>
        <c:crossAx val="191244928"/>
        <c:crosses val="autoZero"/>
        <c:auto val="1"/>
        <c:lblOffset val="100"/>
        <c:baseTimeUnit val="years"/>
      </c:dateAx>
      <c:valAx>
        <c:axId val="19124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683.52</c:v>
                </c:pt>
                <c:pt idx="1">
                  <c:v>626.39</c:v>
                </c:pt>
                <c:pt idx="2">
                  <c:v>624.19000000000005</c:v>
                </c:pt>
                <c:pt idx="3">
                  <c:v>623.41</c:v>
                </c:pt>
                <c:pt idx="4">
                  <c:v>602.84</c:v>
                </c:pt>
              </c:numCache>
            </c:numRef>
          </c:val>
          <c:extLst>
            <c:ext xmlns:c16="http://schemas.microsoft.com/office/drawing/2014/chart" uri="{C3380CC4-5D6E-409C-BE32-E72D297353CC}">
              <c16:uniqueId val="{00000000-BA1A-4306-BE8E-40A7CDEF1CEA}"/>
            </c:ext>
          </c:extLst>
        </c:ser>
        <c:dLbls>
          <c:showLegendKey val="0"/>
          <c:showVal val="0"/>
          <c:showCatName val="0"/>
          <c:showSerName val="0"/>
          <c:showPercent val="0"/>
          <c:showBubbleSize val="0"/>
        </c:dLbls>
        <c:gapWidth val="150"/>
        <c:axId val="191288448"/>
        <c:axId val="1912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A1A-4306-BE8E-40A7CDEF1CEA}"/>
            </c:ext>
          </c:extLst>
        </c:ser>
        <c:dLbls>
          <c:showLegendKey val="0"/>
          <c:showVal val="0"/>
          <c:showCatName val="0"/>
          <c:showSerName val="0"/>
          <c:showPercent val="0"/>
          <c:showBubbleSize val="0"/>
        </c:dLbls>
        <c:marker val="1"/>
        <c:smooth val="0"/>
        <c:axId val="191288448"/>
        <c:axId val="191290368"/>
      </c:lineChart>
      <c:dateAx>
        <c:axId val="191288448"/>
        <c:scaling>
          <c:orientation val="minMax"/>
        </c:scaling>
        <c:delete val="1"/>
        <c:axPos val="b"/>
        <c:numFmt formatCode="&quot;H&quot;yy" sourceLinked="1"/>
        <c:majorTickMark val="none"/>
        <c:minorTickMark val="none"/>
        <c:tickLblPos val="none"/>
        <c:crossAx val="191290368"/>
        <c:crosses val="autoZero"/>
        <c:auto val="1"/>
        <c:lblOffset val="100"/>
        <c:baseTimeUnit val="years"/>
      </c:dateAx>
      <c:valAx>
        <c:axId val="19129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99.35</c:v>
                </c:pt>
                <c:pt idx="1">
                  <c:v>101.58</c:v>
                </c:pt>
                <c:pt idx="2">
                  <c:v>100.11</c:v>
                </c:pt>
                <c:pt idx="3">
                  <c:v>105.71</c:v>
                </c:pt>
                <c:pt idx="4">
                  <c:v>105.8</c:v>
                </c:pt>
              </c:numCache>
            </c:numRef>
          </c:val>
          <c:extLst>
            <c:ext xmlns:c16="http://schemas.microsoft.com/office/drawing/2014/chart" uri="{C3380CC4-5D6E-409C-BE32-E72D297353CC}">
              <c16:uniqueId val="{00000000-673E-4B5F-A430-D4E1725413DF}"/>
            </c:ext>
          </c:extLst>
        </c:ser>
        <c:dLbls>
          <c:showLegendKey val="0"/>
          <c:showVal val="0"/>
          <c:showCatName val="0"/>
          <c:showSerName val="0"/>
          <c:showPercent val="0"/>
          <c:showBubbleSize val="0"/>
        </c:dLbls>
        <c:gapWidth val="150"/>
        <c:axId val="191901056"/>
        <c:axId val="1919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73E-4B5F-A430-D4E1725413DF}"/>
            </c:ext>
          </c:extLst>
        </c:ser>
        <c:dLbls>
          <c:showLegendKey val="0"/>
          <c:showVal val="0"/>
          <c:showCatName val="0"/>
          <c:showSerName val="0"/>
          <c:showPercent val="0"/>
          <c:showBubbleSize val="0"/>
        </c:dLbls>
        <c:marker val="1"/>
        <c:smooth val="0"/>
        <c:axId val="191901056"/>
        <c:axId val="191915520"/>
      </c:lineChart>
      <c:dateAx>
        <c:axId val="191901056"/>
        <c:scaling>
          <c:orientation val="minMax"/>
        </c:scaling>
        <c:delete val="1"/>
        <c:axPos val="b"/>
        <c:numFmt formatCode="&quot;H&quot;yy" sourceLinked="1"/>
        <c:majorTickMark val="none"/>
        <c:minorTickMark val="none"/>
        <c:tickLblPos val="none"/>
        <c:crossAx val="191915520"/>
        <c:crosses val="autoZero"/>
        <c:auto val="1"/>
        <c:lblOffset val="100"/>
        <c:baseTimeUnit val="years"/>
      </c:dateAx>
      <c:valAx>
        <c:axId val="191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131.31</c:v>
                </c:pt>
                <c:pt idx="1">
                  <c:v>133.79</c:v>
                </c:pt>
                <c:pt idx="2">
                  <c:v>138.32</c:v>
                </c:pt>
                <c:pt idx="3">
                  <c:v>131.19</c:v>
                </c:pt>
                <c:pt idx="4">
                  <c:v>131.01</c:v>
                </c:pt>
              </c:numCache>
            </c:numRef>
          </c:val>
          <c:extLst>
            <c:ext xmlns:c16="http://schemas.microsoft.com/office/drawing/2014/chart" uri="{C3380CC4-5D6E-409C-BE32-E72D297353CC}">
              <c16:uniqueId val="{00000000-029D-48EA-BBE6-61216206114C}"/>
            </c:ext>
          </c:extLst>
        </c:ser>
        <c:dLbls>
          <c:showLegendKey val="0"/>
          <c:showVal val="0"/>
          <c:showCatName val="0"/>
          <c:showSerName val="0"/>
          <c:showPercent val="0"/>
          <c:showBubbleSize val="0"/>
        </c:dLbls>
        <c:gapWidth val="150"/>
        <c:axId val="191954304"/>
        <c:axId val="1921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029D-48EA-BBE6-61216206114C}"/>
            </c:ext>
          </c:extLst>
        </c:ser>
        <c:dLbls>
          <c:showLegendKey val="0"/>
          <c:showVal val="0"/>
          <c:showCatName val="0"/>
          <c:showSerName val="0"/>
          <c:showPercent val="0"/>
          <c:showBubbleSize val="0"/>
        </c:dLbls>
        <c:marker val="1"/>
        <c:smooth val="0"/>
        <c:axId val="191954304"/>
        <c:axId val="192157184"/>
      </c:lineChart>
      <c:dateAx>
        <c:axId val="191954304"/>
        <c:scaling>
          <c:orientation val="minMax"/>
        </c:scaling>
        <c:delete val="1"/>
        <c:axPos val="b"/>
        <c:numFmt formatCode="&quot;H&quot;yy" sourceLinked="1"/>
        <c:majorTickMark val="none"/>
        <c:minorTickMark val="none"/>
        <c:tickLblPos val="none"/>
        <c:crossAx val="192157184"/>
        <c:crosses val="autoZero"/>
        <c:auto val="1"/>
        <c:lblOffset val="100"/>
        <c:baseTimeUnit val="years"/>
      </c:dateAx>
      <c:valAx>
        <c:axId val="192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7"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菊池市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47990</v>
      </c>
      <c r="AM8" s="71"/>
      <c r="AN8" s="71"/>
      <c r="AO8" s="71"/>
      <c r="AP8" s="71"/>
      <c r="AQ8" s="71"/>
      <c r="AR8" s="71"/>
      <c r="AS8" s="71"/>
      <c r="AT8" s="67">
        <f>データ!$S$6</f>
        <v>276.85000000000002</v>
      </c>
      <c r="AU8" s="68"/>
      <c r="AV8" s="68"/>
      <c r="AW8" s="68"/>
      <c r="AX8" s="68"/>
      <c r="AY8" s="68"/>
      <c r="AZ8" s="68"/>
      <c r="BA8" s="68"/>
      <c r="BB8" s="70">
        <f>データ!$T$6</f>
        <v>173.34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43.98</v>
      </c>
      <c r="J10" s="68"/>
      <c r="K10" s="68"/>
      <c r="L10" s="68"/>
      <c r="M10" s="68"/>
      <c r="N10" s="68"/>
      <c r="O10" s="69"/>
      <c r="P10" s="70">
        <f>データ!$P$6</f>
        <v>72.08</v>
      </c>
      <c r="Q10" s="70"/>
      <c r="R10" s="70"/>
      <c r="S10" s="70"/>
      <c r="T10" s="70"/>
      <c r="U10" s="70"/>
      <c r="V10" s="70"/>
      <c r="W10" s="71">
        <f>データ!$Q$6</f>
        <v>2780</v>
      </c>
      <c r="X10" s="71"/>
      <c r="Y10" s="71"/>
      <c r="Z10" s="71"/>
      <c r="AA10" s="71"/>
      <c r="AB10" s="71"/>
      <c r="AC10" s="71"/>
      <c r="AD10" s="2"/>
      <c r="AE10" s="2"/>
      <c r="AF10" s="2"/>
      <c r="AG10" s="2"/>
      <c r="AH10" s="4"/>
      <c r="AI10" s="4"/>
      <c r="AJ10" s="4"/>
      <c r="AK10" s="4"/>
      <c r="AL10" s="71">
        <f>データ!$U$6</f>
        <v>34392</v>
      </c>
      <c r="AM10" s="71"/>
      <c r="AN10" s="71"/>
      <c r="AO10" s="71"/>
      <c r="AP10" s="71"/>
      <c r="AQ10" s="71"/>
      <c r="AR10" s="71"/>
      <c r="AS10" s="71"/>
      <c r="AT10" s="67">
        <f>データ!$V$6</f>
        <v>71.959999999999994</v>
      </c>
      <c r="AU10" s="68"/>
      <c r="AV10" s="68"/>
      <c r="AW10" s="68"/>
      <c r="AX10" s="68"/>
      <c r="AY10" s="68"/>
      <c r="AZ10" s="68"/>
      <c r="BA10" s="68"/>
      <c r="BB10" s="70">
        <f>データ!$W$6</f>
        <v>477.93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YuXK84Maq5EzhjMtccQVktDeMLKxE4aSb1uU0sg1z9t4XgaVe4Mp5T+Xz+1FFa9JU/I+z5VVotYJ/VyIZ06ng==" saltValue="wUiVAeC92cxcxR4XTUm9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432105</v>
      </c>
      <c r="D6" s="34">
        <f t="shared" si="3"/>
        <v>46</v>
      </c>
      <c r="E6" s="34">
        <f t="shared" si="3"/>
        <v>1</v>
      </c>
      <c r="F6" s="34">
        <f t="shared" si="3"/>
        <v>0</v>
      </c>
      <c r="G6" s="34">
        <f t="shared" si="3"/>
        <v>1</v>
      </c>
      <c r="H6" s="34" t="str">
        <f t="shared" si="3"/>
        <v>熊本県　菊池市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43.98</v>
      </c>
      <c r="P6" s="35">
        <f t="shared" si="3"/>
        <v>72.08</v>
      </c>
      <c r="Q6" s="35">
        <f t="shared" si="3"/>
        <v>2780</v>
      </c>
      <c r="R6" s="35">
        <f t="shared" si="3"/>
        <v>47990</v>
      </c>
      <c r="S6" s="35">
        <f t="shared" si="3"/>
        <v>276.85000000000002</v>
      </c>
      <c r="T6" s="35">
        <f t="shared" si="3"/>
        <v>173.34</v>
      </c>
      <c r="U6" s="35">
        <f t="shared" si="3"/>
        <v>34392</v>
      </c>
      <c r="V6" s="35">
        <f t="shared" si="3"/>
        <v>71.959999999999994</v>
      </c>
      <c r="W6" s="35">
        <f t="shared" si="3"/>
        <v>477.93</v>
      </c>
      <c r="X6" s="36">
        <f>IF(X7="",NA(),X7)</f>
        <v>107.43</v>
      </c>
      <c r="Y6" s="36">
        <f t="shared" ref="Y6:AG6" si="4">IF(Y7="",NA(),Y7)</f>
        <v>109.97</v>
      </c>
      <c r="Z6" s="36">
        <f t="shared" si="4"/>
        <v>108.28</v>
      </c>
      <c r="AA6" s="36">
        <f t="shared" si="4"/>
        <v>112.87</v>
      </c>
      <c r="AB6" s="36">
        <f t="shared" si="4"/>
        <v>112.1</v>
      </c>
      <c r="AC6" s="36">
        <f t="shared" si="4"/>
        <v>110.95</v>
      </c>
      <c r="AD6" s="36">
        <f t="shared" si="4"/>
        <v>110.68</v>
      </c>
      <c r="AE6" s="36">
        <f t="shared" si="4"/>
        <v>110.66</v>
      </c>
      <c r="AF6" s="36">
        <f t="shared" si="4"/>
        <v>109.01</v>
      </c>
      <c r="AG6" s="36">
        <f t="shared" si="4"/>
        <v>108.83</v>
      </c>
      <c r="AH6" s="35" t="str">
        <f>IF(AH7="","",IF(AH7="-","【-】","【"&amp;SUBSTITUTE(TEXT(AH7,"#,##0.00"),"-","△")&amp;"】"))</f>
        <v>【110.27】</v>
      </c>
      <c r="AI6" s="36">
        <f>IF(AI7="",NA(),AI7)</f>
        <v>4.71</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196.3</v>
      </c>
      <c r="AU6" s="36">
        <f t="shared" ref="AU6:BC6" si="6">IF(AU7="",NA(),AU7)</f>
        <v>196.75</v>
      </c>
      <c r="AV6" s="36">
        <f t="shared" si="6"/>
        <v>200.56</v>
      </c>
      <c r="AW6" s="36">
        <f t="shared" si="6"/>
        <v>173.75</v>
      </c>
      <c r="AX6" s="36">
        <f t="shared" si="6"/>
        <v>170.28</v>
      </c>
      <c r="AY6" s="36">
        <f t="shared" si="6"/>
        <v>377.63</v>
      </c>
      <c r="AZ6" s="36">
        <f t="shared" si="6"/>
        <v>357.34</v>
      </c>
      <c r="BA6" s="36">
        <f t="shared" si="6"/>
        <v>366.03</v>
      </c>
      <c r="BB6" s="36">
        <f t="shared" si="6"/>
        <v>365.18</v>
      </c>
      <c r="BC6" s="36">
        <f t="shared" si="6"/>
        <v>327.77</v>
      </c>
      <c r="BD6" s="35" t="str">
        <f>IF(BD7="","",IF(BD7="-","【-】","【"&amp;SUBSTITUTE(TEXT(BD7,"#,##0.00"),"-","△")&amp;"】"))</f>
        <v>【260.31】</v>
      </c>
      <c r="BE6" s="36">
        <f>IF(BE7="",NA(),BE7)</f>
        <v>683.52</v>
      </c>
      <c r="BF6" s="36">
        <f t="shared" ref="BF6:BN6" si="7">IF(BF7="",NA(),BF7)</f>
        <v>626.39</v>
      </c>
      <c r="BG6" s="36">
        <f t="shared" si="7"/>
        <v>624.19000000000005</v>
      </c>
      <c r="BH6" s="36">
        <f t="shared" si="7"/>
        <v>623.41</v>
      </c>
      <c r="BI6" s="36">
        <f t="shared" si="7"/>
        <v>602.84</v>
      </c>
      <c r="BJ6" s="36">
        <f t="shared" si="7"/>
        <v>364.71</v>
      </c>
      <c r="BK6" s="36">
        <f t="shared" si="7"/>
        <v>373.69</v>
      </c>
      <c r="BL6" s="36">
        <f t="shared" si="7"/>
        <v>370.12</v>
      </c>
      <c r="BM6" s="36">
        <f t="shared" si="7"/>
        <v>371.65</v>
      </c>
      <c r="BN6" s="36">
        <f t="shared" si="7"/>
        <v>397.1</v>
      </c>
      <c r="BO6" s="35" t="str">
        <f>IF(BO7="","",IF(BO7="-","【-】","【"&amp;SUBSTITUTE(TEXT(BO7,"#,##0.00"),"-","△")&amp;"】"))</f>
        <v>【275.67】</v>
      </c>
      <c r="BP6" s="36">
        <f>IF(BP7="",NA(),BP7)</f>
        <v>99.35</v>
      </c>
      <c r="BQ6" s="36">
        <f t="shared" ref="BQ6:BY6" si="8">IF(BQ7="",NA(),BQ7)</f>
        <v>101.58</v>
      </c>
      <c r="BR6" s="36">
        <f t="shared" si="8"/>
        <v>100.11</v>
      </c>
      <c r="BS6" s="36">
        <f t="shared" si="8"/>
        <v>105.71</v>
      </c>
      <c r="BT6" s="36">
        <f t="shared" si="8"/>
        <v>105.8</v>
      </c>
      <c r="BU6" s="36">
        <f t="shared" si="8"/>
        <v>100.65</v>
      </c>
      <c r="BV6" s="36">
        <f t="shared" si="8"/>
        <v>99.87</v>
      </c>
      <c r="BW6" s="36">
        <f t="shared" si="8"/>
        <v>100.42</v>
      </c>
      <c r="BX6" s="36">
        <f t="shared" si="8"/>
        <v>98.77</v>
      </c>
      <c r="BY6" s="36">
        <f t="shared" si="8"/>
        <v>95.79</v>
      </c>
      <c r="BZ6" s="35" t="str">
        <f>IF(BZ7="","",IF(BZ7="-","【-】","【"&amp;SUBSTITUTE(TEXT(BZ7,"#,##0.00"),"-","△")&amp;"】"))</f>
        <v>【100.05】</v>
      </c>
      <c r="CA6" s="36">
        <f>IF(CA7="",NA(),CA7)</f>
        <v>131.31</v>
      </c>
      <c r="CB6" s="36">
        <f t="shared" ref="CB6:CJ6" si="9">IF(CB7="",NA(),CB7)</f>
        <v>133.79</v>
      </c>
      <c r="CC6" s="36">
        <f t="shared" si="9"/>
        <v>138.32</v>
      </c>
      <c r="CD6" s="36">
        <f t="shared" si="9"/>
        <v>131.19</v>
      </c>
      <c r="CE6" s="36">
        <f t="shared" si="9"/>
        <v>131.01</v>
      </c>
      <c r="CF6" s="36">
        <f t="shared" si="9"/>
        <v>170.19</v>
      </c>
      <c r="CG6" s="36">
        <f t="shared" si="9"/>
        <v>171.81</v>
      </c>
      <c r="CH6" s="36">
        <f t="shared" si="9"/>
        <v>171.67</v>
      </c>
      <c r="CI6" s="36">
        <f t="shared" si="9"/>
        <v>173.67</v>
      </c>
      <c r="CJ6" s="36">
        <f t="shared" si="9"/>
        <v>171.13</v>
      </c>
      <c r="CK6" s="35" t="str">
        <f>IF(CK7="","",IF(CK7="-","【-】","【"&amp;SUBSTITUTE(TEXT(CK7,"#,##0.00"),"-","△")&amp;"】"))</f>
        <v>【166.40】</v>
      </c>
      <c r="CL6" s="36">
        <f>IF(CL7="",NA(),CL7)</f>
        <v>40.799999999999997</v>
      </c>
      <c r="CM6" s="36">
        <f t="shared" ref="CM6:CU6" si="10">IF(CM7="",NA(),CM7)</f>
        <v>41.3</v>
      </c>
      <c r="CN6" s="36">
        <f t="shared" si="10"/>
        <v>40.28</v>
      </c>
      <c r="CO6" s="36">
        <f t="shared" si="10"/>
        <v>35.630000000000003</v>
      </c>
      <c r="CP6" s="36">
        <f t="shared" si="10"/>
        <v>35.99</v>
      </c>
      <c r="CQ6" s="36">
        <f t="shared" si="10"/>
        <v>59.01</v>
      </c>
      <c r="CR6" s="36">
        <f t="shared" si="10"/>
        <v>60.03</v>
      </c>
      <c r="CS6" s="36">
        <f t="shared" si="10"/>
        <v>59.74</v>
      </c>
      <c r="CT6" s="36">
        <f t="shared" si="10"/>
        <v>59.67</v>
      </c>
      <c r="CU6" s="36">
        <f t="shared" si="10"/>
        <v>60.12</v>
      </c>
      <c r="CV6" s="35" t="str">
        <f>IF(CV7="","",IF(CV7="-","【-】","【"&amp;SUBSTITUTE(TEXT(CV7,"#,##0.00"),"-","△")&amp;"】"))</f>
        <v>【60.69】</v>
      </c>
      <c r="CW6" s="36">
        <f>IF(CW7="",NA(),CW7)</f>
        <v>82.09</v>
      </c>
      <c r="CX6" s="36">
        <f t="shared" ref="CX6:DF6" si="11">IF(CX7="",NA(),CX7)</f>
        <v>83.34</v>
      </c>
      <c r="CY6" s="36">
        <f t="shared" si="11"/>
        <v>82.85</v>
      </c>
      <c r="CZ6" s="36">
        <f t="shared" si="11"/>
        <v>83.92</v>
      </c>
      <c r="DA6" s="36">
        <f t="shared" si="11"/>
        <v>84.53</v>
      </c>
      <c r="DB6" s="36">
        <f t="shared" si="11"/>
        <v>85.37</v>
      </c>
      <c r="DC6" s="36">
        <f t="shared" si="11"/>
        <v>84.81</v>
      </c>
      <c r="DD6" s="36">
        <f t="shared" si="11"/>
        <v>84.8</v>
      </c>
      <c r="DE6" s="36">
        <f t="shared" si="11"/>
        <v>84.6</v>
      </c>
      <c r="DF6" s="36">
        <f t="shared" si="11"/>
        <v>84.24</v>
      </c>
      <c r="DG6" s="35" t="str">
        <f>IF(DG7="","",IF(DG7="-","【-】","【"&amp;SUBSTITUTE(TEXT(DG7,"#,##0.00"),"-","△")&amp;"】"))</f>
        <v>【89.82】</v>
      </c>
      <c r="DH6" s="36">
        <f>IF(DH7="",NA(),DH7)</f>
        <v>38.229999999999997</v>
      </c>
      <c r="DI6" s="36">
        <f t="shared" ref="DI6:DQ6" si="12">IF(DI7="",NA(),DI7)</f>
        <v>40.299999999999997</v>
      </c>
      <c r="DJ6" s="36">
        <f t="shared" si="12"/>
        <v>42.12</v>
      </c>
      <c r="DK6" s="36">
        <f t="shared" si="12"/>
        <v>43.17</v>
      </c>
      <c r="DL6" s="36">
        <f t="shared" si="12"/>
        <v>44.24</v>
      </c>
      <c r="DM6" s="36">
        <f t="shared" si="12"/>
        <v>46.9</v>
      </c>
      <c r="DN6" s="36">
        <f t="shared" si="12"/>
        <v>47.28</v>
      </c>
      <c r="DO6" s="36">
        <f t="shared" si="12"/>
        <v>47.66</v>
      </c>
      <c r="DP6" s="36">
        <f t="shared" si="12"/>
        <v>48.17</v>
      </c>
      <c r="DQ6" s="36">
        <f t="shared" si="12"/>
        <v>48.83</v>
      </c>
      <c r="DR6" s="35" t="str">
        <f>IF(DR7="","",IF(DR7="-","【-】","【"&amp;SUBSTITUTE(TEXT(DR7,"#,##0.00"),"-","△")&amp;"】"))</f>
        <v>【50.19】</v>
      </c>
      <c r="DS6" s="36">
        <f>IF(DS7="",NA(),DS7)</f>
        <v>19.440000000000001</v>
      </c>
      <c r="DT6" s="36">
        <f t="shared" ref="DT6:EB6" si="13">IF(DT7="",NA(),DT7)</f>
        <v>19.78</v>
      </c>
      <c r="DU6" s="36">
        <f t="shared" si="13"/>
        <v>18.850000000000001</v>
      </c>
      <c r="DV6" s="36">
        <f t="shared" si="13"/>
        <v>19.260000000000002</v>
      </c>
      <c r="DW6" s="36">
        <f t="shared" si="13"/>
        <v>20.239999999999998</v>
      </c>
      <c r="DX6" s="36">
        <f t="shared" si="13"/>
        <v>12.03</v>
      </c>
      <c r="DY6" s="36">
        <f t="shared" si="13"/>
        <v>12.19</v>
      </c>
      <c r="DZ6" s="36">
        <f t="shared" si="13"/>
        <v>15.1</v>
      </c>
      <c r="EA6" s="36">
        <f t="shared" si="13"/>
        <v>17.12</v>
      </c>
      <c r="EB6" s="36">
        <f t="shared" si="13"/>
        <v>18.18</v>
      </c>
      <c r="EC6" s="35" t="str">
        <f>IF(EC7="","",IF(EC7="-","【-】","【"&amp;SUBSTITUTE(TEXT(EC7,"#,##0.00"),"-","△")&amp;"】"))</f>
        <v>【20.63】</v>
      </c>
      <c r="ED6" s="36">
        <f>IF(ED7="",NA(),ED7)</f>
        <v>0.66</v>
      </c>
      <c r="EE6" s="36">
        <f t="shared" ref="EE6:EM6" si="14">IF(EE7="",NA(),EE7)</f>
        <v>0.02</v>
      </c>
      <c r="EF6" s="36">
        <f t="shared" si="14"/>
        <v>0.51</v>
      </c>
      <c r="EG6" s="36">
        <f t="shared" si="14"/>
        <v>0.2</v>
      </c>
      <c r="EH6" s="36">
        <f t="shared" si="14"/>
        <v>0.91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432105</v>
      </c>
      <c r="D7" s="38">
        <v>46</v>
      </c>
      <c r="E7" s="38">
        <v>1</v>
      </c>
      <c r="F7" s="38">
        <v>0</v>
      </c>
      <c r="G7" s="38">
        <v>1</v>
      </c>
      <c r="H7" s="38" t="s">
        <v>93</v>
      </c>
      <c r="I7" s="38" t="s">
        <v>94</v>
      </c>
      <c r="J7" s="38" t="s">
        <v>95</v>
      </c>
      <c r="K7" s="38" t="s">
        <v>96</v>
      </c>
      <c r="L7" s="38" t="s">
        <v>97</v>
      </c>
      <c r="M7" s="38" t="s">
        <v>98</v>
      </c>
      <c r="N7" s="39" t="s">
        <v>99</v>
      </c>
      <c r="O7" s="39">
        <v>43.98</v>
      </c>
      <c r="P7" s="39">
        <v>72.08</v>
      </c>
      <c r="Q7" s="39">
        <v>2780</v>
      </c>
      <c r="R7" s="39">
        <v>47990</v>
      </c>
      <c r="S7" s="39">
        <v>276.85000000000002</v>
      </c>
      <c r="T7" s="39">
        <v>173.34</v>
      </c>
      <c r="U7" s="39">
        <v>34392</v>
      </c>
      <c r="V7" s="39">
        <v>71.959999999999994</v>
      </c>
      <c r="W7" s="39">
        <v>477.93</v>
      </c>
      <c r="X7" s="39">
        <v>107.43</v>
      </c>
      <c r="Y7" s="39">
        <v>109.97</v>
      </c>
      <c r="Z7" s="39">
        <v>108.28</v>
      </c>
      <c r="AA7" s="39">
        <v>112.87</v>
      </c>
      <c r="AB7" s="39">
        <v>112.1</v>
      </c>
      <c r="AC7" s="39">
        <v>110.95</v>
      </c>
      <c r="AD7" s="39">
        <v>110.68</v>
      </c>
      <c r="AE7" s="39">
        <v>110.66</v>
      </c>
      <c r="AF7" s="39">
        <v>109.01</v>
      </c>
      <c r="AG7" s="39">
        <v>108.83</v>
      </c>
      <c r="AH7" s="39">
        <v>110.27</v>
      </c>
      <c r="AI7" s="39">
        <v>4.71</v>
      </c>
      <c r="AJ7" s="39">
        <v>0</v>
      </c>
      <c r="AK7" s="39">
        <v>0</v>
      </c>
      <c r="AL7" s="39">
        <v>0</v>
      </c>
      <c r="AM7" s="39">
        <v>0</v>
      </c>
      <c r="AN7" s="39">
        <v>3.91</v>
      </c>
      <c r="AO7" s="39">
        <v>3.56</v>
      </c>
      <c r="AP7" s="39">
        <v>2.74</v>
      </c>
      <c r="AQ7" s="39">
        <v>3.7</v>
      </c>
      <c r="AR7" s="39">
        <v>4.34</v>
      </c>
      <c r="AS7" s="39">
        <v>1.1499999999999999</v>
      </c>
      <c r="AT7" s="39">
        <v>196.3</v>
      </c>
      <c r="AU7" s="39">
        <v>196.75</v>
      </c>
      <c r="AV7" s="39">
        <v>200.56</v>
      </c>
      <c r="AW7" s="39">
        <v>173.75</v>
      </c>
      <c r="AX7" s="39">
        <v>170.28</v>
      </c>
      <c r="AY7" s="39">
        <v>377.63</v>
      </c>
      <c r="AZ7" s="39">
        <v>357.34</v>
      </c>
      <c r="BA7" s="39">
        <v>366.03</v>
      </c>
      <c r="BB7" s="39">
        <v>365.18</v>
      </c>
      <c r="BC7" s="39">
        <v>327.77</v>
      </c>
      <c r="BD7" s="39">
        <v>260.31</v>
      </c>
      <c r="BE7" s="39">
        <v>683.52</v>
      </c>
      <c r="BF7" s="39">
        <v>626.39</v>
      </c>
      <c r="BG7" s="39">
        <v>624.19000000000005</v>
      </c>
      <c r="BH7" s="39">
        <v>623.41</v>
      </c>
      <c r="BI7" s="39">
        <v>602.84</v>
      </c>
      <c r="BJ7" s="39">
        <v>364.71</v>
      </c>
      <c r="BK7" s="39">
        <v>373.69</v>
      </c>
      <c r="BL7" s="39">
        <v>370.12</v>
      </c>
      <c r="BM7" s="39">
        <v>371.65</v>
      </c>
      <c r="BN7" s="39">
        <v>397.1</v>
      </c>
      <c r="BO7" s="39">
        <v>275.67</v>
      </c>
      <c r="BP7" s="39">
        <v>99.35</v>
      </c>
      <c r="BQ7" s="39">
        <v>101.58</v>
      </c>
      <c r="BR7" s="39">
        <v>100.11</v>
      </c>
      <c r="BS7" s="39">
        <v>105.71</v>
      </c>
      <c r="BT7" s="39">
        <v>105.8</v>
      </c>
      <c r="BU7" s="39">
        <v>100.65</v>
      </c>
      <c r="BV7" s="39">
        <v>99.87</v>
      </c>
      <c r="BW7" s="39">
        <v>100.42</v>
      </c>
      <c r="BX7" s="39">
        <v>98.77</v>
      </c>
      <c r="BY7" s="39">
        <v>95.79</v>
      </c>
      <c r="BZ7" s="39">
        <v>100.05</v>
      </c>
      <c r="CA7" s="39">
        <v>131.31</v>
      </c>
      <c r="CB7" s="39">
        <v>133.79</v>
      </c>
      <c r="CC7" s="39">
        <v>138.32</v>
      </c>
      <c r="CD7" s="39">
        <v>131.19</v>
      </c>
      <c r="CE7" s="39">
        <v>131.01</v>
      </c>
      <c r="CF7" s="39">
        <v>170.19</v>
      </c>
      <c r="CG7" s="39">
        <v>171.81</v>
      </c>
      <c r="CH7" s="39">
        <v>171.67</v>
      </c>
      <c r="CI7" s="39">
        <v>173.67</v>
      </c>
      <c r="CJ7" s="39">
        <v>171.13</v>
      </c>
      <c r="CK7" s="39">
        <v>166.4</v>
      </c>
      <c r="CL7" s="39">
        <v>40.799999999999997</v>
      </c>
      <c r="CM7" s="39">
        <v>41.3</v>
      </c>
      <c r="CN7" s="39">
        <v>40.28</v>
      </c>
      <c r="CO7" s="39">
        <v>35.630000000000003</v>
      </c>
      <c r="CP7" s="39">
        <v>35.99</v>
      </c>
      <c r="CQ7" s="39">
        <v>59.01</v>
      </c>
      <c r="CR7" s="39">
        <v>60.03</v>
      </c>
      <c r="CS7" s="39">
        <v>59.74</v>
      </c>
      <c r="CT7" s="39">
        <v>59.67</v>
      </c>
      <c r="CU7" s="39">
        <v>60.12</v>
      </c>
      <c r="CV7" s="39">
        <v>60.69</v>
      </c>
      <c r="CW7" s="39">
        <v>82.09</v>
      </c>
      <c r="CX7" s="39">
        <v>83.34</v>
      </c>
      <c r="CY7" s="39">
        <v>82.85</v>
      </c>
      <c r="CZ7" s="39">
        <v>83.92</v>
      </c>
      <c r="DA7" s="39">
        <v>84.53</v>
      </c>
      <c r="DB7" s="39">
        <v>85.37</v>
      </c>
      <c r="DC7" s="39">
        <v>84.81</v>
      </c>
      <c r="DD7" s="39">
        <v>84.8</v>
      </c>
      <c r="DE7" s="39">
        <v>84.6</v>
      </c>
      <c r="DF7" s="39">
        <v>84.24</v>
      </c>
      <c r="DG7" s="39">
        <v>89.82</v>
      </c>
      <c r="DH7" s="39">
        <v>38.229999999999997</v>
      </c>
      <c r="DI7" s="39">
        <v>40.299999999999997</v>
      </c>
      <c r="DJ7" s="39">
        <v>42.12</v>
      </c>
      <c r="DK7" s="39">
        <v>43.17</v>
      </c>
      <c r="DL7" s="39">
        <v>44.24</v>
      </c>
      <c r="DM7" s="39">
        <v>46.9</v>
      </c>
      <c r="DN7" s="39">
        <v>47.28</v>
      </c>
      <c r="DO7" s="39">
        <v>47.66</v>
      </c>
      <c r="DP7" s="39">
        <v>48.17</v>
      </c>
      <c r="DQ7" s="39">
        <v>48.83</v>
      </c>
      <c r="DR7" s="39">
        <v>50.19</v>
      </c>
      <c r="DS7" s="39">
        <v>19.440000000000001</v>
      </c>
      <c r="DT7" s="39">
        <v>19.78</v>
      </c>
      <c r="DU7" s="39">
        <v>18.850000000000001</v>
      </c>
      <c r="DV7" s="39">
        <v>19.260000000000002</v>
      </c>
      <c r="DW7" s="39">
        <v>20.239999999999998</v>
      </c>
      <c r="DX7" s="39">
        <v>12.03</v>
      </c>
      <c r="DY7" s="39">
        <v>12.19</v>
      </c>
      <c r="DZ7" s="39">
        <v>15.1</v>
      </c>
      <c r="EA7" s="39">
        <v>17.12</v>
      </c>
      <c r="EB7" s="39">
        <v>18.18</v>
      </c>
      <c r="EC7" s="39">
        <v>20.63</v>
      </c>
      <c r="ED7" s="39">
        <v>0.66</v>
      </c>
      <c r="EE7" s="39">
        <v>0.02</v>
      </c>
      <c r="EF7" s="39">
        <v>0.51</v>
      </c>
      <c r="EG7" s="39">
        <v>0.2</v>
      </c>
      <c r="EH7" s="39">
        <v>0.91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2022-02-07T09:02:34Z</cp:lastPrinted>
  <dcterms:created xsi:type="dcterms:W3CDTF">2021-12-03T06:58:33Z</dcterms:created>
  <dcterms:modified xsi:type="dcterms:W3CDTF">2022-02-07T09:02:36Z</dcterms:modified>
  <cp:category/>
</cp:coreProperties>
</file>