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026"/>
  <workbookPr/>
  <mc:AlternateContent xmlns:mc="http://schemas.openxmlformats.org/markup-compatibility/2006">
    <mc:Choice Requires="x15">
      <x15ac:absPath xmlns:x15ac="http://schemas.microsoft.com/office/spreadsheetml/2010/11/ac" url="\\192.168.113.160\share\010）共同\sou総務係\照会、回答等\R3\03熊本県\市町村課\経営比較分析表\"/>
    </mc:Choice>
  </mc:AlternateContent>
  <xr:revisionPtr revIDLastSave="0" documentId="8_{815926DB-2B3F-4A9B-A92D-53335BA8BC43}" xr6:coauthVersionLast="45" xr6:coauthVersionMax="45" xr10:uidLastSave="{00000000-0000-0000-0000-000000000000}"/>
  <workbookProtection workbookAlgorithmName="SHA-512" workbookHashValue="metDCGodNdi7K8yQKdWpA7lu/QWa97+wzuvFWx9QA8UQug9qB1hTHTTJQP7IMsmm7AYgvmi3uUeACuEFwLRAaA==" workbookSaltValue="37bHq43buGW23oAC9zNf8Q==" workbookSpinCount="100000" lockStructure="1"/>
  <bookViews>
    <workbookView xWindow="-120" yWindow="-120" windowWidth="20730" windowHeight="11160" xr2:uid="{00000000-000D-0000-FFFF-FFFF00000000}"/>
  </bookViews>
  <sheets>
    <sheet name="法適用_水道事業" sheetId="4" r:id="rId1"/>
    <sheet name="データ" sheetId="5" state="hidden" r:id="rId2"/>
  </sheets>
  <calcPr calcId="191029"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S6" i="5"/>
  <c r="AT8" i="4" s="1"/>
  <c r="R6" i="5"/>
  <c r="Q6" i="5"/>
  <c r="P6" i="5"/>
  <c r="O6" i="5"/>
  <c r="I10" i="4" s="1"/>
  <c r="N6" i="5"/>
  <c r="M6" i="5"/>
  <c r="L6" i="5"/>
  <c r="K6" i="5"/>
  <c r="P8" i="4" s="1"/>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G85" i="4"/>
  <c r="F85" i="4"/>
  <c r="E85" i="4"/>
  <c r="AT10" i="4"/>
  <c r="AL10" i="4"/>
  <c r="W10" i="4"/>
  <c r="P10" i="4"/>
  <c r="B10" i="4"/>
  <c r="BB8" i="4"/>
  <c r="AL8" i="4"/>
  <c r="AD8" i="4"/>
  <c r="W8" i="4"/>
  <c r="I8" i="4"/>
  <c r="B8" i="4"/>
  <c r="B6" i="4"/>
</calcChain>
</file>

<file path=xl/sharedStrings.xml><?xml version="1.0" encoding="utf-8"?>
<sst xmlns="http://schemas.openxmlformats.org/spreadsheetml/2006/main" count="228" uniqueCount="114">
  <si>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</si>
  <si>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</si>
  <si>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</si>
  <si>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</si>
  <si>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</si>
  <si>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</si>
  <si>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</si>
  <si>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</si>
  <si>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</si>
  <si>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</si>
  <si>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</si>
  <si>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</si>
  <si>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</si>
  <si>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</si>
  <si>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</si>
  <si>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</si>
  <si>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</si>
  <si>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</si>
  <si>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</si>
  <si>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</si>
  <si>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</si>
  <si>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</si>
  <si>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</si>
  <si>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</si>
  <si>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</si>
  <si>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</si>
  <si>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</si>
  <si>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</si>
  <si>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</si>
  <si>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</si>
  <si>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</si>
  <si>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</si>
  <si>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</si>
  <si>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</si>
  <si>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</si>
  <si>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</si>
  <si>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</si>
  <si>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</si>
  <si>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</si>
  <si>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</si>
  <si>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</si>
  <si>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</si>
  <si>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</si>
  <si>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</si>
  <si>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</si>
  <si>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</si>
  <si>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</si>
  <si>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</si>
  <si>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</si>
  <si>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</si>
  <si>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</si>
  <si>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</si>
  <si>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</si>
  <si>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</si>
  <si>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</si>
  <si>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</si>
  <si>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</si>
  <si>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</si>
  <si>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</si>
  <si>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</si>
  <si>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</si>
  <si>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</si>
  <si>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</si>
  <si>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</si>
  <si>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</si>
  <si>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</si>
  <si>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</si>
  <si>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</si>
  <si>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</si>
  <si>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</si>
  <si>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</si>
  <si>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</si>
  <si>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</si>
  <si>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</si>
  <si>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</si>
  <si>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</si>
  <si>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</si>
  <si>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</si>
  <si>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</si>
  <si>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</si>
  <si>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</si>
  <si>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</si>
  <si>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</si>
  <si>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</si>
  <si>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</si>
  <si>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</si>
  <si>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</si>
  <si>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</si>
  <si>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</si>
  <si>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</si>
  <si>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</si>
  <si>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</si>
  <si>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</si>
  <si>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荒尾市</t>
  </si>
  <si>
    <t>法適用</t>
  </si>
  <si>
    <t>水道事業</t>
  </si>
  <si>
    <t>末端給水事業</t>
  </si>
  <si>
    <t>A5</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</si>
  <si>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</si>
  <si>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</si>
  <si>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</si>
  <si>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</si>
  <si>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</si>
  <si>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</si>
  <si>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</si>
  <si>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</si>
  <si>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</si>
  <si>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</si>
  <si>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</si>
  <si>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</si>
  <si>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</si>
  <si>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xml:space="preserve">　「有形固定資産減価償却率」は類似団体を下回っているが、徐々に上昇傾向であり老朽化が進んでいる。　　
　「管路更新率」は昨年度に比べ増加しているが、過去５ヵ年平均で0.51％と類似団体の0.69％を下回っているため、今後も老朽化の進行を見据えた投資計画が必要である。
（要因）
　「管路更新率」増加の要因は、更新工事件数が増加した為である。
　「管路経年化率」の増加の要因は、管路マッピングシステムによる延長の精査など集計方法を見直したためである。
（今後の対策）
　施設、設備の劣化状況を正確に把握したことにより、耐震化も併せた計画的、効率的な修繕、更新を行っていく予定である。
</t>
    <rPh sb="60" eb="63">
      <t>サクネンド</t>
    </rPh>
    <rPh sb="66" eb="68">
      <t>ゾウカ</t>
    </rPh>
    <rPh sb="147" eb="149">
      <t>ゾウカ</t>
    </rPh>
    <rPh sb="161" eb="163">
      <t>ゾウカ</t>
    </rPh>
    <rPh sb="173" eb="175">
      <t>カンロ</t>
    </rPh>
    <rPh sb="175" eb="179">
      <t>ケイネンカリツ</t>
    </rPh>
    <rPh sb="181" eb="183">
      <t>ゾウカ</t>
    </rPh>
    <rPh sb="184" eb="186">
      <t>ヨウイン</t>
    </rPh>
    <phoneticPr fontId="4"/>
  </si>
  <si>
    <t>　経営の健全性については、「企業債残高対給水収益比率」が類似団体と比較して高い数値となっている。
（要因）
　平成22、23年度に「ありあけ浄水場」の建設費として1,018,557千円を要したことにより、企業債残高が増加したためである。
（今後の対策）
　経営状況は、類似団体と比較しても大きな問題は無いように見えるが、「経常収支比率」が減少傾向であり黒字幅が減っているとともに、平成29年度から「料金回収率」が減少傾向にあり、将来的な見通しを踏まえると楽観視はできない状況である。
　また、流動比率は類似団体と比較しても下回っていることから、内部留保資金の推移に注視し、安定した経営を維持して行くために、今後も計画的に更新事業を実施し、経常収支とのバランスを考え設備投資と借入を行っていく。
　効率性については、「施設の利用率」、「有収率」ともに類似団体と比較して高い数値となっている。</t>
    <phoneticPr fontId="4"/>
  </si>
  <si>
    <t>　今後は人口減少による給水収益の減少と、老朽施設が増加することによる費用の増加が予測され、健全な事業経営のために料金改定も視野に入れ、長期的な対策が必要と考えられる。
（今後の対策）
　更新需要、財政収支見直しに基づく計画的な施設更新、資金確保を行うため、令和元年度に策定した中長期計画を踏まえ、将来の人口減少を見据えた効率的な施設整備及び財政計画により、安全で安定した供給サービスを永続的に提供できるように努める。</t>
    <rPh sb="56" eb="58">
      <t>リョウキン</t>
    </rPh>
    <rPh sb="58" eb="60">
      <t>カイテイ</t>
    </rPh>
    <rPh sb="61" eb="63">
      <t>シヤ</t>
    </rPh>
    <rPh sb="64" eb="65">
      <t>イ</t>
    </rPh>
    <rPh sb="134" eb="136">
      <t>サクテイ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</si>
</sst>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0.63</c:v>
                </c:pt>
                <c:pt idx="1">
                  <c:v>0.68</c:v>
                </c:pt>
                <c:pt idx="2">
                  <c:v>0.52</c:v>
                </c:pt>
                <c:pt idx="3">
                  <c:v>0.3</c:v>
                </c:pt>
                <c:pt idx="4">
                  <c:v>0.42</c:v>
                </c:pt>
              </c:numCache>
            </c:numRef>
          </c:val>
          <c:extLst>
            <c:ext xmlns:c16="http://schemas.microsoft.com/office/drawing/2014/chart" uri="{C3380CC4-5D6E-409C-BE32-E72D297353CC}">
              <c16:uniqueId val="{00000000-3414-465A-AA07-E00F9AF4B8F0}"/>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0.75</c:v>
                </c:pt>
                <c:pt idx="2">
                  <c:v>0.63</c:v>
                </c:pt>
                <c:pt idx="3">
                  <c:v>0.54</c:v>
                </c:pt>
                <c:pt idx="4">
                  <c:v>0.56999999999999995</c:v>
                </c:pt>
              </c:numCache>
            </c:numRef>
          </c:val>
          <c:smooth val="0"/>
          <c:extLst>
            <c:ext xmlns:c16="http://schemas.microsoft.com/office/drawing/2014/chart" uri="{C3380CC4-5D6E-409C-BE32-E72D297353CC}">
              <c16:uniqueId val="{00000001-3414-465A-AA07-E00F9AF4B8F0}"/>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68.010000000000005</c:v>
                </c:pt>
                <c:pt idx="1">
                  <c:v>67.81</c:v>
                </c:pt>
                <c:pt idx="2">
                  <c:v>66.930000000000007</c:v>
                </c:pt>
                <c:pt idx="3">
                  <c:v>66.540000000000006</c:v>
                </c:pt>
                <c:pt idx="4">
                  <c:v>66.13</c:v>
                </c:pt>
              </c:numCache>
            </c:numRef>
          </c:val>
          <c:extLst>
            <c:ext xmlns:c16="http://schemas.microsoft.com/office/drawing/2014/chart" uri="{C3380CC4-5D6E-409C-BE32-E72D297353CC}">
              <c16:uniqueId val="{00000000-198D-4C21-98E3-0AC836F26FDA}"/>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59.11</c:v>
                </c:pt>
                <c:pt idx="1">
                  <c:v>59.74</c:v>
                </c:pt>
                <c:pt idx="2">
                  <c:v>59.46</c:v>
                </c:pt>
                <c:pt idx="3">
                  <c:v>59.67</c:v>
                </c:pt>
                <c:pt idx="4">
                  <c:v>60.12</c:v>
                </c:pt>
              </c:numCache>
            </c:numRef>
          </c:val>
          <c:smooth val="0"/>
          <c:extLst>
            <c:ext xmlns:c16="http://schemas.microsoft.com/office/drawing/2014/chart" uri="{C3380CC4-5D6E-409C-BE32-E72D297353CC}">
              <c16:uniqueId val="{00000001-198D-4C21-98E3-0AC836F26FDA}"/>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88.59</c:v>
                </c:pt>
                <c:pt idx="1">
                  <c:v>87.97</c:v>
                </c:pt>
                <c:pt idx="2">
                  <c:v>88.62</c:v>
                </c:pt>
                <c:pt idx="3">
                  <c:v>88.83</c:v>
                </c:pt>
                <c:pt idx="4">
                  <c:v>90.84</c:v>
                </c:pt>
              </c:numCache>
            </c:numRef>
          </c:val>
          <c:extLst>
            <c:ext xmlns:c16="http://schemas.microsoft.com/office/drawing/2014/chart" uri="{C3380CC4-5D6E-409C-BE32-E72D297353CC}">
              <c16:uniqueId val="{00000000-6B1E-40BA-B7BB-C04FE9F18E36}"/>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87.91</c:v>
                </c:pt>
                <c:pt idx="1">
                  <c:v>87.28</c:v>
                </c:pt>
                <c:pt idx="2">
                  <c:v>87.41</c:v>
                </c:pt>
                <c:pt idx="3">
                  <c:v>84.6</c:v>
                </c:pt>
                <c:pt idx="4">
                  <c:v>84.24</c:v>
                </c:pt>
              </c:numCache>
            </c:numRef>
          </c:val>
          <c:smooth val="0"/>
          <c:extLst>
            <c:ext xmlns:c16="http://schemas.microsoft.com/office/drawing/2014/chart" uri="{C3380CC4-5D6E-409C-BE32-E72D297353CC}">
              <c16:uniqueId val="{00000001-6B1E-40BA-B7BB-C04FE9F18E36}"/>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112.61</c:v>
                </c:pt>
                <c:pt idx="1">
                  <c:v>112.37</c:v>
                </c:pt>
                <c:pt idx="2">
                  <c:v>111.44</c:v>
                </c:pt>
                <c:pt idx="3">
                  <c:v>108.71</c:v>
                </c:pt>
                <c:pt idx="4">
                  <c:v>108.28</c:v>
                </c:pt>
              </c:numCache>
            </c:numRef>
          </c:val>
          <c:extLst>
            <c:ext xmlns:c16="http://schemas.microsoft.com/office/drawing/2014/chart" uri="{C3380CC4-5D6E-409C-BE32-E72D297353CC}">
              <c16:uniqueId val="{00000000-11E9-4583-9B87-1B59E793ED28}"/>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113.16</c:v>
                </c:pt>
                <c:pt idx="1">
                  <c:v>112.15</c:v>
                </c:pt>
                <c:pt idx="2">
                  <c:v>111.44</c:v>
                </c:pt>
                <c:pt idx="3">
                  <c:v>109.01</c:v>
                </c:pt>
                <c:pt idx="4">
                  <c:v>108.83</c:v>
                </c:pt>
              </c:numCache>
            </c:numRef>
          </c:val>
          <c:smooth val="0"/>
          <c:extLst>
            <c:ext xmlns:c16="http://schemas.microsoft.com/office/drawing/2014/chart" uri="{C3380CC4-5D6E-409C-BE32-E72D297353CC}">
              <c16:uniqueId val="{00000001-11E9-4583-9B87-1B59E793ED28}"/>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40.35</c:v>
                </c:pt>
                <c:pt idx="1">
                  <c:v>41.1</c:v>
                </c:pt>
                <c:pt idx="2">
                  <c:v>42.43</c:v>
                </c:pt>
                <c:pt idx="3">
                  <c:v>43.58</c:v>
                </c:pt>
                <c:pt idx="4">
                  <c:v>44.1</c:v>
                </c:pt>
              </c:numCache>
            </c:numRef>
          </c:val>
          <c:extLst>
            <c:ext xmlns:c16="http://schemas.microsoft.com/office/drawing/2014/chart" uri="{C3380CC4-5D6E-409C-BE32-E72D297353CC}">
              <c16:uniqueId val="{00000000-3055-4BB4-986B-16A578EA6E75}"/>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46.88</c:v>
                </c:pt>
                <c:pt idx="1">
                  <c:v>46.94</c:v>
                </c:pt>
                <c:pt idx="2">
                  <c:v>47.62</c:v>
                </c:pt>
                <c:pt idx="3">
                  <c:v>48.17</c:v>
                </c:pt>
                <c:pt idx="4">
                  <c:v>48.83</c:v>
                </c:pt>
              </c:numCache>
            </c:numRef>
          </c:val>
          <c:smooth val="0"/>
          <c:extLst>
            <c:ext xmlns:c16="http://schemas.microsoft.com/office/drawing/2014/chart" uri="{C3380CC4-5D6E-409C-BE32-E72D297353CC}">
              <c16:uniqueId val="{00000001-3055-4BB4-986B-16A578EA6E75}"/>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8.0399999999999991</c:v>
                </c:pt>
                <c:pt idx="1">
                  <c:v>8</c:v>
                </c:pt>
                <c:pt idx="2">
                  <c:v>7.62</c:v>
                </c:pt>
                <c:pt idx="3">
                  <c:v>7.48</c:v>
                </c:pt>
                <c:pt idx="4">
                  <c:v>17.559999999999999</c:v>
                </c:pt>
              </c:numCache>
            </c:numRef>
          </c:val>
          <c:extLst>
            <c:ext xmlns:c16="http://schemas.microsoft.com/office/drawing/2014/chart" uri="{C3380CC4-5D6E-409C-BE32-E72D297353CC}">
              <c16:uniqueId val="{00000000-D15C-404E-A366-8E15BA34E730}"/>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13.39</c:v>
                </c:pt>
                <c:pt idx="1">
                  <c:v>14.48</c:v>
                </c:pt>
                <c:pt idx="2">
                  <c:v>16.27</c:v>
                </c:pt>
                <c:pt idx="3">
                  <c:v>17.12</c:v>
                </c:pt>
                <c:pt idx="4">
                  <c:v>18.18</c:v>
                </c:pt>
              </c:numCache>
            </c:numRef>
          </c:val>
          <c:smooth val="0"/>
          <c:extLst>
            <c:ext xmlns:c16="http://schemas.microsoft.com/office/drawing/2014/chart" uri="{C3380CC4-5D6E-409C-BE32-E72D297353CC}">
              <c16:uniqueId val="{00000001-D15C-404E-A366-8E15BA34E730}"/>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02A-4863-9741-E2762D5933CB}"/>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0.68</c:v>
                </c:pt>
                <c:pt idx="1">
                  <c:v>1</c:v>
                </c:pt>
                <c:pt idx="2">
                  <c:v>1.03</c:v>
                </c:pt>
                <c:pt idx="3">
                  <c:v>3.7</c:v>
                </c:pt>
                <c:pt idx="4">
                  <c:v>4.34</c:v>
                </c:pt>
              </c:numCache>
            </c:numRef>
          </c:val>
          <c:smooth val="0"/>
          <c:extLst>
            <c:ext xmlns:c16="http://schemas.microsoft.com/office/drawing/2014/chart" uri="{C3380CC4-5D6E-409C-BE32-E72D297353CC}">
              <c16:uniqueId val="{00000001-B02A-4863-9741-E2762D5933CB}"/>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178.31</c:v>
                </c:pt>
                <c:pt idx="1">
                  <c:v>197.7</c:v>
                </c:pt>
                <c:pt idx="2">
                  <c:v>198.65</c:v>
                </c:pt>
                <c:pt idx="3">
                  <c:v>192.3</c:v>
                </c:pt>
                <c:pt idx="4">
                  <c:v>222.66</c:v>
                </c:pt>
              </c:numCache>
            </c:numRef>
          </c:val>
          <c:extLst>
            <c:ext xmlns:c16="http://schemas.microsoft.com/office/drawing/2014/chart" uri="{C3380CC4-5D6E-409C-BE32-E72D297353CC}">
              <c16:uniqueId val="{00000000-5E64-4CEE-9B5A-EEB6C04864D2}"/>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357.82</c:v>
                </c:pt>
                <c:pt idx="1">
                  <c:v>355.5</c:v>
                </c:pt>
                <c:pt idx="2">
                  <c:v>349.83</c:v>
                </c:pt>
                <c:pt idx="3">
                  <c:v>365.18</c:v>
                </c:pt>
                <c:pt idx="4">
                  <c:v>327.77</c:v>
                </c:pt>
              </c:numCache>
            </c:numRef>
          </c:val>
          <c:smooth val="0"/>
          <c:extLst>
            <c:ext xmlns:c16="http://schemas.microsoft.com/office/drawing/2014/chart" uri="{C3380CC4-5D6E-409C-BE32-E72D297353CC}">
              <c16:uniqueId val="{00000001-5E64-4CEE-9B5A-EEB6C04864D2}"/>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550.98</c:v>
                </c:pt>
                <c:pt idx="1">
                  <c:v>551.66</c:v>
                </c:pt>
                <c:pt idx="2">
                  <c:v>542.48</c:v>
                </c:pt>
                <c:pt idx="3">
                  <c:v>542.14</c:v>
                </c:pt>
                <c:pt idx="4">
                  <c:v>561.71</c:v>
                </c:pt>
              </c:numCache>
            </c:numRef>
          </c:val>
          <c:extLst>
            <c:ext xmlns:c16="http://schemas.microsoft.com/office/drawing/2014/chart" uri="{C3380CC4-5D6E-409C-BE32-E72D297353CC}">
              <c16:uniqueId val="{00000000-43E6-4038-BB97-38993510B1D5}"/>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307.45999999999998</c:v>
                </c:pt>
                <c:pt idx="1">
                  <c:v>312.58</c:v>
                </c:pt>
                <c:pt idx="2">
                  <c:v>314.87</c:v>
                </c:pt>
                <c:pt idx="3">
                  <c:v>371.65</c:v>
                </c:pt>
                <c:pt idx="4">
                  <c:v>397.1</c:v>
                </c:pt>
              </c:numCache>
            </c:numRef>
          </c:val>
          <c:smooth val="0"/>
          <c:extLst>
            <c:ext xmlns:c16="http://schemas.microsoft.com/office/drawing/2014/chart" uri="{C3380CC4-5D6E-409C-BE32-E72D297353CC}">
              <c16:uniqueId val="{00000001-43E6-4038-BB97-38993510B1D5}"/>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104.32</c:v>
                </c:pt>
                <c:pt idx="1">
                  <c:v>104.11</c:v>
                </c:pt>
                <c:pt idx="2">
                  <c:v>102.05</c:v>
                </c:pt>
                <c:pt idx="3">
                  <c:v>100.7</c:v>
                </c:pt>
                <c:pt idx="4">
                  <c:v>100</c:v>
                </c:pt>
              </c:numCache>
            </c:numRef>
          </c:val>
          <c:extLst>
            <c:ext xmlns:c16="http://schemas.microsoft.com/office/drawing/2014/chart" uri="{C3380CC4-5D6E-409C-BE32-E72D297353CC}">
              <c16:uniqueId val="{00000000-8D6F-40F2-9D87-827AF79942E0}"/>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106.01</c:v>
                </c:pt>
                <c:pt idx="1">
                  <c:v>104.57</c:v>
                </c:pt>
                <c:pt idx="2">
                  <c:v>103.54</c:v>
                </c:pt>
                <c:pt idx="3">
                  <c:v>98.77</c:v>
                </c:pt>
                <c:pt idx="4">
                  <c:v>95.79</c:v>
                </c:pt>
              </c:numCache>
            </c:numRef>
          </c:val>
          <c:smooth val="0"/>
          <c:extLst>
            <c:ext xmlns:c16="http://schemas.microsoft.com/office/drawing/2014/chart" uri="{C3380CC4-5D6E-409C-BE32-E72D297353CC}">
              <c16:uniqueId val="{00000001-8D6F-40F2-9D87-827AF79942E0}"/>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141.5</c:v>
                </c:pt>
                <c:pt idx="1">
                  <c:v>141.5</c:v>
                </c:pt>
                <c:pt idx="2">
                  <c:v>145.25</c:v>
                </c:pt>
                <c:pt idx="3">
                  <c:v>148.44999999999999</c:v>
                </c:pt>
                <c:pt idx="4">
                  <c:v>150.15</c:v>
                </c:pt>
              </c:numCache>
            </c:numRef>
          </c:val>
          <c:extLst>
            <c:ext xmlns:c16="http://schemas.microsoft.com/office/drawing/2014/chart" uri="{C3380CC4-5D6E-409C-BE32-E72D297353CC}">
              <c16:uniqueId val="{00000000-0B7E-4ACF-A617-F5CA4346D87D}"/>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162.24</c:v>
                </c:pt>
                <c:pt idx="1">
                  <c:v>165.47</c:v>
                </c:pt>
                <c:pt idx="2">
                  <c:v>167.46</c:v>
                </c:pt>
                <c:pt idx="3">
                  <c:v>173.67</c:v>
                </c:pt>
                <c:pt idx="4">
                  <c:v>171.13</c:v>
                </c:pt>
              </c:numCache>
            </c:numRef>
          </c:val>
          <c:smooth val="0"/>
          <c:extLst>
            <c:ext xmlns:c16="http://schemas.microsoft.com/office/drawing/2014/chart" uri="{C3380CC4-5D6E-409C-BE32-E72D297353CC}">
              <c16:uniqueId val="{00000001-0B7E-4ACF-A617-F5CA4346D87D}"/>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G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熊本県　荒尾市</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A5</v>
      </c>
      <c r="X8" s="83"/>
      <c r="Y8" s="83"/>
      <c r="Z8" s="83"/>
      <c r="AA8" s="83"/>
      <c r="AB8" s="83"/>
      <c r="AC8" s="83"/>
      <c r="AD8" s="83" t="str">
        <f>データ!$M$6</f>
        <v>自治体職員</v>
      </c>
      <c r="AE8" s="83"/>
      <c r="AF8" s="83"/>
      <c r="AG8" s="83"/>
      <c r="AH8" s="83"/>
      <c r="AI8" s="83"/>
      <c r="AJ8" s="83"/>
      <c r="AK8" s="4"/>
      <c r="AL8" s="71">
        <f>データ!$R$6</f>
        <v>51646</v>
      </c>
      <c r="AM8" s="71"/>
      <c r="AN8" s="71"/>
      <c r="AO8" s="71"/>
      <c r="AP8" s="71"/>
      <c r="AQ8" s="71"/>
      <c r="AR8" s="71"/>
      <c r="AS8" s="71"/>
      <c r="AT8" s="67">
        <f>データ!$S$6</f>
        <v>57.37</v>
      </c>
      <c r="AU8" s="68"/>
      <c r="AV8" s="68"/>
      <c r="AW8" s="68"/>
      <c r="AX8" s="68"/>
      <c r="AY8" s="68"/>
      <c r="AZ8" s="68"/>
      <c r="BA8" s="68"/>
      <c r="BB8" s="70">
        <f>データ!$T$6</f>
        <v>900.23</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60.11</v>
      </c>
      <c r="J10" s="68"/>
      <c r="K10" s="68"/>
      <c r="L10" s="68"/>
      <c r="M10" s="68"/>
      <c r="N10" s="68"/>
      <c r="O10" s="69"/>
      <c r="P10" s="70">
        <f>データ!$P$6</f>
        <v>95.87</v>
      </c>
      <c r="Q10" s="70"/>
      <c r="R10" s="70"/>
      <c r="S10" s="70"/>
      <c r="T10" s="70"/>
      <c r="U10" s="70"/>
      <c r="V10" s="70"/>
      <c r="W10" s="71">
        <f>データ!$Q$6</f>
        <v>2750</v>
      </c>
      <c r="X10" s="71"/>
      <c r="Y10" s="71"/>
      <c r="Z10" s="71"/>
      <c r="AA10" s="71"/>
      <c r="AB10" s="71"/>
      <c r="AC10" s="71"/>
      <c r="AD10" s="2"/>
      <c r="AE10" s="2"/>
      <c r="AF10" s="2"/>
      <c r="AG10" s="2"/>
      <c r="AH10" s="4"/>
      <c r="AI10" s="4"/>
      <c r="AJ10" s="4"/>
      <c r="AK10" s="4"/>
      <c r="AL10" s="71">
        <f>データ!$U$6</f>
        <v>49199</v>
      </c>
      <c r="AM10" s="71"/>
      <c r="AN10" s="71"/>
      <c r="AO10" s="71"/>
      <c r="AP10" s="71"/>
      <c r="AQ10" s="71"/>
      <c r="AR10" s="71"/>
      <c r="AS10" s="71"/>
      <c r="AT10" s="67">
        <f>データ!$V$6</f>
        <v>37.85</v>
      </c>
      <c r="AU10" s="68"/>
      <c r="AV10" s="68"/>
      <c r="AW10" s="68"/>
      <c r="AX10" s="68"/>
      <c r="AY10" s="68"/>
      <c r="AZ10" s="68"/>
      <c r="BA10" s="68"/>
      <c r="BB10" s="70">
        <f>データ!$W$6</f>
        <v>1299.8399999999999</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112</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111</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4.2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113</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p0tD7mc/LInTYtxza8hFKHkOiyzFRk/mTrnwxbSWRFyrU1rOlKvUwb2SEBPgeZU3dtiNpoCcq0OuPVGtsfs74w==" saltValue="zbfDNDWID78V8Kp0B43ZgA=="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432041</v>
      </c>
      <c r="D6" s="34">
        <f t="shared" si="3"/>
        <v>46</v>
      </c>
      <c r="E6" s="34">
        <f t="shared" si="3"/>
        <v>1</v>
      </c>
      <c r="F6" s="34">
        <f t="shared" si="3"/>
        <v>0</v>
      </c>
      <c r="G6" s="34">
        <f t="shared" si="3"/>
        <v>1</v>
      </c>
      <c r="H6" s="34" t="str">
        <f t="shared" si="3"/>
        <v>熊本県　荒尾市</v>
      </c>
      <c r="I6" s="34" t="str">
        <f t="shared" si="3"/>
        <v>法適用</v>
      </c>
      <c r="J6" s="34" t="str">
        <f t="shared" si="3"/>
        <v>水道事業</v>
      </c>
      <c r="K6" s="34" t="str">
        <f t="shared" si="3"/>
        <v>末端給水事業</v>
      </c>
      <c r="L6" s="34" t="str">
        <f t="shared" si="3"/>
        <v>A5</v>
      </c>
      <c r="M6" s="34" t="str">
        <f t="shared" si="3"/>
        <v>自治体職員</v>
      </c>
      <c r="N6" s="35" t="str">
        <f t="shared" si="3"/>
        <v>-</v>
      </c>
      <c r="O6" s="35">
        <f t="shared" si="3"/>
        <v>60.11</v>
      </c>
      <c r="P6" s="35">
        <f t="shared" si="3"/>
        <v>95.87</v>
      </c>
      <c r="Q6" s="35">
        <f t="shared" si="3"/>
        <v>2750</v>
      </c>
      <c r="R6" s="35">
        <f t="shared" si="3"/>
        <v>51646</v>
      </c>
      <c r="S6" s="35">
        <f t="shared" si="3"/>
        <v>57.37</v>
      </c>
      <c r="T6" s="35">
        <f t="shared" si="3"/>
        <v>900.23</v>
      </c>
      <c r="U6" s="35">
        <f t="shared" si="3"/>
        <v>49199</v>
      </c>
      <c r="V6" s="35">
        <f t="shared" si="3"/>
        <v>37.85</v>
      </c>
      <c r="W6" s="35">
        <f t="shared" si="3"/>
        <v>1299.8399999999999</v>
      </c>
      <c r="X6" s="36">
        <f>IF(X7="",NA(),X7)</f>
        <v>112.61</v>
      </c>
      <c r="Y6" s="36">
        <f t="shared" ref="Y6:AG6" si="4">IF(Y7="",NA(),Y7)</f>
        <v>112.37</v>
      </c>
      <c r="Z6" s="36">
        <f t="shared" si="4"/>
        <v>111.44</v>
      </c>
      <c r="AA6" s="36">
        <f t="shared" si="4"/>
        <v>108.71</v>
      </c>
      <c r="AB6" s="36">
        <f t="shared" si="4"/>
        <v>108.28</v>
      </c>
      <c r="AC6" s="36">
        <f t="shared" si="4"/>
        <v>113.16</v>
      </c>
      <c r="AD6" s="36">
        <f t="shared" si="4"/>
        <v>112.15</v>
      </c>
      <c r="AE6" s="36">
        <f t="shared" si="4"/>
        <v>111.44</v>
      </c>
      <c r="AF6" s="36">
        <f t="shared" si="4"/>
        <v>109.01</v>
      </c>
      <c r="AG6" s="36">
        <f t="shared" si="4"/>
        <v>108.83</v>
      </c>
      <c r="AH6" s="35" t="str">
        <f>IF(AH7="","",IF(AH7="-","【-】","【"&amp;SUBSTITUTE(TEXT(AH7,"#,##0.00"),"-","△")&amp;"】"))</f>
        <v>【110.27】</v>
      </c>
      <c r="AI6" s="35">
        <f>IF(AI7="",NA(),AI7)</f>
        <v>0</v>
      </c>
      <c r="AJ6" s="35">
        <f t="shared" ref="AJ6:AR6" si="5">IF(AJ7="",NA(),AJ7)</f>
        <v>0</v>
      </c>
      <c r="AK6" s="35">
        <f t="shared" si="5"/>
        <v>0</v>
      </c>
      <c r="AL6" s="35">
        <f t="shared" si="5"/>
        <v>0</v>
      </c>
      <c r="AM6" s="35">
        <f t="shared" si="5"/>
        <v>0</v>
      </c>
      <c r="AN6" s="36">
        <f t="shared" si="5"/>
        <v>0.68</v>
      </c>
      <c r="AO6" s="36">
        <f t="shared" si="5"/>
        <v>1</v>
      </c>
      <c r="AP6" s="36">
        <f t="shared" si="5"/>
        <v>1.03</v>
      </c>
      <c r="AQ6" s="36">
        <f t="shared" si="5"/>
        <v>3.7</v>
      </c>
      <c r="AR6" s="36">
        <f t="shared" si="5"/>
        <v>4.34</v>
      </c>
      <c r="AS6" s="35" t="str">
        <f>IF(AS7="","",IF(AS7="-","【-】","【"&amp;SUBSTITUTE(TEXT(AS7,"#,##0.00"),"-","△")&amp;"】"))</f>
        <v>【1.15】</v>
      </c>
      <c r="AT6" s="36">
        <f>IF(AT7="",NA(),AT7)</f>
        <v>178.31</v>
      </c>
      <c r="AU6" s="36">
        <f t="shared" ref="AU6:BC6" si="6">IF(AU7="",NA(),AU7)</f>
        <v>197.7</v>
      </c>
      <c r="AV6" s="36">
        <f t="shared" si="6"/>
        <v>198.65</v>
      </c>
      <c r="AW6" s="36">
        <f t="shared" si="6"/>
        <v>192.3</v>
      </c>
      <c r="AX6" s="36">
        <f t="shared" si="6"/>
        <v>222.66</v>
      </c>
      <c r="AY6" s="36">
        <f t="shared" si="6"/>
        <v>357.82</v>
      </c>
      <c r="AZ6" s="36">
        <f t="shared" si="6"/>
        <v>355.5</v>
      </c>
      <c r="BA6" s="36">
        <f t="shared" si="6"/>
        <v>349.83</v>
      </c>
      <c r="BB6" s="36">
        <f t="shared" si="6"/>
        <v>365.18</v>
      </c>
      <c r="BC6" s="36">
        <f t="shared" si="6"/>
        <v>327.77</v>
      </c>
      <c r="BD6" s="35" t="str">
        <f>IF(BD7="","",IF(BD7="-","【-】","【"&amp;SUBSTITUTE(TEXT(BD7,"#,##0.00"),"-","△")&amp;"】"))</f>
        <v>【260.31】</v>
      </c>
      <c r="BE6" s="36">
        <f>IF(BE7="",NA(),BE7)</f>
        <v>550.98</v>
      </c>
      <c r="BF6" s="36">
        <f t="shared" ref="BF6:BN6" si="7">IF(BF7="",NA(),BF7)</f>
        <v>551.66</v>
      </c>
      <c r="BG6" s="36">
        <f t="shared" si="7"/>
        <v>542.48</v>
      </c>
      <c r="BH6" s="36">
        <f t="shared" si="7"/>
        <v>542.14</v>
      </c>
      <c r="BI6" s="36">
        <f t="shared" si="7"/>
        <v>561.71</v>
      </c>
      <c r="BJ6" s="36">
        <f t="shared" si="7"/>
        <v>307.45999999999998</v>
      </c>
      <c r="BK6" s="36">
        <f t="shared" si="7"/>
        <v>312.58</v>
      </c>
      <c r="BL6" s="36">
        <f t="shared" si="7"/>
        <v>314.87</v>
      </c>
      <c r="BM6" s="36">
        <f t="shared" si="7"/>
        <v>371.65</v>
      </c>
      <c r="BN6" s="36">
        <f t="shared" si="7"/>
        <v>397.1</v>
      </c>
      <c r="BO6" s="35" t="str">
        <f>IF(BO7="","",IF(BO7="-","【-】","【"&amp;SUBSTITUTE(TEXT(BO7,"#,##0.00"),"-","△")&amp;"】"))</f>
        <v>【275.67】</v>
      </c>
      <c r="BP6" s="36">
        <f>IF(BP7="",NA(),BP7)</f>
        <v>104.32</v>
      </c>
      <c r="BQ6" s="36">
        <f t="shared" ref="BQ6:BY6" si="8">IF(BQ7="",NA(),BQ7)</f>
        <v>104.11</v>
      </c>
      <c r="BR6" s="36">
        <f t="shared" si="8"/>
        <v>102.05</v>
      </c>
      <c r="BS6" s="36">
        <f t="shared" si="8"/>
        <v>100.7</v>
      </c>
      <c r="BT6" s="36">
        <f t="shared" si="8"/>
        <v>100</v>
      </c>
      <c r="BU6" s="36">
        <f t="shared" si="8"/>
        <v>106.01</v>
      </c>
      <c r="BV6" s="36">
        <f t="shared" si="8"/>
        <v>104.57</v>
      </c>
      <c r="BW6" s="36">
        <f t="shared" si="8"/>
        <v>103.54</v>
      </c>
      <c r="BX6" s="36">
        <f t="shared" si="8"/>
        <v>98.77</v>
      </c>
      <c r="BY6" s="36">
        <f t="shared" si="8"/>
        <v>95.79</v>
      </c>
      <c r="BZ6" s="35" t="str">
        <f>IF(BZ7="","",IF(BZ7="-","【-】","【"&amp;SUBSTITUTE(TEXT(BZ7,"#,##0.00"),"-","△")&amp;"】"))</f>
        <v>【100.05】</v>
      </c>
      <c r="CA6" s="36">
        <f>IF(CA7="",NA(),CA7)</f>
        <v>141.5</v>
      </c>
      <c r="CB6" s="36">
        <f t="shared" ref="CB6:CJ6" si="9">IF(CB7="",NA(),CB7)</f>
        <v>141.5</v>
      </c>
      <c r="CC6" s="36">
        <f t="shared" si="9"/>
        <v>145.25</v>
      </c>
      <c r="CD6" s="36">
        <f t="shared" si="9"/>
        <v>148.44999999999999</v>
      </c>
      <c r="CE6" s="36">
        <f t="shared" si="9"/>
        <v>150.15</v>
      </c>
      <c r="CF6" s="36">
        <f t="shared" si="9"/>
        <v>162.24</v>
      </c>
      <c r="CG6" s="36">
        <f t="shared" si="9"/>
        <v>165.47</v>
      </c>
      <c r="CH6" s="36">
        <f t="shared" si="9"/>
        <v>167.46</v>
      </c>
      <c r="CI6" s="36">
        <f t="shared" si="9"/>
        <v>173.67</v>
      </c>
      <c r="CJ6" s="36">
        <f t="shared" si="9"/>
        <v>171.13</v>
      </c>
      <c r="CK6" s="35" t="str">
        <f>IF(CK7="","",IF(CK7="-","【-】","【"&amp;SUBSTITUTE(TEXT(CK7,"#,##0.00"),"-","△")&amp;"】"))</f>
        <v>【166.40】</v>
      </c>
      <c r="CL6" s="36">
        <f>IF(CL7="",NA(),CL7)</f>
        <v>68.010000000000005</v>
      </c>
      <c r="CM6" s="36">
        <f t="shared" ref="CM6:CU6" si="10">IF(CM7="",NA(),CM7)</f>
        <v>67.81</v>
      </c>
      <c r="CN6" s="36">
        <f t="shared" si="10"/>
        <v>66.930000000000007</v>
      </c>
      <c r="CO6" s="36">
        <f t="shared" si="10"/>
        <v>66.540000000000006</v>
      </c>
      <c r="CP6" s="36">
        <f t="shared" si="10"/>
        <v>66.13</v>
      </c>
      <c r="CQ6" s="36">
        <f t="shared" si="10"/>
        <v>59.11</v>
      </c>
      <c r="CR6" s="36">
        <f t="shared" si="10"/>
        <v>59.74</v>
      </c>
      <c r="CS6" s="36">
        <f t="shared" si="10"/>
        <v>59.46</v>
      </c>
      <c r="CT6" s="36">
        <f t="shared" si="10"/>
        <v>59.67</v>
      </c>
      <c r="CU6" s="36">
        <f t="shared" si="10"/>
        <v>60.12</v>
      </c>
      <c r="CV6" s="35" t="str">
        <f>IF(CV7="","",IF(CV7="-","【-】","【"&amp;SUBSTITUTE(TEXT(CV7,"#,##0.00"),"-","△")&amp;"】"))</f>
        <v>【60.69】</v>
      </c>
      <c r="CW6" s="36">
        <f>IF(CW7="",NA(),CW7)</f>
        <v>88.59</v>
      </c>
      <c r="CX6" s="36">
        <f t="shared" ref="CX6:DF6" si="11">IF(CX7="",NA(),CX7)</f>
        <v>87.97</v>
      </c>
      <c r="CY6" s="36">
        <f t="shared" si="11"/>
        <v>88.62</v>
      </c>
      <c r="CZ6" s="36">
        <f t="shared" si="11"/>
        <v>88.83</v>
      </c>
      <c r="DA6" s="36">
        <f t="shared" si="11"/>
        <v>90.84</v>
      </c>
      <c r="DB6" s="36">
        <f t="shared" si="11"/>
        <v>87.91</v>
      </c>
      <c r="DC6" s="36">
        <f t="shared" si="11"/>
        <v>87.28</v>
      </c>
      <c r="DD6" s="36">
        <f t="shared" si="11"/>
        <v>87.41</v>
      </c>
      <c r="DE6" s="36">
        <f t="shared" si="11"/>
        <v>84.6</v>
      </c>
      <c r="DF6" s="36">
        <f t="shared" si="11"/>
        <v>84.24</v>
      </c>
      <c r="DG6" s="35" t="str">
        <f>IF(DG7="","",IF(DG7="-","【-】","【"&amp;SUBSTITUTE(TEXT(DG7,"#,##0.00"),"-","△")&amp;"】"))</f>
        <v>【89.82】</v>
      </c>
      <c r="DH6" s="36">
        <f>IF(DH7="",NA(),DH7)</f>
        <v>40.35</v>
      </c>
      <c r="DI6" s="36">
        <f t="shared" ref="DI6:DQ6" si="12">IF(DI7="",NA(),DI7)</f>
        <v>41.1</v>
      </c>
      <c r="DJ6" s="36">
        <f t="shared" si="12"/>
        <v>42.43</v>
      </c>
      <c r="DK6" s="36">
        <f t="shared" si="12"/>
        <v>43.58</v>
      </c>
      <c r="DL6" s="36">
        <f t="shared" si="12"/>
        <v>44.1</v>
      </c>
      <c r="DM6" s="36">
        <f t="shared" si="12"/>
        <v>46.88</v>
      </c>
      <c r="DN6" s="36">
        <f t="shared" si="12"/>
        <v>46.94</v>
      </c>
      <c r="DO6" s="36">
        <f t="shared" si="12"/>
        <v>47.62</v>
      </c>
      <c r="DP6" s="36">
        <f t="shared" si="12"/>
        <v>48.17</v>
      </c>
      <c r="DQ6" s="36">
        <f t="shared" si="12"/>
        <v>48.83</v>
      </c>
      <c r="DR6" s="35" t="str">
        <f>IF(DR7="","",IF(DR7="-","【-】","【"&amp;SUBSTITUTE(TEXT(DR7,"#,##0.00"),"-","△")&amp;"】"))</f>
        <v>【50.19】</v>
      </c>
      <c r="DS6" s="36">
        <f>IF(DS7="",NA(),DS7)</f>
        <v>8.0399999999999991</v>
      </c>
      <c r="DT6" s="36">
        <f t="shared" ref="DT6:EB6" si="13">IF(DT7="",NA(),DT7)</f>
        <v>8</v>
      </c>
      <c r="DU6" s="36">
        <f t="shared" si="13"/>
        <v>7.62</v>
      </c>
      <c r="DV6" s="36">
        <f t="shared" si="13"/>
        <v>7.48</v>
      </c>
      <c r="DW6" s="36">
        <f t="shared" si="13"/>
        <v>17.559999999999999</v>
      </c>
      <c r="DX6" s="36">
        <f t="shared" si="13"/>
        <v>13.39</v>
      </c>
      <c r="DY6" s="36">
        <f t="shared" si="13"/>
        <v>14.48</v>
      </c>
      <c r="DZ6" s="36">
        <f t="shared" si="13"/>
        <v>16.27</v>
      </c>
      <c r="EA6" s="36">
        <f t="shared" si="13"/>
        <v>17.12</v>
      </c>
      <c r="EB6" s="36">
        <f t="shared" si="13"/>
        <v>18.18</v>
      </c>
      <c r="EC6" s="35" t="str">
        <f>IF(EC7="","",IF(EC7="-","【-】","【"&amp;SUBSTITUTE(TEXT(EC7,"#,##0.00"),"-","△")&amp;"】"))</f>
        <v>【20.63】</v>
      </c>
      <c r="ED6" s="36">
        <f>IF(ED7="",NA(),ED7)</f>
        <v>0.63</v>
      </c>
      <c r="EE6" s="36">
        <f t="shared" ref="EE6:EM6" si="14">IF(EE7="",NA(),EE7)</f>
        <v>0.68</v>
      </c>
      <c r="EF6" s="36">
        <f t="shared" si="14"/>
        <v>0.52</v>
      </c>
      <c r="EG6" s="36">
        <f t="shared" si="14"/>
        <v>0.3</v>
      </c>
      <c r="EH6" s="36">
        <f t="shared" si="14"/>
        <v>0.42</v>
      </c>
      <c r="EI6" s="36">
        <f t="shared" si="14"/>
        <v>0.71</v>
      </c>
      <c r="EJ6" s="36">
        <f t="shared" si="14"/>
        <v>0.75</v>
      </c>
      <c r="EK6" s="36">
        <f t="shared" si="14"/>
        <v>0.63</v>
      </c>
      <c r="EL6" s="36">
        <f t="shared" si="14"/>
        <v>0.54</v>
      </c>
      <c r="EM6" s="36">
        <f t="shared" si="14"/>
        <v>0.56999999999999995</v>
      </c>
      <c r="EN6" s="35" t="str">
        <f>IF(EN7="","",IF(EN7="-","【-】","【"&amp;SUBSTITUTE(TEXT(EN7,"#,##0.00"),"-","△")&amp;"】"))</f>
        <v>【0.69】</v>
      </c>
    </row>
    <row r="7" spans="1:144" s="37" customFormat="1" x14ac:dyDescent="0.15">
      <c r="A7" s="29"/>
      <c r="B7" s="38">
        <v>2020</v>
      </c>
      <c r="C7" s="38">
        <v>432041</v>
      </c>
      <c r="D7" s="38">
        <v>46</v>
      </c>
      <c r="E7" s="38">
        <v>1</v>
      </c>
      <c r="F7" s="38">
        <v>0</v>
      </c>
      <c r="G7" s="38">
        <v>1</v>
      </c>
      <c r="H7" s="38" t="s">
        <v>93</v>
      </c>
      <c r="I7" s="38" t="s">
        <v>94</v>
      </c>
      <c r="J7" s="38" t="s">
        <v>95</v>
      </c>
      <c r="K7" s="38" t="s">
        <v>96</v>
      </c>
      <c r="L7" s="38" t="s">
        <v>97</v>
      </c>
      <c r="M7" s="38" t="s">
        <v>98</v>
      </c>
      <c r="N7" s="39" t="s">
        <v>99</v>
      </c>
      <c r="O7" s="39">
        <v>60.11</v>
      </c>
      <c r="P7" s="39">
        <v>95.87</v>
      </c>
      <c r="Q7" s="39">
        <v>2750</v>
      </c>
      <c r="R7" s="39">
        <v>51646</v>
      </c>
      <c r="S7" s="39">
        <v>57.37</v>
      </c>
      <c r="T7" s="39">
        <v>900.23</v>
      </c>
      <c r="U7" s="39">
        <v>49199</v>
      </c>
      <c r="V7" s="39">
        <v>37.85</v>
      </c>
      <c r="W7" s="39">
        <v>1299.8399999999999</v>
      </c>
      <c r="X7" s="39">
        <v>112.61</v>
      </c>
      <c r="Y7" s="39">
        <v>112.37</v>
      </c>
      <c r="Z7" s="39">
        <v>111.44</v>
      </c>
      <c r="AA7" s="39">
        <v>108.71</v>
      </c>
      <c r="AB7" s="39">
        <v>108.28</v>
      </c>
      <c r="AC7" s="39">
        <v>113.16</v>
      </c>
      <c r="AD7" s="39">
        <v>112.15</v>
      </c>
      <c r="AE7" s="39">
        <v>111.44</v>
      </c>
      <c r="AF7" s="39">
        <v>109.01</v>
      </c>
      <c r="AG7" s="39">
        <v>108.83</v>
      </c>
      <c r="AH7" s="39">
        <v>110.27</v>
      </c>
      <c r="AI7" s="39">
        <v>0</v>
      </c>
      <c r="AJ7" s="39">
        <v>0</v>
      </c>
      <c r="AK7" s="39">
        <v>0</v>
      </c>
      <c r="AL7" s="39">
        <v>0</v>
      </c>
      <c r="AM7" s="39">
        <v>0</v>
      </c>
      <c r="AN7" s="39">
        <v>0.68</v>
      </c>
      <c r="AO7" s="39">
        <v>1</v>
      </c>
      <c r="AP7" s="39">
        <v>1.03</v>
      </c>
      <c r="AQ7" s="39">
        <v>3.7</v>
      </c>
      <c r="AR7" s="39">
        <v>4.34</v>
      </c>
      <c r="AS7" s="39">
        <v>1.1499999999999999</v>
      </c>
      <c r="AT7" s="39">
        <v>178.31</v>
      </c>
      <c r="AU7" s="39">
        <v>197.7</v>
      </c>
      <c r="AV7" s="39">
        <v>198.65</v>
      </c>
      <c r="AW7" s="39">
        <v>192.3</v>
      </c>
      <c r="AX7" s="39">
        <v>222.66</v>
      </c>
      <c r="AY7" s="39">
        <v>357.82</v>
      </c>
      <c r="AZ7" s="39">
        <v>355.5</v>
      </c>
      <c r="BA7" s="39">
        <v>349.83</v>
      </c>
      <c r="BB7" s="39">
        <v>365.18</v>
      </c>
      <c r="BC7" s="39">
        <v>327.77</v>
      </c>
      <c r="BD7" s="39">
        <v>260.31</v>
      </c>
      <c r="BE7" s="39">
        <v>550.98</v>
      </c>
      <c r="BF7" s="39">
        <v>551.66</v>
      </c>
      <c r="BG7" s="39">
        <v>542.48</v>
      </c>
      <c r="BH7" s="39">
        <v>542.14</v>
      </c>
      <c r="BI7" s="39">
        <v>561.71</v>
      </c>
      <c r="BJ7" s="39">
        <v>307.45999999999998</v>
      </c>
      <c r="BK7" s="39">
        <v>312.58</v>
      </c>
      <c r="BL7" s="39">
        <v>314.87</v>
      </c>
      <c r="BM7" s="39">
        <v>371.65</v>
      </c>
      <c r="BN7" s="39">
        <v>397.1</v>
      </c>
      <c r="BO7" s="39">
        <v>275.67</v>
      </c>
      <c r="BP7" s="39">
        <v>104.32</v>
      </c>
      <c r="BQ7" s="39">
        <v>104.11</v>
      </c>
      <c r="BR7" s="39">
        <v>102.05</v>
      </c>
      <c r="BS7" s="39">
        <v>100.7</v>
      </c>
      <c r="BT7" s="39">
        <v>100</v>
      </c>
      <c r="BU7" s="39">
        <v>106.01</v>
      </c>
      <c r="BV7" s="39">
        <v>104.57</v>
      </c>
      <c r="BW7" s="39">
        <v>103.54</v>
      </c>
      <c r="BX7" s="39">
        <v>98.77</v>
      </c>
      <c r="BY7" s="39">
        <v>95.79</v>
      </c>
      <c r="BZ7" s="39">
        <v>100.05</v>
      </c>
      <c r="CA7" s="39">
        <v>141.5</v>
      </c>
      <c r="CB7" s="39">
        <v>141.5</v>
      </c>
      <c r="CC7" s="39">
        <v>145.25</v>
      </c>
      <c r="CD7" s="39">
        <v>148.44999999999999</v>
      </c>
      <c r="CE7" s="39">
        <v>150.15</v>
      </c>
      <c r="CF7" s="39">
        <v>162.24</v>
      </c>
      <c r="CG7" s="39">
        <v>165.47</v>
      </c>
      <c r="CH7" s="39">
        <v>167.46</v>
      </c>
      <c r="CI7" s="39">
        <v>173.67</v>
      </c>
      <c r="CJ7" s="39">
        <v>171.13</v>
      </c>
      <c r="CK7" s="39">
        <v>166.4</v>
      </c>
      <c r="CL7" s="39">
        <v>68.010000000000005</v>
      </c>
      <c r="CM7" s="39">
        <v>67.81</v>
      </c>
      <c r="CN7" s="39">
        <v>66.930000000000007</v>
      </c>
      <c r="CO7" s="39">
        <v>66.540000000000006</v>
      </c>
      <c r="CP7" s="39">
        <v>66.13</v>
      </c>
      <c r="CQ7" s="39">
        <v>59.11</v>
      </c>
      <c r="CR7" s="39">
        <v>59.74</v>
      </c>
      <c r="CS7" s="39">
        <v>59.46</v>
      </c>
      <c r="CT7" s="39">
        <v>59.67</v>
      </c>
      <c r="CU7" s="39">
        <v>60.12</v>
      </c>
      <c r="CV7" s="39">
        <v>60.69</v>
      </c>
      <c r="CW7" s="39">
        <v>88.59</v>
      </c>
      <c r="CX7" s="39">
        <v>87.97</v>
      </c>
      <c r="CY7" s="39">
        <v>88.62</v>
      </c>
      <c r="CZ7" s="39">
        <v>88.83</v>
      </c>
      <c r="DA7" s="39">
        <v>90.84</v>
      </c>
      <c r="DB7" s="39">
        <v>87.91</v>
      </c>
      <c r="DC7" s="39">
        <v>87.28</v>
      </c>
      <c r="DD7" s="39">
        <v>87.41</v>
      </c>
      <c r="DE7" s="39">
        <v>84.6</v>
      </c>
      <c r="DF7" s="39">
        <v>84.24</v>
      </c>
      <c r="DG7" s="39">
        <v>89.82</v>
      </c>
      <c r="DH7" s="39">
        <v>40.35</v>
      </c>
      <c r="DI7" s="39">
        <v>41.1</v>
      </c>
      <c r="DJ7" s="39">
        <v>42.43</v>
      </c>
      <c r="DK7" s="39">
        <v>43.58</v>
      </c>
      <c r="DL7" s="39">
        <v>44.1</v>
      </c>
      <c r="DM7" s="39">
        <v>46.88</v>
      </c>
      <c r="DN7" s="39">
        <v>46.94</v>
      </c>
      <c r="DO7" s="39">
        <v>47.62</v>
      </c>
      <c r="DP7" s="39">
        <v>48.17</v>
      </c>
      <c r="DQ7" s="39">
        <v>48.83</v>
      </c>
      <c r="DR7" s="39">
        <v>50.19</v>
      </c>
      <c r="DS7" s="39">
        <v>8.0399999999999991</v>
      </c>
      <c r="DT7" s="39">
        <v>8</v>
      </c>
      <c r="DU7" s="39">
        <v>7.62</v>
      </c>
      <c r="DV7" s="39">
        <v>7.48</v>
      </c>
      <c r="DW7" s="39">
        <v>17.559999999999999</v>
      </c>
      <c r="DX7" s="39">
        <v>13.39</v>
      </c>
      <c r="DY7" s="39">
        <v>14.48</v>
      </c>
      <c r="DZ7" s="39">
        <v>16.27</v>
      </c>
      <c r="EA7" s="39">
        <v>17.12</v>
      </c>
      <c r="EB7" s="39">
        <v>18.18</v>
      </c>
      <c r="EC7" s="39">
        <v>20.63</v>
      </c>
      <c r="ED7" s="39">
        <v>0.63</v>
      </c>
      <c r="EE7" s="39">
        <v>0.68</v>
      </c>
      <c r="EF7" s="39">
        <v>0.52</v>
      </c>
      <c r="EG7" s="39">
        <v>0.3</v>
      </c>
      <c r="EH7" s="39">
        <v>0.42</v>
      </c>
      <c r="EI7" s="39">
        <v>0.71</v>
      </c>
      <c r="EJ7" s="39">
        <v>0.75</v>
      </c>
      <c r="EK7" s="39">
        <v>0.63</v>
      </c>
      <c r="EL7" s="39">
        <v>0.54</v>
      </c>
      <c r="EM7" s="39">
        <v>0.56999999999999995</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107</v>
      </c>
      <c r="D13" t="s">
        <v>107</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田中　裕貴</dc:creator>
  <cp:lastModifiedBy>田中　裕貴</cp:lastModifiedBy>
  <dcterms:created xsi:type="dcterms:W3CDTF">2022-01-17T08:29:00Z</dcterms:created>
  <dcterms:modified xsi:type="dcterms:W3CDTF">2022-01-17T08:29:01Z</dcterms:modified>
</cp:coreProperties>
</file>