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3 普通会計決算統計（R2決算）\08 -1 令和元年度財政状況資料集（２回目）\03 市町村→県\"/>
    </mc:Choice>
  </mc:AlternateContent>
  <bookViews>
    <workbookView xWindow="0" yWindow="0" windowWidth="20490" windowHeight="7635"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37" i="12" l="1"/>
  <c r="AA36" i="12"/>
  <c r="AA35" i="12"/>
  <c r="AA33" i="12"/>
  <c r="AA32" i="12"/>
  <c r="AA31" i="12"/>
  <c r="AA30" i="12"/>
  <c r="AA29" i="12"/>
  <c r="AA28" i="12"/>
  <c r="BG34" i="10" l="1"/>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BW41" i="10"/>
  <c r="BE41" i="10"/>
  <c r="AM41" i="10"/>
  <c r="U41" i="10"/>
  <c r="BW40" i="10"/>
  <c r="BE40" i="10"/>
  <c r="AM40" i="10"/>
  <c r="U40" i="10"/>
  <c r="BW39" i="10"/>
  <c r="BE39" i="10"/>
  <c r="AM39" i="10"/>
  <c r="U39" i="10"/>
  <c r="BW38" i="10"/>
  <c r="BE38" i="10"/>
  <c r="U38" i="10"/>
  <c r="BW37" i="10"/>
  <c r="BE37" i="10"/>
  <c r="BE36" i="10"/>
  <c r="BE35"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7" i="10" l="1"/>
  <c r="C38" i="10" s="1"/>
  <c r="C39" i="10" s="1"/>
  <c r="C40" i="10" s="1"/>
  <c r="C41" i="10" s="1"/>
  <c r="C42" i="10" s="1"/>
  <c r="U34" i="10" l="1"/>
  <c r="U35" i="10" s="1"/>
  <c r="U36" i="10" s="1"/>
  <c r="U37" i="10" s="1"/>
  <c r="AM34" i="10" l="1"/>
  <c r="AM35" i="10" s="1"/>
  <c r="AM36" i="10" s="1"/>
  <c r="AM37" i="10" s="1"/>
  <c r="AM38" i="10" s="1"/>
  <c r="BE34" i="10" l="1"/>
  <c r="BW34" i="10" l="1"/>
  <c r="BW35" i="10" s="1"/>
  <c r="BW36" i="10" s="1"/>
  <c r="CO34" i="10" l="1"/>
  <c r="CO35" i="10" s="1"/>
  <c r="CO36" i="10" s="1"/>
  <c r="CO37" i="10" s="1"/>
  <c r="CO38" i="10" s="1"/>
  <c r="CO39" i="10" s="1"/>
  <c r="CO40" i="10" s="1"/>
  <c r="CO41" i="10" s="1"/>
  <c r="CO42" i="10" s="1"/>
</calcChain>
</file>

<file path=xl/sharedStrings.xml><?xml version="1.0" encoding="utf-8"?>
<sst xmlns="http://schemas.openxmlformats.org/spreadsheetml/2006/main" count="1094" uniqueCount="623">
  <si>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</si>
  <si>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</si>
  <si>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</si>
  <si>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</si>
  <si>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</si>
  <si>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</si>
  <si>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</si>
  <si>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</si>
  <si>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</si>
  <si>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</si>
  <si>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</si>
  <si>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</si>
  <si>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</si>
  <si>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</si>
  <si>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</si>
  <si>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</si>
  <si>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</si>
  <si>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</si>
  <si>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</si>
  <si>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</si>
  <si>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</si>
  <si>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</si>
  <si>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</si>
  <si>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</si>
  <si>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</si>
  <si>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</si>
  <si>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</si>
  <si>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</si>
  <si>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</si>
  <si>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</si>
  <si>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</si>
  <si>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</si>
  <si>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</si>
  <si>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</si>
  <si>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</si>
  <si>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</si>
  <si>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</si>
  <si>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</si>
  <si>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</si>
  <si>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</si>
  <si>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</si>
  <si>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</si>
  <si>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</si>
  <si>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</si>
  <si>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</si>
  <si>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</si>
  <si>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</si>
  <si>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</si>
  <si>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</si>
  <si>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</si>
  <si>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</si>
  <si>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</si>
  <si>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</si>
  <si>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</si>
  <si>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</si>
  <si>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</si>
  <si>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</si>
  <si>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</si>
  <si>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</si>
  <si>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</si>
  <si>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</si>
  <si>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</si>
  <si>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</si>
  <si>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</si>
  <si>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</si>
  <si>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</si>
  <si>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</si>
  <si>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</si>
  <si>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</si>
  <si>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</si>
  <si>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</si>
  <si>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</si>
  <si>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</si>
  <si>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</si>
  <si>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</si>
  <si>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</si>
  <si>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</si>
  <si>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</si>
  <si>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</si>
  <si>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</si>
  <si>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</si>
  <si>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</si>
  <si>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</si>
  <si>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</si>
  <si>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</si>
  <si>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政令指定都市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</si>
  <si>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</si>
  <si>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</si>
  <si>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</si>
  <si>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</si>
  <si>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</si>
  <si>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</si>
  <si>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</si>
  <si>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</si>
  <si>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</si>
  <si>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</si>
  <si>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</si>
  <si>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</si>
  <si>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熊本市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</si>
  <si>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</si>
  <si>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</si>
  <si>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</si>
  <si>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</si>
  <si>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</si>
  <si>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</si>
  <si>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</si>
  <si>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</si>
  <si>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</si>
  <si>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</si>
  <si>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</si>
  <si>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</si>
  <si>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</si>
  <si>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</si>
  <si>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</si>
  <si>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</si>
  <si>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</si>
  <si>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</si>
  <si>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</si>
  <si>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</si>
  <si>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</si>
  <si>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</si>
  <si>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</si>
  <si>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</si>
  <si>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</si>
  <si>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</si>
  <si>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</si>
  <si>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</si>
  <si>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</si>
  <si>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</si>
  <si>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</si>
  <si>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</si>
  <si>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</si>
  <si>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</si>
  <si>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</si>
  <si>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</si>
  <si>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</si>
  <si>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</si>
  <si>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</si>
  <si>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</si>
  <si>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</si>
  <si>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</si>
  <si>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</si>
  <si>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</si>
  <si>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</si>
  <si>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</si>
  <si>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</si>
  <si>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</si>
  <si>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</si>
  <si>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</si>
  <si>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</si>
  <si>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</si>
  <si>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</si>
  <si>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</si>
  <si>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</si>
  <si>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</si>
  <si>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</si>
  <si>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</si>
  <si>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</si>
  <si>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</si>
  <si>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</si>
  <si>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</si>
  <si>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</si>
  <si>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</si>
  <si>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</si>
  <si>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</si>
  <si>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</si>
  <si>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</si>
  <si>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</si>
  <si>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</si>
  <si>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</si>
  <si>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</si>
  <si>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</si>
  <si>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</si>
  <si>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</si>
  <si>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</si>
  <si>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</si>
  <si>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</si>
  <si>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</si>
  <si>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</si>
  <si>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</si>
  <si>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</si>
  <si>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</si>
  <si>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</si>
  <si>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</si>
  <si>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</si>
  <si>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</si>
  <si>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</si>
  <si>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</si>
  <si>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</si>
  <si>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</si>
  <si>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</si>
  <si>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</si>
  <si>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</si>
  <si>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</si>
  <si>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</si>
  <si>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</si>
  <si>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</si>
  <si>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</si>
  <si>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</si>
  <si>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</si>
  <si>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</si>
  <si>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</si>
  <si>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</si>
  <si>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</si>
  <si>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</si>
  <si>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</si>
  <si>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</si>
  <si>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</si>
  <si>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</si>
  <si>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</si>
  <si>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</si>
  <si>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</si>
  <si>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熊本県熊本市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</si>
  <si>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</si>
  <si>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</si>
  <si>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</si>
  <si>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</si>
  <si>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</si>
  <si>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</si>
  <si>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</si>
  <si>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</si>
  <si>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</si>
  <si>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</si>
  <si>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</si>
  <si>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</si>
  <si>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</si>
  <si>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</si>
  <si>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</si>
  <si>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</si>
  <si>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</si>
  <si>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</si>
  <si>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</si>
  <si>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</si>
  <si>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</si>
  <si>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</si>
  <si>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</si>
  <si>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</si>
  <si>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</si>
  <si>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</si>
  <si>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</si>
  <si>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</si>
  <si>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</si>
  <si>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</si>
  <si>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</si>
  <si>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</si>
  <si>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</si>
  <si>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</si>
  <si>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</si>
  <si>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</si>
  <si>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</si>
  <si>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</si>
  <si>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</si>
  <si>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</si>
  <si>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</si>
  <si>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</si>
  <si>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</si>
  <si>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</si>
  <si>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</si>
  <si>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</si>
  <si>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</si>
  <si>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</si>
  <si>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</si>
  <si>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</si>
  <si>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</si>
  <si>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</si>
  <si>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</si>
  <si>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</si>
  <si>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</si>
  <si>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</si>
  <si>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</si>
  <si>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</si>
  <si>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</si>
  <si>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</si>
  <si>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</si>
  <si>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</si>
  <si>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</si>
  <si>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</si>
  <si>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</si>
  <si>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</si>
  <si>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</si>
  <si>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</si>
  <si>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</si>
  <si>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</si>
  <si>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</si>
  <si>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</si>
  <si>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</si>
  <si>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</si>
  <si>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</si>
  <si>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</si>
  <si>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</si>
  <si>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</si>
  <si>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</si>
  <si>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</si>
  <si>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</si>
  <si>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</si>
  <si>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</si>
  <si>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</si>
  <si>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</si>
  <si>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</si>
  <si>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</si>
  <si>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</si>
  <si>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</si>
  <si>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</si>
  <si>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</si>
  <si>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</si>
  <si>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</si>
  <si>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</si>
  <si>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</si>
  <si>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</si>
  <si>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</si>
  <si>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</si>
  <si>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</si>
  <si>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</si>
  <si>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</si>
  <si>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</si>
  <si>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</si>
  <si>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</si>
  <si>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</si>
  <si>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</si>
  <si>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</si>
  <si>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</si>
  <si>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</si>
  <si>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</si>
  <si>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</si>
  <si>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</si>
  <si>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</si>
  <si>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</si>
  <si>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</si>
  <si>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</si>
  <si>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</si>
  <si>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</si>
  <si>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</si>
  <si>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</si>
  <si>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</si>
  <si>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</si>
  <si>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</si>
  <si>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</si>
  <si>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</si>
  <si>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</si>
  <si>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</si>
  <si>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</si>
  <si>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</si>
  <si>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</si>
  <si>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</si>
  <si>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</si>
  <si>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</si>
  <si>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</si>
  <si>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</si>
  <si>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</si>
  <si>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</si>
  <si>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</si>
  <si>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</si>
  <si>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</si>
  <si>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</si>
  <si>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</si>
  <si>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</si>
  <si>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</si>
  <si>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</si>
  <si>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</si>
  <si>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</si>
  <si>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</si>
  <si>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</si>
  <si>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</si>
  <si>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</si>
  <si>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</si>
  <si>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</si>
  <si>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熊本県熊本市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</si>
  <si>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</si>
  <si>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</si>
  <si>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</si>
  <si>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</si>
  <si>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</si>
  <si>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</si>
  <si>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</si>
  <si>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</si>
  <si>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</si>
  <si>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</si>
  <si>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</si>
  <si>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</si>
  <si>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</si>
  <si>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</si>
  <si>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</si>
  <si>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</si>
  <si>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</si>
  <si>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</si>
  <si>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</si>
  <si>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</si>
  <si>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母子父子寡婦福祉資金貸付事業会計</t>
    <phoneticPr fontId="5"/>
  </si>
  <si>
    <t>産業振興資金会計</t>
    <phoneticPr fontId="5"/>
  </si>
  <si>
    <t>公共用地先行取得事業会計</t>
    <phoneticPr fontId="5"/>
  </si>
  <si>
    <t>-</t>
    <phoneticPr fontId="5"/>
  </si>
  <si>
    <t>都市開発資金貸付事業会計</t>
    <phoneticPr fontId="5"/>
  </si>
  <si>
    <t>熊本駅西土地区画整理事業会計</t>
    <phoneticPr fontId="5"/>
  </si>
  <si>
    <t>植木中央土地区画整理事業会計</t>
    <phoneticPr fontId="5"/>
  </si>
  <si>
    <t>奨学金貸付事業会計</t>
    <phoneticPr fontId="5"/>
  </si>
  <si>
    <t>公債管理会計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</si>
  <si>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</si>
  <si>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</si>
  <si>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</si>
  <si>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</si>
  <si>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</si>
  <si>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</si>
  <si>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</si>
  <si>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</si>
  <si>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</si>
  <si>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</si>
  <si>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</si>
  <si>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</si>
  <si>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</si>
  <si>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国民健康保険会計</t>
    <phoneticPr fontId="5"/>
  </si>
  <si>
    <t>介護保険会計</t>
    <phoneticPr fontId="5"/>
  </si>
  <si>
    <t>後期高齢者医療会計</t>
    <phoneticPr fontId="5"/>
  </si>
  <si>
    <t>競輪事業会計</t>
    <phoneticPr fontId="5"/>
  </si>
  <si>
    <t>病院事業会計</t>
    <phoneticPr fontId="5"/>
  </si>
  <si>
    <t>法適用企業</t>
    <phoneticPr fontId="5"/>
  </si>
  <si>
    <t>水道事業会計</t>
    <phoneticPr fontId="5"/>
  </si>
  <si>
    <t>工業用水道事業会計</t>
    <phoneticPr fontId="5"/>
  </si>
  <si>
    <t>下水道事業会計</t>
    <phoneticPr fontId="5"/>
  </si>
  <si>
    <t>交通事業会計</t>
    <phoneticPr fontId="5"/>
  </si>
  <si>
    <t>農業集落排水事業会計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</si>
  <si>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</si>
  <si>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</si>
  <si>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</si>
  <si>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</si>
  <si>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</si>
  <si>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</si>
  <si>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</si>
  <si>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</si>
  <si>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</si>
  <si>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</si>
  <si>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</si>
  <si>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</si>
  <si>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</si>
  <si>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</si>
  <si>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</si>
  <si>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</si>
  <si>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</si>
  <si>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</si>
  <si>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</si>
  <si>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</si>
  <si>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</si>
  <si>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</si>
  <si>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</si>
  <si>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</si>
  <si>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</si>
  <si>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</si>
  <si>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</si>
  <si>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</si>
  <si>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</si>
  <si>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</si>
  <si>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</si>
  <si>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</si>
  <si>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</si>
  <si>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</si>
  <si>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</si>
  <si>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</si>
  <si>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</si>
  <si>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</si>
  <si>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</si>
  <si>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</si>
  <si>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</si>
  <si>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</si>
  <si>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</si>
  <si>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</si>
  <si>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</si>
  <si>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</si>
  <si>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</si>
  <si>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</si>
  <si>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</si>
  <si>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</si>
  <si>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</si>
  <si>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</si>
  <si>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</si>
  <si>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</si>
  <si>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</si>
  <si>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</si>
  <si>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</si>
  <si>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</si>
  <si>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</si>
  <si>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交通事業会計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</si>
  <si>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</si>
  <si>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</si>
  <si>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</si>
  <si>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</si>
  <si>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</si>
  <si>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</si>
  <si>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</si>
  <si>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</si>
  <si>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</si>
  <si>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</si>
  <si>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</si>
  <si>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</si>
  <si>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</si>
  <si>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</si>
  <si>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</si>
  <si>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</si>
  <si>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</si>
  <si>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</si>
  <si>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</si>
  <si>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</si>
  <si>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</si>
  <si>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</si>
  <si>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</si>
  <si>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</si>
  <si>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</si>
  <si>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</si>
  <si>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</si>
  <si>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</si>
  <si>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</si>
  <si>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</si>
  <si>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</si>
  <si>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</si>
  <si>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</si>
  <si>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</si>
  <si>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</si>
  <si>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</si>
  <si>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</si>
  <si>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</si>
  <si>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</si>
  <si>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</si>
  <si>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</si>
  <si>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</si>
  <si>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</si>
  <si>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</si>
  <si>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</si>
  <si>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</si>
  <si>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</si>
  <si>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</si>
  <si>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</si>
  <si>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</si>
  <si>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</si>
  <si>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</si>
  <si>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</si>
  <si>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</si>
  <si>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</si>
  <si>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</si>
  <si>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</si>
  <si>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</si>
  <si>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</si>
  <si>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</si>
  <si>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</si>
  <si>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</si>
  <si>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</si>
  <si>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</si>
  <si>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</si>
  <si>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</si>
  <si>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</si>
  <si>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</si>
  <si>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</si>
  <si>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</si>
  <si>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</si>
  <si>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</si>
  <si>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</si>
  <si>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</si>
  <si>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</si>
  <si>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</si>
  <si>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</si>
  <si>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</si>
  <si>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</si>
  <si>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</si>
  <si>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</si>
  <si>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</si>
  <si>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</si>
  <si>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</si>
  <si>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</si>
  <si>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</si>
  <si>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1.24</t>
  </si>
  <si>
    <t>▲ 0.60</t>
  </si>
  <si>
    <t>▲ 0.22</t>
  </si>
  <si>
    <t>国民健康保険会計</t>
  </si>
  <si>
    <t>▲ 2.55</t>
  </si>
  <si>
    <t>▲ 2.61</t>
  </si>
  <si>
    <t>▲ 1.26</t>
  </si>
  <si>
    <t>▲ 1.29</t>
  </si>
  <si>
    <t>▲ 0.43</t>
  </si>
  <si>
    <t>水道事業会計</t>
  </si>
  <si>
    <t>下水道事業会計</t>
  </si>
  <si>
    <t>一般会計</t>
  </si>
  <si>
    <t>介護保険会計</t>
  </si>
  <si>
    <t>交通事業会計</t>
  </si>
  <si>
    <t>後期高齢者医療会計</t>
  </si>
  <si>
    <t>母子父子寡婦福祉資金貸付事業会計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</si>
  <si>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</si>
  <si>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</si>
  <si>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</si>
  <si>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</si>
  <si>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</si>
  <si>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</si>
  <si>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</si>
  <si>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</si>
  <si>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</si>
  <si>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山鹿植木広域行政事務組合</t>
    <rPh sb="0" eb="2">
      <t>ヤマガ</t>
    </rPh>
    <rPh sb="2" eb="4">
      <t>ウエキ</t>
    </rPh>
    <rPh sb="4" eb="6">
      <t>コウイキ</t>
    </rPh>
    <rPh sb="6" eb="8">
      <t>ギョウセイ</t>
    </rPh>
    <rPh sb="8" eb="10">
      <t>ジム</t>
    </rPh>
    <rPh sb="10" eb="12">
      <t>クミアイ</t>
    </rPh>
    <phoneticPr fontId="20"/>
  </si>
  <si>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0"/>
  </si>
  <si>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0"/>
  </si>
  <si>
    <t>熊本市勤労福祉センター</t>
    <rPh sb="0" eb="3">
      <t>クマモトシ</t>
    </rPh>
    <rPh sb="3" eb="5">
      <t>キンロウ</t>
    </rPh>
    <rPh sb="5" eb="7">
      <t>フクシ</t>
    </rPh>
    <phoneticPr fontId="2"/>
  </si>
  <si>
    <t>熊本市上下水道サービス公社</t>
    <rPh sb="0" eb="3">
      <t>クマモトシ</t>
    </rPh>
    <rPh sb="3" eb="5">
      <t>ジョウゲ</t>
    </rPh>
    <rPh sb="5" eb="7">
      <t>スイドウ</t>
    </rPh>
    <rPh sb="11" eb="13">
      <t>コウシャ</t>
    </rPh>
    <phoneticPr fontId="2"/>
  </si>
  <si>
    <t>熊本市社会教育振興事業団</t>
    <rPh sb="0" eb="3">
      <t>クマモトシ</t>
    </rPh>
    <rPh sb="3" eb="5">
      <t>シャカイ</t>
    </rPh>
    <rPh sb="5" eb="7">
      <t>キョウイク</t>
    </rPh>
    <rPh sb="7" eb="9">
      <t>シンコウ</t>
    </rPh>
    <rPh sb="9" eb="12">
      <t>ジギョウダン</t>
    </rPh>
    <phoneticPr fontId="2"/>
  </si>
  <si>
    <t>熊本市美術文化振興財団</t>
    <rPh sb="0" eb="3">
      <t>クマモトシ</t>
    </rPh>
    <rPh sb="3" eb="5">
      <t>ビジュツ</t>
    </rPh>
    <rPh sb="5" eb="7">
      <t>ブンカ</t>
    </rPh>
    <rPh sb="7" eb="9">
      <t>シンコウ</t>
    </rPh>
    <rPh sb="9" eb="11">
      <t>ザイダン</t>
    </rPh>
    <phoneticPr fontId="2"/>
  </si>
  <si>
    <t>くまもと地下水財団</t>
    <rPh sb="4" eb="7">
      <t>チカスイ</t>
    </rPh>
    <rPh sb="7" eb="9">
      <t>ザイダン</t>
    </rPh>
    <phoneticPr fontId="2"/>
  </si>
  <si>
    <t>熊本市国際交流振興事業団</t>
    <rPh sb="0" eb="3">
      <t>クマモトシ</t>
    </rPh>
    <rPh sb="3" eb="5">
      <t>コクサイ</t>
    </rPh>
    <rPh sb="5" eb="7">
      <t>コウリュウ</t>
    </rPh>
    <rPh sb="7" eb="9">
      <t>シンコウ</t>
    </rPh>
    <rPh sb="9" eb="12">
      <t>ジギョウダン</t>
    </rPh>
    <phoneticPr fontId="2"/>
  </si>
  <si>
    <t>熊本市学校給食会</t>
    <rPh sb="0" eb="3">
      <t>クマモトシ</t>
    </rPh>
    <rPh sb="3" eb="5">
      <t>ガッコウ</t>
    </rPh>
    <rPh sb="5" eb="7">
      <t>キュウショク</t>
    </rPh>
    <rPh sb="7" eb="8">
      <t>カイ</t>
    </rPh>
    <phoneticPr fontId="2"/>
  </si>
  <si>
    <t>熊本流通情報センター</t>
    <rPh sb="0" eb="2">
      <t>クマモト</t>
    </rPh>
    <rPh sb="2" eb="4">
      <t>リュウツウ</t>
    </rPh>
    <rPh sb="4" eb="6">
      <t>ジョウホウ</t>
    </rPh>
    <phoneticPr fontId="2"/>
  </si>
  <si>
    <t>熊本国際観光コンベンション協会</t>
    <rPh sb="0" eb="2">
      <t>クマモト</t>
    </rPh>
    <rPh sb="2" eb="4">
      <t>コクサイ</t>
    </rPh>
    <rPh sb="4" eb="6">
      <t>カンコウ</t>
    </rPh>
    <rPh sb="13" eb="15">
      <t>キョウカイ</t>
    </rPh>
    <phoneticPr fontId="2"/>
  </si>
  <si>
    <t>熊本市公共施設長寿命化等基金</t>
    <rPh sb="0" eb="3">
      <t>クマモトシ</t>
    </rPh>
    <rPh sb="3" eb="5">
      <t>コウキョウ</t>
    </rPh>
    <rPh sb="5" eb="7">
      <t>シセツ</t>
    </rPh>
    <rPh sb="7" eb="11">
      <t>チョウジュミョウカ</t>
    </rPh>
    <rPh sb="11" eb="12">
      <t>トウ</t>
    </rPh>
    <rPh sb="12" eb="14">
      <t>キキン</t>
    </rPh>
    <phoneticPr fontId="5"/>
  </si>
  <si>
    <t>-</t>
    <phoneticPr fontId="2"/>
  </si>
  <si>
    <t>熊本城復元整備基金</t>
    <rPh sb="0" eb="2">
      <t>クマモト</t>
    </rPh>
    <rPh sb="2" eb="3">
      <t>ジョウ</t>
    </rPh>
    <rPh sb="3" eb="5">
      <t>フクゲン</t>
    </rPh>
    <rPh sb="5" eb="7">
      <t>セイビ</t>
    </rPh>
    <rPh sb="7" eb="9">
      <t>キキン</t>
    </rPh>
    <phoneticPr fontId="5"/>
  </si>
  <si>
    <t>平成28年熊本地震復興基金</t>
    <rPh sb="0" eb="2">
      <t>ヘイセイ</t>
    </rPh>
    <rPh sb="4" eb="5">
      <t>ネン</t>
    </rPh>
    <rPh sb="5" eb="7">
      <t>クマモト</t>
    </rPh>
    <rPh sb="7" eb="9">
      <t>ジシン</t>
    </rPh>
    <rPh sb="9" eb="11">
      <t>フッコウ</t>
    </rPh>
    <rPh sb="11" eb="13">
      <t>キキン</t>
    </rPh>
    <phoneticPr fontId="5"/>
  </si>
  <si>
    <t>熊本市制100周年記念人づくり基金</t>
    <rPh sb="0" eb="3">
      <t>クマモトシ</t>
    </rPh>
    <rPh sb="7" eb="9">
      <t>シュウネン</t>
    </rPh>
    <rPh sb="9" eb="11">
      <t>キネン</t>
    </rPh>
    <rPh sb="11" eb="12">
      <t>ヒト</t>
    </rPh>
    <rPh sb="15" eb="17">
      <t>キキン</t>
    </rPh>
    <phoneticPr fontId="12"/>
  </si>
  <si>
    <t>熊本市ふるさとの森基金</t>
    <rPh sb="0" eb="2">
      <t>クマモト</t>
    </rPh>
    <rPh sb="2" eb="3">
      <t>シ</t>
    </rPh>
    <rPh sb="8" eb="9">
      <t>モリ</t>
    </rPh>
    <rPh sb="9" eb="11">
      <t>キキン</t>
    </rPh>
    <phoneticPr fontId="1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</si>
  <si>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</si>
  <si>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</si>
  <si>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</si>
  <si>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熊本地震により被災した施設の復旧や、災害公営住宅、熊本城ホールの供用開始等の影響により、将来負担比率については、減少が続く類似団体と比較して概ね横ばいの状況が続く一方、有形固定資産減価償却率は、類似団体に比べて低い水準となっており、ここ数年は乖離が大きくなっている。
　今後も、既存資産の有効活用の観点から、各施設において策定を行う個別施設計画に基づき計画的な維持修繕に取り組むことで、財政負担の軽減や施設の長寿命化を図っていく。</t>
    <rPh sb="1" eb="3">
      <t>クマモト</t>
    </rPh>
    <rPh sb="3" eb="5">
      <t>ジシン</t>
    </rPh>
    <rPh sb="8" eb="10">
      <t>ヒサイ</t>
    </rPh>
    <rPh sb="12" eb="14">
      <t>シセツ</t>
    </rPh>
    <rPh sb="15" eb="17">
      <t>フッキュウ</t>
    </rPh>
    <rPh sb="19" eb="21">
      <t>サイガイ</t>
    </rPh>
    <rPh sb="21" eb="23">
      <t>コウエイ</t>
    </rPh>
    <rPh sb="23" eb="25">
      <t>ジュウタク</t>
    </rPh>
    <rPh sb="26" eb="28">
      <t>クマモト</t>
    </rPh>
    <rPh sb="28" eb="29">
      <t>ジョウ</t>
    </rPh>
    <rPh sb="33" eb="35">
      <t>キョウヨウ</t>
    </rPh>
    <rPh sb="35" eb="37">
      <t>カイシ</t>
    </rPh>
    <rPh sb="37" eb="38">
      <t>ナド</t>
    </rPh>
    <rPh sb="39" eb="41">
      <t>エイキョウ</t>
    </rPh>
    <rPh sb="45" eb="47">
      <t>ショウライ</t>
    </rPh>
    <rPh sb="47" eb="49">
      <t>フタン</t>
    </rPh>
    <rPh sb="49" eb="51">
      <t>ヒリツ</t>
    </rPh>
    <rPh sb="57" eb="59">
      <t>ゲンショウ</t>
    </rPh>
    <rPh sb="60" eb="61">
      <t>ツヅ</t>
    </rPh>
    <rPh sb="62" eb="64">
      <t>ルイジ</t>
    </rPh>
    <rPh sb="64" eb="66">
      <t>ダンタイ</t>
    </rPh>
    <rPh sb="67" eb="69">
      <t>ヒカク</t>
    </rPh>
    <rPh sb="71" eb="72">
      <t>オオム</t>
    </rPh>
    <rPh sb="73" eb="74">
      <t>ヨコ</t>
    </rPh>
    <rPh sb="77" eb="79">
      <t>ジョウキョウ</t>
    </rPh>
    <rPh sb="80" eb="81">
      <t>ツヅ</t>
    </rPh>
    <rPh sb="82" eb="84">
      <t>イッポウ</t>
    </rPh>
    <rPh sb="85" eb="87">
      <t>ユウケイ</t>
    </rPh>
    <rPh sb="87" eb="89">
      <t>コテイ</t>
    </rPh>
    <rPh sb="89" eb="91">
      <t>シサン</t>
    </rPh>
    <rPh sb="91" eb="93">
      <t>ゲンカ</t>
    </rPh>
    <rPh sb="93" eb="95">
      <t>ショウキャク</t>
    </rPh>
    <rPh sb="95" eb="96">
      <t>リツ</t>
    </rPh>
    <rPh sb="108" eb="110">
      <t>スイジュン</t>
    </rPh>
    <rPh sb="119" eb="121">
      <t>スウネン</t>
    </rPh>
    <rPh sb="122" eb="124">
      <t>カイリ</t>
    </rPh>
    <rPh sb="125" eb="126">
      <t>オオ</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</si>
  <si>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</si>
  <si>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</si>
  <si>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</si>
  <si>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</si>
  <si>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</si>
  <si>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</si>
  <si>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減少が続く類似団体と比較して概ね横ばいの状況が続く一方で、実質公債費比率については、熊本地震関連の市債の償還が本格化していないため、元利償還金の減少が続いており、類似団体を継続して下回っている。今後も引き続き、財政の中期見通しに基づく投資的経費の総額管理等による計画的な市債発行を行い、指標の著しい悪化を招かないよう図っていく。</t>
    <rPh sb="1" eb="3">
      <t>ショウライ</t>
    </rPh>
    <rPh sb="3" eb="5">
      <t>フタン</t>
    </rPh>
    <rPh sb="5" eb="7">
      <t>ヒリツ</t>
    </rPh>
    <rPh sb="9" eb="11">
      <t>ゲンショウ</t>
    </rPh>
    <rPh sb="12" eb="13">
      <t>ツヅ</t>
    </rPh>
    <rPh sb="14" eb="16">
      <t>ルイジ</t>
    </rPh>
    <rPh sb="16" eb="18">
      <t>ダンタイ</t>
    </rPh>
    <rPh sb="19" eb="21">
      <t>ヒカク</t>
    </rPh>
    <rPh sb="23" eb="24">
      <t>オオム</t>
    </rPh>
    <rPh sb="25" eb="26">
      <t>ヨコ</t>
    </rPh>
    <rPh sb="29" eb="31">
      <t>ジョウキョウ</t>
    </rPh>
    <rPh sb="32" eb="33">
      <t>ツヅ</t>
    </rPh>
    <rPh sb="34" eb="36">
      <t>イッポウ</t>
    </rPh>
    <rPh sb="51" eb="55">
      <t>クマモトジシン</t>
    </rPh>
    <rPh sb="55" eb="57">
      <t>カンレン</t>
    </rPh>
    <rPh sb="58" eb="60">
      <t>シサイ</t>
    </rPh>
    <rPh sb="61" eb="63">
      <t>ショウカン</t>
    </rPh>
    <rPh sb="64" eb="67">
      <t>ホンカクカ</t>
    </rPh>
    <rPh sb="75" eb="77">
      <t>ガンリ</t>
    </rPh>
    <rPh sb="77" eb="80">
      <t>ショウカンキン</t>
    </rPh>
    <rPh sb="81" eb="83">
      <t>ゲンショウ</t>
    </rPh>
    <rPh sb="84" eb="85">
      <t>ツヅ</t>
    </rPh>
    <rPh sb="90" eb="92">
      <t>ルイジ</t>
    </rPh>
    <rPh sb="92" eb="94">
      <t>ダンタイ</t>
    </rPh>
    <rPh sb="95" eb="97">
      <t>ケイゾク</t>
    </rPh>
    <rPh sb="99" eb="101">
      <t>シタマワ</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</si>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</sst>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51898</c:v>
                </c:pt>
                <c:pt idx="1">
                  <c:v>51684</c:v>
                </c:pt>
                <c:pt idx="2">
                  <c:v>52897</c:v>
                </c:pt>
                <c:pt idx="3">
                  <c:v>54945</c:v>
                </c:pt>
                <c:pt idx="4">
                  <c:v>57132</c:v>
                </c:pt>
              </c:numCache>
            </c:numRef>
          </c:val>
          <c:smooth val="0"/>
          <c:extLst>
            <c:ext xmlns:c16="http://schemas.microsoft.com/office/drawing/2014/chart" uri="{C3380CC4-5D6E-409C-BE32-E72D297353CC}">
              <c16:uniqueId val="{00000000-8A5B-426E-B28C-5C51CBC128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65964</c:v>
                </c:pt>
                <c:pt idx="1">
                  <c:v>47989</c:v>
                </c:pt>
                <c:pt idx="2">
                  <c:v>63585</c:v>
                </c:pt>
                <c:pt idx="3">
                  <c:v>77633</c:v>
                </c:pt>
                <c:pt idx="4">
                  <c:v>91725</c:v>
                </c:pt>
              </c:numCache>
            </c:numRef>
          </c:val>
          <c:smooth val="0"/>
          <c:extLst>
            <c:ext xmlns:c16="http://schemas.microsoft.com/office/drawing/2014/chart" uri="{C3380CC4-5D6E-409C-BE32-E72D297353CC}">
              <c16:uniqueId val="{00000001-8A5B-426E-B28C-5C51CBC128D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2.58</c:v>
                </c:pt>
                <c:pt idx="1">
                  <c:v>3.16</c:v>
                </c:pt>
                <c:pt idx="2">
                  <c:v>3.31</c:v>
                </c:pt>
                <c:pt idx="3">
                  <c:v>3.36</c:v>
                </c:pt>
                <c:pt idx="4">
                  <c:v>3.46</c:v>
                </c:pt>
              </c:numCache>
            </c:numRef>
          </c:val>
          <c:extLst>
            <c:ext xmlns:c16="http://schemas.microsoft.com/office/drawing/2014/chart" uri="{C3380CC4-5D6E-409C-BE32-E72D297353CC}">
              <c16:uniqueId val="{00000000-096F-4683-91D0-18294E56876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6.33</c:v>
                </c:pt>
                <c:pt idx="1">
                  <c:v>4.4000000000000004</c:v>
                </c:pt>
                <c:pt idx="2">
                  <c:v>2.52</c:v>
                </c:pt>
                <c:pt idx="3">
                  <c:v>2.5</c:v>
                </c:pt>
                <c:pt idx="4">
                  <c:v>2.12</c:v>
                </c:pt>
              </c:numCache>
            </c:numRef>
          </c:val>
          <c:extLst>
            <c:ext xmlns:c16="http://schemas.microsoft.com/office/drawing/2014/chart" uri="{C3380CC4-5D6E-409C-BE32-E72D297353CC}">
              <c16:uniqueId val="{00000001-096F-4683-91D0-18294E56876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0.72</c:v>
                </c:pt>
                <c:pt idx="1">
                  <c:v>-1.24</c:v>
                </c:pt>
                <c:pt idx="2">
                  <c:v>-0.6</c:v>
                </c:pt>
                <c:pt idx="3">
                  <c:v>0.09</c:v>
                </c:pt>
                <c:pt idx="4">
                  <c:v>-0.22</c:v>
                </c:pt>
              </c:numCache>
            </c:numRef>
          </c:val>
          <c:smooth val="0"/>
          <c:extLst>
            <c:ext xmlns:c16="http://schemas.microsoft.com/office/drawing/2014/chart" uri="{C3380CC4-5D6E-409C-BE32-E72D297353CC}">
              <c16:uniqueId val="{00000002-096F-4683-91D0-18294E56876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1.07</c:v>
                </c:pt>
                <c:pt idx="2">
                  <c:v>#N/A</c:v>
                </c:pt>
                <c:pt idx="3">
                  <c:v>0.28999999999999998</c:v>
                </c:pt>
                <c:pt idx="4">
                  <c:v>#N/A</c:v>
                </c:pt>
                <c:pt idx="5">
                  <c:v>0.23</c:v>
                </c:pt>
                <c:pt idx="6">
                  <c:v>#N/A</c:v>
                </c:pt>
                <c:pt idx="7">
                  <c:v>0.16</c:v>
                </c:pt>
                <c:pt idx="8">
                  <c:v>#N/A</c:v>
                </c:pt>
                <c:pt idx="9">
                  <c:v>0.23</c:v>
                </c:pt>
              </c:numCache>
            </c:numRef>
          </c:val>
          <c:extLst>
            <c:ext xmlns:c16="http://schemas.microsoft.com/office/drawing/2014/chart" uri="{C3380CC4-5D6E-409C-BE32-E72D297353CC}">
              <c16:uniqueId val="{00000000-03E5-407A-9B73-85F8125495C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3E5-407A-9B73-85F8125495C3}"/>
            </c:ext>
          </c:extLst>
        </c:ser>
        <c:ser>
          <c:idx val="2"/>
          <c:order val="2"/>
          <c:tx>
            <c:strRef>
              <c:f>データシート!$A$29</c:f>
              <c:strCache>
                <c:ptCount val="1"/>
                <c:pt idx="0">
                  <c:v>母子父子寡婦福祉資金貸付事業会計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7.0000000000000007E-2</c:v>
                </c:pt>
                <c:pt idx="2">
                  <c:v>#N/A</c:v>
                </c:pt>
                <c:pt idx="3">
                  <c:v>0.1</c:v>
                </c:pt>
                <c:pt idx="4">
                  <c:v>#N/A</c:v>
                </c:pt>
                <c:pt idx="5">
                  <c:v>0.11</c:v>
                </c:pt>
                <c:pt idx="6">
                  <c:v>#N/A</c:v>
                </c:pt>
                <c:pt idx="7">
                  <c:v>0.11</c:v>
                </c:pt>
                <c:pt idx="8">
                  <c:v>#N/A</c:v>
                </c:pt>
                <c:pt idx="9">
                  <c:v>0.11</c:v>
                </c:pt>
              </c:numCache>
            </c:numRef>
          </c:val>
          <c:extLst>
            <c:ext xmlns:c16="http://schemas.microsoft.com/office/drawing/2014/chart" uri="{C3380CC4-5D6E-409C-BE32-E72D297353CC}">
              <c16:uniqueId val="{00000002-03E5-407A-9B73-85F8125495C3}"/>
            </c:ext>
          </c:extLst>
        </c:ser>
        <c:ser>
          <c:idx val="3"/>
          <c:order val="3"/>
          <c:tx>
            <c:strRef>
              <c:f>データシート!$A$30</c:f>
              <c:strCache>
                <c:ptCount val="1"/>
                <c:pt idx="0">
                  <c:v>後期高齢者医療会計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0.15</c:v>
                </c:pt>
                <c:pt idx="2">
                  <c:v>#N/A</c:v>
                </c:pt>
                <c:pt idx="3">
                  <c:v>0.13</c:v>
                </c:pt>
                <c:pt idx="4">
                  <c:v>#N/A</c:v>
                </c:pt>
                <c:pt idx="5">
                  <c:v>0.15</c:v>
                </c:pt>
                <c:pt idx="6">
                  <c:v>#N/A</c:v>
                </c:pt>
                <c:pt idx="7">
                  <c:v>0.15</c:v>
                </c:pt>
                <c:pt idx="8">
                  <c:v>#N/A</c:v>
                </c:pt>
                <c:pt idx="9">
                  <c:v>0.15</c:v>
                </c:pt>
              </c:numCache>
            </c:numRef>
          </c:val>
          <c:extLst>
            <c:ext xmlns:c16="http://schemas.microsoft.com/office/drawing/2014/chart" uri="{C3380CC4-5D6E-409C-BE32-E72D297353CC}">
              <c16:uniqueId val="{00000003-03E5-407A-9B73-85F8125495C3}"/>
            </c:ext>
          </c:extLst>
        </c:ser>
        <c:ser>
          <c:idx val="4"/>
          <c:order val="4"/>
          <c:tx>
            <c:strRef>
              <c:f>データシート!$A$31</c:f>
              <c:strCache>
                <c:ptCount val="1"/>
                <c:pt idx="0">
                  <c:v>交通事業会計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0.5</c:v>
                </c:pt>
                <c:pt idx="2">
                  <c:v>#N/A</c:v>
                </c:pt>
                <c:pt idx="3">
                  <c:v>0.59</c:v>
                </c:pt>
                <c:pt idx="4">
                  <c:v>#N/A</c:v>
                </c:pt>
                <c:pt idx="5">
                  <c:v>0.6</c:v>
                </c:pt>
                <c:pt idx="6">
                  <c:v>#N/A</c:v>
                </c:pt>
                <c:pt idx="7">
                  <c:v>0.65</c:v>
                </c:pt>
                <c:pt idx="8">
                  <c:v>#N/A</c:v>
                </c:pt>
                <c:pt idx="9">
                  <c:v>0.67</c:v>
                </c:pt>
              </c:numCache>
            </c:numRef>
          </c:val>
          <c:extLst>
            <c:ext xmlns:c16="http://schemas.microsoft.com/office/drawing/2014/chart" uri="{C3380CC4-5D6E-409C-BE32-E72D297353CC}">
              <c16:uniqueId val="{00000004-03E5-407A-9B73-85F8125495C3}"/>
            </c:ext>
          </c:extLst>
        </c:ser>
        <c:ser>
          <c:idx val="5"/>
          <c:order val="5"/>
          <c:tx>
            <c:strRef>
              <c:f>データシート!$A$32</c:f>
              <c:strCache>
                <c:ptCount val="1"/>
                <c:pt idx="0">
                  <c:v>介護保険会計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0.99</c:v>
                </c:pt>
                <c:pt idx="2">
                  <c:v>#N/A</c:v>
                </c:pt>
                <c:pt idx="3">
                  <c:v>0.94</c:v>
                </c:pt>
                <c:pt idx="4">
                  <c:v>#N/A</c:v>
                </c:pt>
                <c:pt idx="5">
                  <c:v>0.97</c:v>
                </c:pt>
                <c:pt idx="6">
                  <c:v>#N/A</c:v>
                </c:pt>
                <c:pt idx="7">
                  <c:v>2.0099999999999998</c:v>
                </c:pt>
                <c:pt idx="8">
                  <c:v>#N/A</c:v>
                </c:pt>
                <c:pt idx="9">
                  <c:v>2.4900000000000002</c:v>
                </c:pt>
              </c:numCache>
            </c:numRef>
          </c:val>
          <c:extLst>
            <c:ext xmlns:c16="http://schemas.microsoft.com/office/drawing/2014/chart" uri="{C3380CC4-5D6E-409C-BE32-E72D297353CC}">
              <c16:uniqueId val="{00000005-03E5-407A-9B73-85F8125495C3}"/>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2.4</c:v>
                </c:pt>
                <c:pt idx="2">
                  <c:v>#N/A</c:v>
                </c:pt>
                <c:pt idx="3">
                  <c:v>2.93</c:v>
                </c:pt>
                <c:pt idx="4">
                  <c:v>#N/A</c:v>
                </c:pt>
                <c:pt idx="5">
                  <c:v>3.07</c:v>
                </c:pt>
                <c:pt idx="6">
                  <c:v>#N/A</c:v>
                </c:pt>
                <c:pt idx="7">
                  <c:v>3.12</c:v>
                </c:pt>
                <c:pt idx="8">
                  <c:v>#N/A</c:v>
                </c:pt>
                <c:pt idx="9">
                  <c:v>3.22</c:v>
                </c:pt>
              </c:numCache>
            </c:numRef>
          </c:val>
          <c:extLst>
            <c:ext xmlns:c16="http://schemas.microsoft.com/office/drawing/2014/chart" uri="{C3380CC4-5D6E-409C-BE32-E72D297353CC}">
              <c16:uniqueId val="{00000006-03E5-407A-9B73-85F8125495C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6.6</c:v>
                </c:pt>
                <c:pt idx="2">
                  <c:v>#N/A</c:v>
                </c:pt>
                <c:pt idx="3">
                  <c:v>5.77</c:v>
                </c:pt>
                <c:pt idx="4">
                  <c:v>#N/A</c:v>
                </c:pt>
                <c:pt idx="5">
                  <c:v>5.34</c:v>
                </c:pt>
                <c:pt idx="6">
                  <c:v>#N/A</c:v>
                </c:pt>
                <c:pt idx="7">
                  <c:v>5.5</c:v>
                </c:pt>
                <c:pt idx="8">
                  <c:v>#N/A</c:v>
                </c:pt>
                <c:pt idx="9">
                  <c:v>5.91</c:v>
                </c:pt>
              </c:numCache>
            </c:numRef>
          </c:val>
          <c:extLst>
            <c:ext xmlns:c16="http://schemas.microsoft.com/office/drawing/2014/chart" uri="{C3380CC4-5D6E-409C-BE32-E72D297353CC}">
              <c16:uniqueId val="{00000007-03E5-407A-9B73-85F8125495C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7.49</c:v>
                </c:pt>
                <c:pt idx="2">
                  <c:v>#N/A</c:v>
                </c:pt>
                <c:pt idx="3">
                  <c:v>7.4</c:v>
                </c:pt>
                <c:pt idx="4">
                  <c:v>#N/A</c:v>
                </c:pt>
                <c:pt idx="5">
                  <c:v>6.56</c:v>
                </c:pt>
                <c:pt idx="6">
                  <c:v>#N/A</c:v>
                </c:pt>
                <c:pt idx="7">
                  <c:v>6.89</c:v>
                </c:pt>
                <c:pt idx="8">
                  <c:v>#N/A</c:v>
                </c:pt>
                <c:pt idx="9">
                  <c:v>7.54</c:v>
                </c:pt>
              </c:numCache>
            </c:numRef>
          </c:val>
          <c:extLst>
            <c:ext xmlns:c16="http://schemas.microsoft.com/office/drawing/2014/chart" uri="{C3380CC4-5D6E-409C-BE32-E72D297353CC}">
              <c16:uniqueId val="{00000008-03E5-407A-9B73-85F8125495C3}"/>
            </c:ext>
          </c:extLst>
        </c:ser>
        <c:ser>
          <c:idx val="9"/>
          <c:order val="9"/>
          <c:tx>
            <c:strRef>
              <c:f>データシート!$A$36</c:f>
              <c:strCache>
                <c:ptCount val="1"/>
                <c:pt idx="0">
                  <c:v>国民健康保険会計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2.5499999999999998</c:v>
                </c:pt>
                <c:pt idx="1">
                  <c:v>#N/A</c:v>
                </c:pt>
                <c:pt idx="2">
                  <c:v>2.61</c:v>
                </c:pt>
                <c:pt idx="3">
                  <c:v>#N/A</c:v>
                </c:pt>
                <c:pt idx="4">
                  <c:v>1.26</c:v>
                </c:pt>
                <c:pt idx="5">
                  <c:v>#N/A</c:v>
                </c:pt>
                <c:pt idx="6">
                  <c:v>1.29</c:v>
                </c:pt>
                <c:pt idx="7">
                  <c:v>#N/A</c:v>
                </c:pt>
                <c:pt idx="8">
                  <c:v>0.43</c:v>
                </c:pt>
                <c:pt idx="9">
                  <c:v>#N/A</c:v>
                </c:pt>
              </c:numCache>
            </c:numRef>
          </c:val>
          <c:extLst>
            <c:ext xmlns:c16="http://schemas.microsoft.com/office/drawing/2014/chart" uri="{C3380CC4-5D6E-409C-BE32-E72D297353CC}">
              <c16:uniqueId val="{00000009-03E5-407A-9B73-85F8125495C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26358</c:v>
                </c:pt>
                <c:pt idx="5">
                  <c:v>26942</c:v>
                </c:pt>
                <c:pt idx="8">
                  <c:v>26294</c:v>
                </c:pt>
                <c:pt idx="11">
                  <c:v>27272</c:v>
                </c:pt>
                <c:pt idx="14">
                  <c:v>32428</c:v>
                </c:pt>
              </c:numCache>
            </c:numRef>
          </c:val>
          <c:extLst>
            <c:ext xmlns:c16="http://schemas.microsoft.com/office/drawing/2014/chart" uri="{C3380CC4-5D6E-409C-BE32-E72D297353CC}">
              <c16:uniqueId val="{00000000-DB72-4F70-BC18-4FD00A2FE79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1</c:v>
                </c:pt>
                <c:pt idx="9">
                  <c:v>0</c:v>
                </c:pt>
                <c:pt idx="12">
                  <c:v>1</c:v>
                </c:pt>
              </c:numCache>
            </c:numRef>
          </c:val>
          <c:extLst>
            <c:ext xmlns:c16="http://schemas.microsoft.com/office/drawing/2014/chart" uri="{C3380CC4-5D6E-409C-BE32-E72D297353CC}">
              <c16:uniqueId val="{00000001-DB72-4F70-BC18-4FD00A2FE79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357</c:v>
                </c:pt>
                <c:pt idx="3">
                  <c:v>351</c:v>
                </c:pt>
                <c:pt idx="6">
                  <c:v>221</c:v>
                </c:pt>
                <c:pt idx="9">
                  <c:v>193</c:v>
                </c:pt>
                <c:pt idx="12">
                  <c:v>104</c:v>
                </c:pt>
              </c:numCache>
            </c:numRef>
          </c:val>
          <c:extLst>
            <c:ext xmlns:c16="http://schemas.microsoft.com/office/drawing/2014/chart" uri="{C3380CC4-5D6E-409C-BE32-E72D297353CC}">
              <c16:uniqueId val="{00000002-DB72-4F70-BC18-4FD00A2FE79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61</c:v>
                </c:pt>
                <c:pt idx="3">
                  <c:v>61</c:v>
                </c:pt>
                <c:pt idx="6">
                  <c:v>50</c:v>
                </c:pt>
                <c:pt idx="9">
                  <c:v>0</c:v>
                </c:pt>
                <c:pt idx="12">
                  <c:v>0</c:v>
                </c:pt>
              </c:numCache>
            </c:numRef>
          </c:val>
          <c:extLst>
            <c:ext xmlns:c16="http://schemas.microsoft.com/office/drawing/2014/chart" uri="{C3380CC4-5D6E-409C-BE32-E72D297353CC}">
              <c16:uniqueId val="{00000003-DB72-4F70-BC18-4FD00A2FE79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6647</c:v>
                </c:pt>
                <c:pt idx="3">
                  <c:v>6618</c:v>
                </c:pt>
                <c:pt idx="6">
                  <c:v>6418</c:v>
                </c:pt>
                <c:pt idx="9">
                  <c:v>5383</c:v>
                </c:pt>
                <c:pt idx="12">
                  <c:v>4994</c:v>
                </c:pt>
              </c:numCache>
            </c:numRef>
          </c:val>
          <c:extLst>
            <c:ext xmlns:c16="http://schemas.microsoft.com/office/drawing/2014/chart" uri="{C3380CC4-5D6E-409C-BE32-E72D297353CC}">
              <c16:uniqueId val="{00000004-DB72-4F70-BC18-4FD00A2FE79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1000</c:v>
                </c:pt>
                <c:pt idx="3">
                  <c:v>1333</c:v>
                </c:pt>
                <c:pt idx="6">
                  <c:v>1667</c:v>
                </c:pt>
                <c:pt idx="9">
                  <c:v>2000</c:v>
                </c:pt>
                <c:pt idx="12">
                  <c:v>2333</c:v>
                </c:pt>
              </c:numCache>
            </c:numRef>
          </c:val>
          <c:extLst>
            <c:ext xmlns:c16="http://schemas.microsoft.com/office/drawing/2014/chart" uri="{C3380CC4-5D6E-409C-BE32-E72D297353CC}">
              <c16:uniqueId val="{00000005-DB72-4F70-BC18-4FD00A2FE79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B72-4F70-BC18-4FD00A2FE79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31644</c:v>
                </c:pt>
                <c:pt idx="3">
                  <c:v>31481</c:v>
                </c:pt>
                <c:pt idx="6">
                  <c:v>30941</c:v>
                </c:pt>
                <c:pt idx="9">
                  <c:v>30780</c:v>
                </c:pt>
                <c:pt idx="12">
                  <c:v>35115</c:v>
                </c:pt>
              </c:numCache>
            </c:numRef>
          </c:val>
          <c:extLst>
            <c:ext xmlns:c16="http://schemas.microsoft.com/office/drawing/2014/chart" uri="{C3380CC4-5D6E-409C-BE32-E72D297353CC}">
              <c16:uniqueId val="{00000007-DB72-4F70-BC18-4FD00A2FE79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13352</c:v>
                </c:pt>
                <c:pt idx="2">
                  <c:v>#N/A</c:v>
                </c:pt>
                <c:pt idx="3">
                  <c:v>#N/A</c:v>
                </c:pt>
                <c:pt idx="4">
                  <c:v>12902</c:v>
                </c:pt>
                <c:pt idx="5">
                  <c:v>#N/A</c:v>
                </c:pt>
                <c:pt idx="6">
                  <c:v>#N/A</c:v>
                </c:pt>
                <c:pt idx="7">
                  <c:v>13004</c:v>
                </c:pt>
                <c:pt idx="8">
                  <c:v>#N/A</c:v>
                </c:pt>
                <c:pt idx="9">
                  <c:v>#N/A</c:v>
                </c:pt>
                <c:pt idx="10">
                  <c:v>11084</c:v>
                </c:pt>
                <c:pt idx="11">
                  <c:v>#N/A</c:v>
                </c:pt>
                <c:pt idx="12">
                  <c:v>#N/A</c:v>
                </c:pt>
                <c:pt idx="13">
                  <c:v>10119</c:v>
                </c:pt>
                <c:pt idx="14">
                  <c:v>#N/A</c:v>
                </c:pt>
              </c:numCache>
            </c:numRef>
          </c:val>
          <c:smooth val="0"/>
          <c:extLst>
            <c:ext xmlns:c16="http://schemas.microsoft.com/office/drawing/2014/chart" uri="{C3380CC4-5D6E-409C-BE32-E72D297353CC}">
              <c16:uniqueId val="{00000008-DB72-4F70-BC18-4FD00A2FE79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272313</c:v>
                </c:pt>
                <c:pt idx="5">
                  <c:v>297204</c:v>
                </c:pt>
                <c:pt idx="8">
                  <c:v>327057</c:v>
                </c:pt>
                <c:pt idx="11">
                  <c:v>347856</c:v>
                </c:pt>
                <c:pt idx="14">
                  <c:v>357674</c:v>
                </c:pt>
              </c:numCache>
            </c:numRef>
          </c:val>
          <c:extLst>
            <c:ext xmlns:c16="http://schemas.microsoft.com/office/drawing/2014/chart" uri="{C3380CC4-5D6E-409C-BE32-E72D297353CC}">
              <c16:uniqueId val="{00000000-EB66-44E1-97A7-76389E3C93F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28076</c:v>
                </c:pt>
                <c:pt idx="5">
                  <c:v>31125</c:v>
                </c:pt>
                <c:pt idx="8">
                  <c:v>32191</c:v>
                </c:pt>
                <c:pt idx="11">
                  <c:v>31561</c:v>
                </c:pt>
                <c:pt idx="14">
                  <c:v>28793</c:v>
                </c:pt>
              </c:numCache>
            </c:numRef>
          </c:val>
          <c:extLst>
            <c:ext xmlns:c16="http://schemas.microsoft.com/office/drawing/2014/chart" uri="{C3380CC4-5D6E-409C-BE32-E72D297353CC}">
              <c16:uniqueId val="{00000001-EB66-44E1-97A7-76389E3C93F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13385</c:v>
                </c:pt>
                <c:pt idx="5">
                  <c:v>17386</c:v>
                </c:pt>
                <c:pt idx="8">
                  <c:v>18732</c:v>
                </c:pt>
                <c:pt idx="11">
                  <c:v>22511</c:v>
                </c:pt>
                <c:pt idx="14">
                  <c:v>22532</c:v>
                </c:pt>
              </c:numCache>
            </c:numRef>
          </c:val>
          <c:extLst>
            <c:ext xmlns:c16="http://schemas.microsoft.com/office/drawing/2014/chart" uri="{C3380CC4-5D6E-409C-BE32-E72D297353CC}">
              <c16:uniqueId val="{00000002-EB66-44E1-97A7-76389E3C93F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66-44E1-97A7-76389E3C93F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66-44E1-97A7-76389E3C93F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66-44E1-97A7-76389E3C93F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40682</c:v>
                </c:pt>
                <c:pt idx="3">
                  <c:v>42517</c:v>
                </c:pt>
                <c:pt idx="6">
                  <c:v>75498</c:v>
                </c:pt>
                <c:pt idx="9">
                  <c:v>74247</c:v>
                </c:pt>
                <c:pt idx="12">
                  <c:v>72459</c:v>
                </c:pt>
              </c:numCache>
            </c:numRef>
          </c:val>
          <c:extLst>
            <c:ext xmlns:c16="http://schemas.microsoft.com/office/drawing/2014/chart" uri="{C3380CC4-5D6E-409C-BE32-E72D297353CC}">
              <c16:uniqueId val="{00000006-EB66-44E1-97A7-76389E3C93F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150</c:v>
                </c:pt>
                <c:pt idx="3">
                  <c:v>70</c:v>
                </c:pt>
                <c:pt idx="6">
                  <c:v>3</c:v>
                </c:pt>
                <c:pt idx="9">
                  <c:v>2</c:v>
                </c:pt>
                <c:pt idx="12">
                  <c:v>1</c:v>
                </c:pt>
              </c:numCache>
            </c:numRef>
          </c:val>
          <c:extLst>
            <c:ext xmlns:c16="http://schemas.microsoft.com/office/drawing/2014/chart" uri="{C3380CC4-5D6E-409C-BE32-E72D297353CC}">
              <c16:uniqueId val="{00000007-EB66-44E1-97A7-76389E3C93F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78386</c:v>
                </c:pt>
                <c:pt idx="3">
                  <c:v>77061</c:v>
                </c:pt>
                <c:pt idx="6">
                  <c:v>73298</c:v>
                </c:pt>
                <c:pt idx="9">
                  <c:v>70909</c:v>
                </c:pt>
                <c:pt idx="12">
                  <c:v>72308</c:v>
                </c:pt>
              </c:numCache>
            </c:numRef>
          </c:val>
          <c:extLst>
            <c:ext xmlns:c16="http://schemas.microsoft.com/office/drawing/2014/chart" uri="{C3380CC4-5D6E-409C-BE32-E72D297353CC}">
              <c16:uniqueId val="{00000008-EB66-44E1-97A7-76389E3C93F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2568</c:v>
                </c:pt>
                <c:pt idx="3">
                  <c:v>2206</c:v>
                </c:pt>
                <c:pt idx="6">
                  <c:v>1902</c:v>
                </c:pt>
                <c:pt idx="9">
                  <c:v>1707</c:v>
                </c:pt>
                <c:pt idx="12">
                  <c:v>1538</c:v>
                </c:pt>
              </c:numCache>
            </c:numRef>
          </c:val>
          <c:extLst>
            <c:ext xmlns:c16="http://schemas.microsoft.com/office/drawing/2014/chart" uri="{C3380CC4-5D6E-409C-BE32-E72D297353CC}">
              <c16:uniqueId val="{00000009-EB66-44E1-97A7-76389E3C93F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366706</c:v>
                </c:pt>
                <c:pt idx="3">
                  <c:v>398565</c:v>
                </c:pt>
                <c:pt idx="6">
                  <c:v>443111</c:v>
                </c:pt>
                <c:pt idx="9">
                  <c:v>454325</c:v>
                </c:pt>
                <c:pt idx="12">
                  <c:v>481313</c:v>
                </c:pt>
              </c:numCache>
            </c:numRef>
          </c:val>
          <c:extLst>
            <c:ext xmlns:c16="http://schemas.microsoft.com/office/drawing/2014/chart" uri="{C3380CC4-5D6E-409C-BE32-E72D297353CC}">
              <c16:uniqueId val="{0000000A-EB66-44E1-97A7-76389E3C93F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174718</c:v>
                </c:pt>
                <c:pt idx="2">
                  <c:v>#N/A</c:v>
                </c:pt>
                <c:pt idx="3">
                  <c:v>#N/A</c:v>
                </c:pt>
                <c:pt idx="4">
                  <c:v>174704</c:v>
                </c:pt>
                <c:pt idx="5">
                  <c:v>#N/A</c:v>
                </c:pt>
                <c:pt idx="6">
                  <c:v>#N/A</c:v>
                </c:pt>
                <c:pt idx="7">
                  <c:v>215831</c:v>
                </c:pt>
                <c:pt idx="8">
                  <c:v>#N/A</c:v>
                </c:pt>
                <c:pt idx="9">
                  <c:v>#N/A</c:v>
                </c:pt>
                <c:pt idx="10">
                  <c:v>199261</c:v>
                </c:pt>
                <c:pt idx="11">
                  <c:v>#N/A</c:v>
                </c:pt>
                <c:pt idx="12">
                  <c:v>#N/A</c:v>
                </c:pt>
                <c:pt idx="13">
                  <c:v>218620</c:v>
                </c:pt>
                <c:pt idx="14">
                  <c:v>#N/A</c:v>
                </c:pt>
              </c:numCache>
            </c:numRef>
          </c:val>
          <c:smooth val="0"/>
          <c:extLst>
            <c:ext xmlns:c16="http://schemas.microsoft.com/office/drawing/2014/chart" uri="{C3380CC4-5D6E-409C-BE32-E72D297353CC}">
              <c16:uniqueId val="{0000000B-EB66-44E1-97A7-76389E3C93F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4775</c:v>
                </c:pt>
                <c:pt idx="1">
                  <c:v>4780</c:v>
                </c:pt>
                <c:pt idx="2">
                  <c:v>4096</c:v>
                </c:pt>
              </c:numCache>
            </c:numRef>
          </c:val>
          <c:extLst>
            <c:ext xmlns:c16="http://schemas.microsoft.com/office/drawing/2014/chart" uri="{C3380CC4-5D6E-409C-BE32-E72D297353CC}">
              <c16:uniqueId val="{00000000-AFB5-43C6-A1E5-097A9B3FD25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5387</c:v>
                </c:pt>
                <c:pt idx="1">
                  <c:v>5387</c:v>
                </c:pt>
                <c:pt idx="2">
                  <c:v>6306</c:v>
                </c:pt>
              </c:numCache>
            </c:numRef>
          </c:val>
          <c:extLst>
            <c:ext xmlns:c16="http://schemas.microsoft.com/office/drawing/2014/chart" uri="{C3380CC4-5D6E-409C-BE32-E72D297353CC}">
              <c16:uniqueId val="{00000001-AFB5-43C6-A1E5-097A9B3FD25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8638</c:v>
                </c:pt>
                <c:pt idx="1">
                  <c:v>12382</c:v>
                </c:pt>
                <c:pt idx="2">
                  <c:v>12490</c:v>
                </c:pt>
              </c:numCache>
            </c:numRef>
          </c:val>
          <c:extLst>
            <c:ext xmlns:c16="http://schemas.microsoft.com/office/drawing/2014/chart" uri="{C3380CC4-5D6E-409C-BE32-E72D297353CC}">
              <c16:uniqueId val="{00000002-AFB5-43C6-A1E5-097A9B3FD25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{087DC407-157A-446A-858F-F19217DEC3CA}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FBB-4FC3-BE33-DA5DB3C9DC5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{7E224936-AF25-477F-903C-514C44DB9C85}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BB-4FC3-BE33-DA5DB3C9DC5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{11EB9855-9F7F-40E6-922A-B7359B09FBF8}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BB-4FC3-BE33-DA5DB3C9DC5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{1A362DAC-4042-4AC2-B431-6F78672E29A8}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BB-4FC3-BE33-DA5DB3C9DC5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{B050E3AF-AF87-4654-8CF5-5F5E20195531}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BB-4FC3-BE33-DA5DB3C9DC5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{37E519EE-54B0-439B-90AE-ED82C95F18BC}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FBB-4FC3-BE33-DA5DB3C9DC5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{395292F2-3C2F-4305-B3A5-3ECC465D975A}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FBB-4FC3-BE33-DA5DB3C9DC5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{F9E8AC31-D594-4F6E-AEC8-2A06E5F32DE4}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FBB-4FC3-BE33-DA5DB3C9DC5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{D575F4E1-A2C9-42BB-9EB2-3A2890664EF9}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FBB-4FC3-BE33-DA5DB3C9DC5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56.4</c:v>
                </c:pt>
                <c:pt idx="8">
                  <c:v>56.8</c:v>
                </c:pt>
                <c:pt idx="16">
                  <c:v>59.9</c:v>
                </c:pt>
                <c:pt idx="24">
                  <c:v>59.2</c:v>
                </c:pt>
                <c:pt idx="32">
                  <c:v>58.3</c:v>
                </c:pt>
              </c:numCache>
            </c:numRef>
          </c:xVal>
          <c:yVal>
            <c:numRef>
              <c:f>公会計指標分析・財政指標組合せ分析表!$BP$51:$DC$51</c:f>
              <c:numCache>
                <c:formatCode>#,##0.0;"▲ "#,##0.0</c:formatCode>
                <c:ptCount val="40"/>
                <c:pt idx="0">
                  <c:v>125.5</c:v>
                </c:pt>
                <c:pt idx="8">
                  <c:v>124</c:v>
                </c:pt>
                <c:pt idx="16">
                  <c:v>127.8</c:v>
                </c:pt>
                <c:pt idx="24">
                  <c:v>116.6</c:v>
                </c:pt>
                <c:pt idx="32">
                  <c:v>126.7</c:v>
                </c:pt>
              </c:numCache>
            </c:numRef>
          </c:yVal>
          <c:smooth val="0"/>
          <c:extLst>
            <c:ext xmlns:c16="http://schemas.microsoft.com/office/drawing/2014/chart" uri="{C3380CC4-5D6E-409C-BE32-E72D297353CC}">
              <c16:uniqueId val="{00000009-AFBB-4FC3-BE33-DA5DB3C9DC5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{8062D76F-7978-43A9-9E00-D7476000D48C}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FBB-4FC3-BE33-DA5DB3C9DC5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{6E6096A3-4AD1-4A09-AB42-BCCD8DAF0362}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BB-4FC3-BE33-DA5DB3C9DC5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{8C7BDECF-B782-490E-83D3-DF574AE651EC}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BB-4FC3-BE33-DA5DB3C9DC5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{CD666C8B-9ED4-4632-9157-4E3C09991DBD}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BB-4FC3-BE33-DA5DB3C9DC5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{002E25CE-F375-4482-9185-47078A86DFCA}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BB-4FC3-BE33-DA5DB3C9DC5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{B6B42868-85DF-418A-9AAC-0A672BFA36D1}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FBB-4FC3-BE33-DA5DB3C9DC5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{EB262AC4-BFD1-4520-BA21-DDB205A9D81C}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FBB-4FC3-BE33-DA5DB3C9DC5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{9959EB94-4FF8-4519-821D-1E21BA4A3A0B}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FBB-4FC3-BE33-DA5DB3C9DC5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{07E7C7D3-32B8-40E1-A3CE-E577989D70C3}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FBB-4FC3-BE33-DA5DB3C9DC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61</c:v>
                </c:pt>
                <c:pt idx="16">
                  <c:v>62</c:v>
                </c:pt>
                <c:pt idx="24">
                  <c:v>62.9</c:v>
                </c:pt>
                <c:pt idx="32">
                  <c:v>63.3</c:v>
                </c:pt>
              </c:numCache>
            </c:numRef>
          </c:xVal>
          <c:yVal>
            <c:numRef>
              <c:f>公会計指標分析・財政指標組合せ分析表!$BP$55:$DC$55</c:f>
              <c:numCache>
                <c:formatCode>#,##0.0;"▲ "#,##0.0</c:formatCode>
                <c:ptCount val="40"/>
                <c:pt idx="0">
                  <c:v>124.2</c:v>
                </c:pt>
                <c:pt idx="8">
                  <c:v>115.7</c:v>
                </c:pt>
                <c:pt idx="16">
                  <c:v>106</c:v>
                </c:pt>
                <c:pt idx="24">
                  <c:v>97.6</c:v>
                </c:pt>
                <c:pt idx="32">
                  <c:v>91.6</c:v>
                </c:pt>
              </c:numCache>
            </c:numRef>
          </c:yVal>
          <c:smooth val="0"/>
          <c:extLst>
            <c:ext xmlns:c16="http://schemas.microsoft.com/office/drawing/2014/chart" uri="{C3380CC4-5D6E-409C-BE32-E72D297353CC}">
              <c16:uniqueId val="{00000013-AFBB-4FC3-BE33-DA5DB3C9DC59}"/>
            </c:ext>
          </c:extLst>
        </c:ser>
        <c:dLbls>
          <c:showLegendKey val="0"/>
          <c:showVal val="1"/>
          <c:showCatName val="0"/>
          <c:showSerName val="0"/>
          <c:showPercent val="0"/>
          <c:showBubbleSize val="0"/>
        </c:dLbls>
        <c:axId val="46179840"/>
        <c:axId val="46181760"/>
      </c:scatterChart>
      <c:valAx>
        <c:axId val="46179840"/>
        <c:scaling>
          <c:orientation val="minMax"/>
          <c:max val="63.9"/>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4"/>
          <c:min val="8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{CA826074-73E6-4A72-BCEE-8CB34929B8D2}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3AD-476B-9D8E-121F751A58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{8EEDFBE6-D71F-4D51-87C9-E00C42ED8604}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AD-476B-9D8E-121F751A58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{25BBFBA6-1AE0-44F4-8AFE-F602A2C68F62}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AD-476B-9D8E-121F751A58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{92A14AC1-D40D-4D65-AAC8-612E475ED997}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AD-476B-9D8E-121F751A58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{C91A3D8C-D104-45E9-A7F6-9D0FF347A54B}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AD-476B-9D8E-121F751A582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{95DF7E2F-0FF3-4C54-8934-E0950AA6518B}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3AD-476B-9D8E-121F751A582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{81247D67-205C-449E-902A-4A2A91DEFA4E}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3AD-476B-9D8E-121F751A582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{973AD5C6-4EE8-46E6-8070-66A4172EFE29}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3AD-476B-9D8E-121F751A582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{43B1FF3A-9207-406D-AED4-FFA920D68D38}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3AD-476B-9D8E-121F751A58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9.3000000000000007</c:v>
                </c:pt>
                <c:pt idx="16">
                  <c:v>8.8000000000000007</c:v>
                </c:pt>
                <c:pt idx="24">
                  <c:v>7.7</c:v>
                </c:pt>
                <c:pt idx="32">
                  <c:v>6.6</c:v>
                </c:pt>
              </c:numCache>
            </c:numRef>
          </c:xVal>
          <c:yVal>
            <c:numRef>
              <c:f>公会計指標分析・財政指標組合せ分析表!$BP$73:$DC$73</c:f>
              <c:numCache>
                <c:formatCode>#,##0.0;"▲ "#,##0.0</c:formatCode>
                <c:ptCount val="40"/>
                <c:pt idx="0">
                  <c:v>125.5</c:v>
                </c:pt>
                <c:pt idx="8">
                  <c:v>124</c:v>
                </c:pt>
                <c:pt idx="16">
                  <c:v>127.8</c:v>
                </c:pt>
                <c:pt idx="24">
                  <c:v>116.6</c:v>
                </c:pt>
                <c:pt idx="32">
                  <c:v>126.7</c:v>
                </c:pt>
              </c:numCache>
            </c:numRef>
          </c:yVal>
          <c:smooth val="0"/>
          <c:extLst>
            <c:ext xmlns:c16="http://schemas.microsoft.com/office/drawing/2014/chart" uri="{C3380CC4-5D6E-409C-BE32-E72D297353CC}">
              <c16:uniqueId val="{00000009-33AD-476B-9D8E-121F751A582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{E37A6FE9-9584-40C1-B13C-A9AA03798C2D}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3AD-476B-9D8E-121F751A582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{F9CFD8BB-930F-4435-84AE-EB8A490AD661}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AD-476B-9D8E-121F751A58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{9694B6C5-5D33-4309-9079-C38FA5DBC231}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AD-476B-9D8E-121F751A58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{06ED4631-2632-47A1-8459-490496856A93}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AD-476B-9D8E-121F751A58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{58D507AC-BC17-4771-8189-892B1D19FE2A}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AD-476B-9D8E-121F751A582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{E96F20D1-5172-439D-B2CE-A2AD04942C61}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3AD-476B-9D8E-121F751A582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{9B517BD7-F261-4C10-9E9C-75418EA57EB4}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3AD-476B-9D8E-121F751A582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{540C4521-7C46-473C-9022-5250672E0743}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3AD-476B-9D8E-121F751A582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{C1E66151-7B63-4D31-ACD8-905EAA12AA83}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3AD-476B-9D8E-121F751A58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10.9</c:v>
                </c:pt>
                <c:pt idx="8">
                  <c:v>10.3</c:v>
                </c:pt>
                <c:pt idx="16">
                  <c:v>9</c:v>
                </c:pt>
                <c:pt idx="24">
                  <c:v>8</c:v>
                </c:pt>
                <c:pt idx="32">
                  <c:v>7.3</c:v>
                </c:pt>
              </c:numCache>
            </c:numRef>
          </c:xVal>
          <c:yVal>
            <c:numRef>
              <c:f>公会計指標分析・財政指標組合せ分析表!$BP$77:$DC$77</c:f>
              <c:numCache>
                <c:formatCode>#,##0.0;"▲ "#,##0.0</c:formatCode>
                <c:ptCount val="40"/>
                <c:pt idx="0">
                  <c:v>124.2</c:v>
                </c:pt>
                <c:pt idx="8">
                  <c:v>115.7</c:v>
                </c:pt>
                <c:pt idx="16">
                  <c:v>106</c:v>
                </c:pt>
                <c:pt idx="24">
                  <c:v>97.6</c:v>
                </c:pt>
                <c:pt idx="32">
                  <c:v>91.6</c:v>
                </c:pt>
              </c:numCache>
            </c:numRef>
          </c:yVal>
          <c:smooth val="0"/>
          <c:extLst>
            <c:ext xmlns:c16="http://schemas.microsoft.com/office/drawing/2014/chart" uri="{C3380CC4-5D6E-409C-BE32-E72D297353CC}">
              <c16:uniqueId val="{00000013-33AD-476B-9D8E-121F751A5821}"/>
            </c:ext>
          </c:extLst>
        </c:ser>
        <c:dLbls>
          <c:showLegendKey val="0"/>
          <c:showVal val="1"/>
          <c:showCatName val="0"/>
          <c:showSerName val="0"/>
          <c:showPercent val="0"/>
          <c:showBubbleSize val="0"/>
        </c:dLbls>
        <c:axId val="84219776"/>
        <c:axId val="84234240"/>
      </c:scatterChart>
      <c:valAx>
        <c:axId val="84219776"/>
        <c:scaling>
          <c:orientation val="minMax"/>
          <c:max val="11.299999999999999"/>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4"/>
          <c:min val="8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投資的経費の抑制や繰上償還の推進等に取り組み、臨時財政対策債分を除く元利償還金が減少しており、また、下水道会計をはじめとする公営企業債の元利償還金が減少したこともあり、実質公債費比率の分子は減少傾向に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700">
              <a:solidFill>
                <a:sysClr val="windowText" lastClr="000000"/>
              </a:solidFill>
              <a:effectLst/>
              <a:latin typeface="ＭＳ Ｐゴシック" panose="020B0600070205080204" pitchFamily="50" charset="-128"/>
              <a:ea typeface="ＭＳ Ｐゴシック" panose="020B0600070205080204" pitchFamily="50" charset="-128"/>
              <a:cs typeface="+mn-cs"/>
            </a:rPr>
            <a:t>減債基金積立相当額の積立ルールが</a:t>
          </a:r>
          <a:r>
            <a:rPr kumimoji="1" lang="en-US" altLang="ja-JP" sz="7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700">
              <a:solidFill>
                <a:sysClr val="windowText" lastClr="000000"/>
              </a:solidFill>
              <a:effectLst/>
              <a:latin typeface="ＭＳ Ｐゴシック" panose="020B0600070205080204" pitchFamily="50" charset="-128"/>
              <a:ea typeface="ＭＳ Ｐゴシック" panose="020B0600070205080204" pitchFamily="50" charset="-128"/>
              <a:cs typeface="+mn-cs"/>
            </a:rPr>
            <a:t>年償還で毎年度の積立額を発行額の</a:t>
          </a:r>
          <a:r>
            <a:rPr kumimoji="1" lang="en-US" altLang="ja-JP" sz="7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700">
              <a:solidFill>
                <a:sysClr val="windowText" lastClr="000000"/>
              </a:solidFill>
              <a:effectLst/>
              <a:latin typeface="ＭＳ Ｐゴシック" panose="020B0600070205080204" pitchFamily="50" charset="-128"/>
              <a:ea typeface="ＭＳ Ｐゴシック" panose="020B0600070205080204" pitchFamily="50" charset="-128"/>
              <a:cs typeface="+mn-cs"/>
            </a:rPr>
            <a:t>分の１として設定しているのに対して、本市においては</a:t>
          </a:r>
          <a:r>
            <a:rPr kumimoji="1" lang="en-US" altLang="ja-JP" sz="7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700">
              <a:solidFill>
                <a:sysClr val="windowText" lastClr="000000"/>
              </a:solidFill>
              <a:effectLst/>
              <a:latin typeface="ＭＳ Ｐゴシック" panose="020B0600070205080204" pitchFamily="50" charset="-128"/>
              <a:ea typeface="ＭＳ Ｐゴシック" panose="020B0600070205080204" pitchFamily="50" charset="-128"/>
              <a:cs typeface="+mn-cs"/>
            </a:rPr>
            <a:t>年償還（３年据置）で毎年度の発行額の積立額を</a:t>
          </a:r>
          <a:r>
            <a:rPr kumimoji="1" lang="en-US" altLang="ja-JP" sz="7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700">
              <a:solidFill>
                <a:sysClr val="windowText" lastClr="000000"/>
              </a:solidFill>
              <a:effectLst/>
              <a:latin typeface="ＭＳ Ｐゴシック" panose="020B0600070205080204" pitchFamily="50" charset="-128"/>
              <a:ea typeface="ＭＳ Ｐゴシック" panose="020B0600070205080204" pitchFamily="50" charset="-128"/>
              <a:cs typeface="+mn-cs"/>
            </a:rPr>
            <a:t>分の１として設定しているため、減債基金残高と減債基金積立相当額に乖離が生じている。 </a:t>
          </a:r>
          <a:endParaRPr lang="ja-JP" altLang="ja-JP" sz="5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年度以降、熊本地震分の市債発行額の増等により、地方債残高が増加傾向にあり、指標が上昇していたものの、平成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年度は、臨時財政対策債償還費の増により基準財政需要額算入見込額が増加したため、指標は改善していた。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しかし、令和元年度においては、熊本城ホール整備事業等により、地方債現在高が増加したため、指標は、平成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熊本県熊本市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新型コロナウイルス感染症対策関連の事業に充てるため財政調整基金を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億円取り崩したこと、熊本地震関連事業に充てるため、平成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年度に積み立てた「平成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年熊本地震復興基金」を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億円取り崩したこと、自主財源の増収分の一部を活用し、「熊本市公共施設長寿命化等基金」へ</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億円の積み立てをおこなったこと等により、基金全体の残高は、前年度と比べ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財政調整基金については、新型コロナウイルス感染症対策関連で取り崩しをした結果、若干減少しているが、今後は現状維持の予定。</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減債基金及びその他特定目的基金については、事業への活用により減少傾向を見込んでおり、基金全体としては、今後、減少傾向の予定。</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・熊本城復元整備基金：本市の貴重な歴史的文化遺産である熊本城の復元整備及び災害復旧並びにその過程の公開その他これらに関連する事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業を実施すること（文化振興、災害対応）</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・熊本市平成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年熊本地震復興基金：平成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年熊本地震による災害からの早期の復興を図ること（被災者への直接的な支援や防災対策等）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・熊本市公共施設長寿命化等基金：本市の公共施設の計画的な長寿命化及び更新を推進すること</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・熊本城復元整備基金：寄附金等の積立てによる増加（</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億円）、熊本城の復元事業に充てるための取崩し（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・熊本市平成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年熊本地震復興基金：平成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年熊本地震に関連する事業に充てるたの取崩し（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・熊本市公共施設長寿命化等基金：今後の公共施設の整備を計画的に進めるため、積立を行ったことによる増（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・熊本城復元整備基金：平成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年熊本地震により被災した熊本城の早期復旧及び復元を図るため、今後も計画的に取崩しを行う予定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・熊本市平成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年熊本地震復興基金：平成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年熊本地震による災害からの早期の復興を図るため、今後も計画的に取崩しを行う予定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・熊本市公共施設長寿命化等基金：今後の公共施設の整備を計画的に進めるため、今後、計画的に取崩しを行う予定</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新型コロナウイルス感染症対策関連の事業に充てるため財政調整基金を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億円取り崩した。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済事情の変動に対応する備えや新たな災害の発生などの将来的に見込まれる財政需要に対処するため、一定額を確保しておく必要があると考えている。新型コロナウイルス感染症対策関連の取り崩しにより、若干減少しているが、今後は現状維持の予定。</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熊本地震災害廃棄物処理基金補助金分の積立により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億円増加している。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残高のうち、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熊本地震により起債した災害復旧事業債の償還のために積み立てたものであり、今後、償還期の到来に合わせて随時取り崩していく。その他、財政状況に応じた積立て及び取崩しを実施予定。</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733,721
727,066
390.32
407,076,330
398,501,331
6,670,847
192,806,403
481,313,290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本市の有形固定資産原価償却率は、熊本地震により被災した施設の除却や、災害公営住宅、熊本城ホール等の供用開始により一時的に減少しているが、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庁舎、学校、市営住宅等、建築から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年以上経過した建物が多く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老朽化が進んで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今後も、「熊本市公共施設総合管理計画」に定めた資産総量の適正化などの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つの基本方針に基づき、公共施設マネジメントの推進に取り組んでいく。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18669</xdr:rowOff>
    </xdr:from>
    <xdr:to>
      <xdr:col>23</xdr:col>
      <xdr:colOff>85090</xdr:colOff>
      <xdr:row>34</xdr:row>
      <xdr:rowOff>113919</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760595" y="5419344"/>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117746</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813300" y="671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113919</xdr:rowOff>
    </xdr:from>
    <xdr:to>
      <xdr:col>23</xdr:col>
      <xdr:colOff>174625</xdr:colOff>
      <xdr:row>34</xdr:row>
      <xdr:rowOff>113919</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673600" y="671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136796</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813300" y="5194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18669</xdr:rowOff>
    </xdr:from>
    <xdr:to>
      <xdr:col>23</xdr:col>
      <xdr:colOff>174625</xdr:colOff>
      <xdr:row>27</xdr:row>
      <xdr:rowOff>18669</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5419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114190</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813300" y="6029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135763</xdr:rowOff>
    </xdr:from>
    <xdr:to>
      <xdr:col>23</xdr:col>
      <xdr:colOff>136525</xdr:colOff>
      <xdr:row>31</xdr:row>
      <xdr:rowOff>65913</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711700" y="605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101219</xdr:rowOff>
    </xdr:from>
    <xdr:to>
      <xdr:col>19</xdr:col>
      <xdr:colOff>187325</xdr:colOff>
      <xdr:row>31</xdr:row>
      <xdr:rowOff>31369</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000500" y="601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23495</xdr:rowOff>
    </xdr:from>
    <xdr:to>
      <xdr:col>15</xdr:col>
      <xdr:colOff>187325</xdr:colOff>
      <xdr:row>30</xdr:row>
      <xdr:rowOff>125095</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323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108585</xdr:rowOff>
    </xdr:from>
    <xdr:to>
      <xdr:col>11</xdr:col>
      <xdr:colOff>187325</xdr:colOff>
      <xdr:row>30</xdr:row>
      <xdr:rowOff>38735</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4765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141859</xdr:rowOff>
    </xdr:from>
    <xdr:to>
      <xdr:col>7</xdr:col>
      <xdr:colOff>187325</xdr:colOff>
      <xdr:row>29</xdr:row>
      <xdr:rowOff>72009</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1714500" y="57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46863</xdr:rowOff>
    </xdr:from>
    <xdr:to>
      <xdr:col>23</xdr:col>
      <xdr:colOff>136525</xdr:colOff>
      <xdr:row>28</xdr:row>
      <xdr:rowOff>148463</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561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69740</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547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124587</xdr:rowOff>
    </xdr:from>
    <xdr:to>
      <xdr:col>19</xdr:col>
      <xdr:colOff>187325</xdr:colOff>
      <xdr:row>29</xdr:row>
      <xdr:rowOff>54737</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56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97663</xdr:rowOff>
    </xdr:from>
    <xdr:to>
      <xdr:col>23</xdr:col>
      <xdr:colOff>85725</xdr:colOff>
      <xdr:row>29</xdr:row>
      <xdr:rowOff>3937</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flipV="1">
          <a:off x="4051300" y="5669788"/>
          <a:ext cx="711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13589</xdr:rowOff>
    </xdr:from>
    <xdr:to>
      <xdr:col>15</xdr:col>
      <xdr:colOff>187325</xdr:colOff>
      <xdr:row>29</xdr:row>
      <xdr:rowOff>115189</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57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3937</xdr:rowOff>
    </xdr:from>
    <xdr:to>
      <xdr:col>19</xdr:col>
      <xdr:colOff>136525</xdr:colOff>
      <xdr:row>29</xdr:row>
      <xdr:rowOff>64389</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flipV="1">
          <a:off x="3289300" y="5747512"/>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88773</xdr:rowOff>
    </xdr:from>
    <xdr:to>
      <xdr:col>11</xdr:col>
      <xdr:colOff>187325</xdr:colOff>
      <xdr:row>28</xdr:row>
      <xdr:rowOff>18923</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548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139573</xdr:rowOff>
    </xdr:from>
    <xdr:to>
      <xdr:col>15</xdr:col>
      <xdr:colOff>136525</xdr:colOff>
      <xdr:row>29</xdr:row>
      <xdr:rowOff>64389</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2527300" y="5540248"/>
          <a:ext cx="762000" cy="26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54229</xdr:rowOff>
    </xdr:from>
    <xdr:to>
      <xdr:col>7</xdr:col>
      <xdr:colOff>187325</xdr:colOff>
      <xdr:row>27</xdr:row>
      <xdr:rowOff>155829</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1714500" y="545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105029</xdr:rowOff>
    </xdr:from>
    <xdr:to>
      <xdr:col>11</xdr:col>
      <xdr:colOff>136525</xdr:colOff>
      <xdr:row>27</xdr:row>
      <xdr:rowOff>139573</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1765300" y="5505704"/>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22496</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6108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116222</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29862</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5944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63136</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562744" y="580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71264</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6044" y="5471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35450</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324744" y="5264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906</xdr:rowOff>
    </xdr:from>
    <xdr:ext cx="405111" cy="259045"/>
    <xdr:sp macro="" textlink="">
      <xdr:nvSpPr>
        <xdr:cNvPr id="96" name="n_4mainValue有形固定資産減価償却率">
          <a:extLst>
            <a:ext uri="{FF2B5EF4-FFF2-40B4-BE49-F238E27FC236}">
              <a16:creationId xmlns:a16="http://schemas.microsoft.com/office/drawing/2014/main" id="{00000000-0008-0000-0000-000060000000}"/>
            </a:ext>
          </a:extLst>
        </xdr:cNvPr>
        <xdr:cNvSpPr txBox="1"/>
      </xdr:nvSpPr>
      <xdr:spPr>
        <a:xfrm>
          <a:off x="1562744" y="5230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[ 1,211.0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本市の債務償還比率は、熊本地震の被災施設の復旧、災害公営住宅、熊本城ホールの整備等による市債残高の増加により、将来負担額が増加していることから、類似団体の平均を上回っている。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今後も、投資的経費の総額管理等による計画的な市債発行により、比率の改善を図っていく。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0000000-0008-0000-00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165100</xdr:rowOff>
    </xdr:from>
    <xdr:to>
      <xdr:col>76</xdr:col>
      <xdr:colOff>21589</xdr:colOff>
      <xdr:row>33</xdr:row>
      <xdr:rowOff>106292</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flipV="1">
          <a:off x="14793595" y="5222875"/>
          <a:ext cx="1269" cy="1312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110119</xdr:rowOff>
    </xdr:from>
    <xdr:ext cx="560923" cy="259045"/>
    <xdr:sp macro="" textlink="">
      <xdr:nvSpPr>
        <xdr:cNvPr id="127" name="債務償還比率最小値テキスト">
          <a:extLst>
            <a:ext uri="{FF2B5EF4-FFF2-40B4-BE49-F238E27FC236}">
              <a16:creationId xmlns:a16="http://schemas.microsoft.com/office/drawing/2014/main" id="{00000000-0008-0000-0000-00007F000000}"/>
            </a:ext>
          </a:extLst>
        </xdr:cNvPr>
        <xdr:cNvSpPr txBox="1"/>
      </xdr:nvSpPr>
      <xdr:spPr>
        <a:xfrm>
          <a:off x="14846300" y="65394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106292</xdr:rowOff>
    </xdr:from>
    <xdr:to>
      <xdr:col>76</xdr:col>
      <xdr:colOff>111125</xdr:colOff>
      <xdr:row>33</xdr:row>
      <xdr:rowOff>106292</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14706600" y="653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111777</xdr:rowOff>
    </xdr:from>
    <xdr:ext cx="469744" cy="259045"/>
    <xdr:sp macro="" textlink="">
      <xdr:nvSpPr>
        <xdr:cNvPr id="129" name="債務償還比率最大値テキスト">
          <a:extLst>
            <a:ext uri="{FF2B5EF4-FFF2-40B4-BE49-F238E27FC236}">
              <a16:creationId xmlns:a16="http://schemas.microsoft.com/office/drawing/2014/main" id="{00000000-0008-0000-0000-000081000000}"/>
            </a:ext>
          </a:extLst>
        </xdr:cNvPr>
        <xdr:cNvSpPr txBox="1"/>
      </xdr:nvSpPr>
      <xdr:spPr>
        <a:xfrm>
          <a:off x="14846300" y="499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165100</xdr:rowOff>
    </xdr:from>
    <xdr:to>
      <xdr:col>76</xdr:col>
      <xdr:colOff>111125</xdr:colOff>
      <xdr:row>25</xdr:row>
      <xdr:rowOff>165100</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a:off x="14706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64533</xdr:rowOff>
    </xdr:from>
    <xdr:ext cx="560923" cy="259045"/>
    <xdr:sp macro="" textlink="">
      <xdr:nvSpPr>
        <xdr:cNvPr id="131" name="債務償還比率平均値テキスト">
          <a:extLst>
            <a:ext uri="{FF2B5EF4-FFF2-40B4-BE49-F238E27FC236}">
              <a16:creationId xmlns:a16="http://schemas.microsoft.com/office/drawing/2014/main" id="{00000000-0008-0000-0000-000083000000}"/>
            </a:ext>
          </a:extLst>
        </xdr:cNvPr>
        <xdr:cNvSpPr txBox="1"/>
      </xdr:nvSpPr>
      <xdr:spPr>
        <a:xfrm>
          <a:off x="14846300" y="5636658"/>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41656</xdr:rowOff>
    </xdr:from>
    <xdr:to>
      <xdr:col>76</xdr:col>
      <xdr:colOff>73025</xdr:colOff>
      <xdr:row>29</xdr:row>
      <xdr:rowOff>143256</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4744700" y="578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26543</xdr:rowOff>
    </xdr:from>
    <xdr:to>
      <xdr:col>72</xdr:col>
      <xdr:colOff>123825</xdr:colOff>
      <xdr:row>29</xdr:row>
      <xdr:rowOff>128143</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033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43815</xdr:rowOff>
    </xdr:from>
    <xdr:to>
      <xdr:col>68</xdr:col>
      <xdr:colOff>123825</xdr:colOff>
      <xdr:row>29</xdr:row>
      <xdr:rowOff>145415</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3271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69483</xdr:rowOff>
    </xdr:from>
    <xdr:to>
      <xdr:col>64</xdr:col>
      <xdr:colOff>123825</xdr:colOff>
      <xdr:row>29</xdr:row>
      <xdr:rowOff>171083</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2509500" y="581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142339</xdr:rowOff>
    </xdr:from>
    <xdr:to>
      <xdr:col>60</xdr:col>
      <xdr:colOff>123825</xdr:colOff>
      <xdr:row>29</xdr:row>
      <xdr:rowOff>72489</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1747500" y="571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79869</xdr:rowOff>
    </xdr:from>
    <xdr:to>
      <xdr:col>76</xdr:col>
      <xdr:colOff>73025</xdr:colOff>
      <xdr:row>31</xdr:row>
      <xdr:rowOff>10019</xdr:rowOff>
    </xdr:to>
    <xdr:sp macro="" textlink="">
      <xdr:nvSpPr>
        <xdr:cNvPr id="142" name="楕円 141">
          <a:extLst>
            <a:ext uri="{FF2B5EF4-FFF2-40B4-BE49-F238E27FC236}">
              <a16:creationId xmlns:a16="http://schemas.microsoft.com/office/drawing/2014/main" id="{00000000-0008-0000-0000-00008E000000}"/>
            </a:ext>
          </a:extLst>
        </xdr:cNvPr>
        <xdr:cNvSpPr/>
      </xdr:nvSpPr>
      <xdr:spPr>
        <a:xfrm>
          <a:off x="14744700" y="59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58296</xdr:rowOff>
    </xdr:from>
    <xdr:ext cx="560923" cy="259045"/>
    <xdr:sp macro="" textlink="">
      <xdr:nvSpPr>
        <xdr:cNvPr id="143" name="債務償還比率該当値テキスト">
          <a:extLst>
            <a:ext uri="{FF2B5EF4-FFF2-40B4-BE49-F238E27FC236}">
              <a16:creationId xmlns:a16="http://schemas.microsoft.com/office/drawing/2014/main" id="{00000000-0008-0000-0000-00008F000000}"/>
            </a:ext>
          </a:extLst>
        </xdr:cNvPr>
        <xdr:cNvSpPr txBox="1"/>
      </xdr:nvSpPr>
      <xdr:spPr>
        <a:xfrm>
          <a:off x="14846300" y="59733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62287</xdr:rowOff>
    </xdr:from>
    <xdr:to>
      <xdr:col>72</xdr:col>
      <xdr:colOff>123825</xdr:colOff>
      <xdr:row>29</xdr:row>
      <xdr:rowOff>163887</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14033500" y="580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113087</xdr:rowOff>
    </xdr:from>
    <xdr:to>
      <xdr:col>76</xdr:col>
      <xdr:colOff>22225</xdr:colOff>
      <xdr:row>30</xdr:row>
      <xdr:rowOff>130669</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a:off x="14084300" y="5856662"/>
          <a:ext cx="711200" cy="18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139531</xdr:rowOff>
    </xdr:from>
    <xdr:to>
      <xdr:col>68</xdr:col>
      <xdr:colOff>123825</xdr:colOff>
      <xdr:row>30</xdr:row>
      <xdr:rowOff>69681</xdr:rowOff>
    </xdr:to>
    <xdr:sp macro="" textlink="">
      <xdr:nvSpPr>
        <xdr:cNvPr id="146" name="楕円 145">
          <a:extLst>
            <a:ext uri="{FF2B5EF4-FFF2-40B4-BE49-F238E27FC236}">
              <a16:creationId xmlns:a16="http://schemas.microsoft.com/office/drawing/2014/main" id="{00000000-0008-0000-0000-000092000000}"/>
            </a:ext>
          </a:extLst>
        </xdr:cNvPr>
        <xdr:cNvSpPr/>
      </xdr:nvSpPr>
      <xdr:spPr>
        <a:xfrm>
          <a:off x="13271500" y="588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113087</xdr:rowOff>
    </xdr:from>
    <xdr:to>
      <xdr:col>72</xdr:col>
      <xdr:colOff>73025</xdr:colOff>
      <xdr:row>30</xdr:row>
      <xdr:rowOff>18881</xdr:rowOff>
    </xdr:to>
    <xdr:cxnSp macro="">
      <xdr:nvCxnSpPr>
        <xdr:cNvPr id="147" name="直線コネクタ 146">
          <a:extLst>
            <a:ext uri="{FF2B5EF4-FFF2-40B4-BE49-F238E27FC236}">
              <a16:creationId xmlns:a16="http://schemas.microsoft.com/office/drawing/2014/main" id="{00000000-0008-0000-0000-000093000000}"/>
            </a:ext>
          </a:extLst>
        </xdr:cNvPr>
        <xdr:cNvCxnSpPr/>
      </xdr:nvCxnSpPr>
      <xdr:spPr>
        <a:xfrm flipV="1">
          <a:off x="13322300" y="5856662"/>
          <a:ext cx="762000" cy="7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37698</xdr:rowOff>
    </xdr:from>
    <xdr:to>
      <xdr:col>64</xdr:col>
      <xdr:colOff>123825</xdr:colOff>
      <xdr:row>29</xdr:row>
      <xdr:rowOff>139298</xdr:rowOff>
    </xdr:to>
    <xdr:sp macro="" textlink="">
      <xdr:nvSpPr>
        <xdr:cNvPr id="148" name="楕円 147">
          <a:extLst>
            <a:ext uri="{FF2B5EF4-FFF2-40B4-BE49-F238E27FC236}">
              <a16:creationId xmlns:a16="http://schemas.microsoft.com/office/drawing/2014/main" id="{00000000-0008-0000-0000-000094000000}"/>
            </a:ext>
          </a:extLst>
        </xdr:cNvPr>
        <xdr:cNvSpPr/>
      </xdr:nvSpPr>
      <xdr:spPr>
        <a:xfrm>
          <a:off x="12509500" y="578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88498</xdr:rowOff>
    </xdr:from>
    <xdr:to>
      <xdr:col>68</xdr:col>
      <xdr:colOff>73025</xdr:colOff>
      <xdr:row>30</xdr:row>
      <xdr:rowOff>18881</xdr:rowOff>
    </xdr:to>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a:off x="12560300" y="5832073"/>
          <a:ext cx="762000" cy="10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82367</xdr:rowOff>
    </xdr:from>
    <xdr:to>
      <xdr:col>60</xdr:col>
      <xdr:colOff>123825</xdr:colOff>
      <xdr:row>29</xdr:row>
      <xdr:rowOff>12517</xdr:rowOff>
    </xdr:to>
    <xdr:sp macro="" textlink="">
      <xdr:nvSpPr>
        <xdr:cNvPr id="150" name="楕円 149">
          <a:extLst>
            <a:ext uri="{FF2B5EF4-FFF2-40B4-BE49-F238E27FC236}">
              <a16:creationId xmlns:a16="http://schemas.microsoft.com/office/drawing/2014/main" id="{00000000-0008-0000-0000-000096000000}"/>
            </a:ext>
          </a:extLst>
        </xdr:cNvPr>
        <xdr:cNvSpPr/>
      </xdr:nvSpPr>
      <xdr:spPr>
        <a:xfrm>
          <a:off x="11747500" y="565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133167</xdr:rowOff>
    </xdr:from>
    <xdr:to>
      <xdr:col>64</xdr:col>
      <xdr:colOff>73025</xdr:colOff>
      <xdr:row>29</xdr:row>
      <xdr:rowOff>88498</xdr:rowOff>
    </xdr:to>
    <xdr:cxnSp macro="">
      <xdr:nvCxnSpPr>
        <xdr:cNvPr id="151" name="直線コネクタ 150">
          <a:extLst>
            <a:ext uri="{FF2B5EF4-FFF2-40B4-BE49-F238E27FC236}">
              <a16:creationId xmlns:a16="http://schemas.microsoft.com/office/drawing/2014/main" id="{00000000-0008-0000-0000-000097000000}"/>
            </a:ext>
          </a:extLst>
        </xdr:cNvPr>
        <xdr:cNvCxnSpPr/>
      </xdr:nvCxnSpPr>
      <xdr:spPr>
        <a:xfrm>
          <a:off x="11798300" y="5705292"/>
          <a:ext cx="762000" cy="12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27</xdr:row>
      <xdr:rowOff>144670</xdr:rowOff>
    </xdr:from>
    <xdr:ext cx="560923" cy="259045"/>
    <xdr:sp macro="" textlink="">
      <xdr:nvSpPr>
        <xdr:cNvPr id="152" name="n_1aveValue債務償還比率">
          <a:extLst>
            <a:ext uri="{FF2B5EF4-FFF2-40B4-BE49-F238E27FC236}">
              <a16:creationId xmlns:a16="http://schemas.microsoft.com/office/drawing/2014/main" id="{00000000-0008-0000-0000-000098000000}"/>
            </a:ext>
          </a:extLst>
        </xdr:cNvPr>
        <xdr:cNvSpPr txBox="1"/>
      </xdr:nvSpPr>
      <xdr:spPr>
        <a:xfrm>
          <a:off x="13791138" y="55453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27</xdr:row>
      <xdr:rowOff>161942</xdr:rowOff>
    </xdr:from>
    <xdr:ext cx="560923" cy="259045"/>
    <xdr:sp macro="" textlink="">
      <xdr:nvSpPr>
        <xdr:cNvPr id="153" name="n_2aveValue債務償還比率">
          <a:extLst>
            <a:ext uri="{FF2B5EF4-FFF2-40B4-BE49-F238E27FC236}">
              <a16:creationId xmlns:a16="http://schemas.microsoft.com/office/drawing/2014/main" id="{00000000-0008-0000-0000-000099000000}"/>
            </a:ext>
          </a:extLst>
        </xdr:cNvPr>
        <xdr:cNvSpPr txBox="1"/>
      </xdr:nvSpPr>
      <xdr:spPr>
        <a:xfrm>
          <a:off x="13041838" y="556261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29</xdr:row>
      <xdr:rowOff>162210</xdr:rowOff>
    </xdr:from>
    <xdr:ext cx="560923" cy="259045"/>
    <xdr:sp macro="" textlink="">
      <xdr:nvSpPr>
        <xdr:cNvPr id="154" name="n_3aveValue債務償還比率">
          <a:extLst>
            <a:ext uri="{FF2B5EF4-FFF2-40B4-BE49-F238E27FC236}">
              <a16:creationId xmlns:a16="http://schemas.microsoft.com/office/drawing/2014/main" id="{00000000-0008-0000-0000-00009A000000}"/>
            </a:ext>
          </a:extLst>
        </xdr:cNvPr>
        <xdr:cNvSpPr txBox="1"/>
      </xdr:nvSpPr>
      <xdr:spPr>
        <a:xfrm>
          <a:off x="12279838" y="590578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63616</xdr:rowOff>
    </xdr:from>
    <xdr:ext cx="469744" cy="259045"/>
    <xdr:sp macro="" textlink="">
      <xdr:nvSpPr>
        <xdr:cNvPr id="155" name="n_4aveValue債務償還比率">
          <a:extLst>
            <a:ext uri="{FF2B5EF4-FFF2-40B4-BE49-F238E27FC236}">
              <a16:creationId xmlns:a16="http://schemas.microsoft.com/office/drawing/2014/main" id="{00000000-0008-0000-0000-00009B000000}"/>
            </a:ext>
          </a:extLst>
        </xdr:cNvPr>
        <xdr:cNvSpPr txBox="1"/>
      </xdr:nvSpPr>
      <xdr:spPr>
        <a:xfrm>
          <a:off x="11563427" y="58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29</xdr:row>
      <xdr:rowOff>155014</xdr:rowOff>
    </xdr:from>
    <xdr:ext cx="560923" cy="259045"/>
    <xdr:sp macro="" textlink="">
      <xdr:nvSpPr>
        <xdr:cNvPr id="156" name="n_1mainValue債務償還比率">
          <a:extLst>
            <a:ext uri="{FF2B5EF4-FFF2-40B4-BE49-F238E27FC236}">
              <a16:creationId xmlns:a16="http://schemas.microsoft.com/office/drawing/2014/main" id="{00000000-0008-0000-0000-00009C000000}"/>
            </a:ext>
          </a:extLst>
        </xdr:cNvPr>
        <xdr:cNvSpPr txBox="1"/>
      </xdr:nvSpPr>
      <xdr:spPr>
        <a:xfrm>
          <a:off x="13791138" y="58985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30</xdr:row>
      <xdr:rowOff>60808</xdr:rowOff>
    </xdr:from>
    <xdr:ext cx="560923" cy="259045"/>
    <xdr:sp macro="" textlink="">
      <xdr:nvSpPr>
        <xdr:cNvPr id="157" name="n_2mainValue債務償還比率">
          <a:extLst>
            <a:ext uri="{FF2B5EF4-FFF2-40B4-BE49-F238E27FC236}">
              <a16:creationId xmlns:a16="http://schemas.microsoft.com/office/drawing/2014/main" id="{00000000-0008-0000-0000-00009D000000}"/>
            </a:ext>
          </a:extLst>
        </xdr:cNvPr>
        <xdr:cNvSpPr txBox="1"/>
      </xdr:nvSpPr>
      <xdr:spPr>
        <a:xfrm>
          <a:off x="13041838" y="59758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27</xdr:row>
      <xdr:rowOff>155825</xdr:rowOff>
    </xdr:from>
    <xdr:ext cx="560923" cy="259045"/>
    <xdr:sp macro="" textlink="">
      <xdr:nvSpPr>
        <xdr:cNvPr id="158" name="n_3mainValue債務償還比率">
          <a:extLst>
            <a:ext uri="{FF2B5EF4-FFF2-40B4-BE49-F238E27FC236}">
              <a16:creationId xmlns:a16="http://schemas.microsoft.com/office/drawing/2014/main" id="{00000000-0008-0000-0000-00009E000000}"/>
            </a:ext>
          </a:extLst>
        </xdr:cNvPr>
        <xdr:cNvSpPr txBox="1"/>
      </xdr:nvSpPr>
      <xdr:spPr>
        <a:xfrm>
          <a:off x="12279838" y="555650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29044</xdr:rowOff>
    </xdr:from>
    <xdr:ext cx="469744" cy="259045"/>
    <xdr:sp macro="" textlink="">
      <xdr:nvSpPr>
        <xdr:cNvPr id="159" name="n_4mainValue債務償還比率">
          <a:extLst>
            <a:ext uri="{FF2B5EF4-FFF2-40B4-BE49-F238E27FC236}">
              <a16:creationId xmlns:a16="http://schemas.microsoft.com/office/drawing/2014/main" id="{00000000-0008-0000-0000-00009F000000}"/>
            </a:ext>
          </a:extLst>
        </xdr:cNvPr>
        <xdr:cNvSpPr txBox="1"/>
      </xdr:nvSpPr>
      <xdr:spPr>
        <a:xfrm>
          <a:off x="11563427" y="542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00000000-0008-0000-0000-0000A0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733,721
727,066
390.32
407,076,330
398,501,331
6,670,847
192,806,403
481,313,290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51054</xdr:rowOff>
    </xdr:from>
    <xdr:to>
      <xdr:col>24</xdr:col>
      <xdr:colOff>62865</xdr:colOff>
      <xdr:row>42</xdr:row>
      <xdr:rowOff>9906</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880354"/>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13733</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21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9906</xdr:rowOff>
    </xdr:from>
    <xdr:to>
      <xdr:col>24</xdr:col>
      <xdr:colOff>152400</xdr:colOff>
      <xdr:row>42</xdr:row>
      <xdr:rowOff>9906</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21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169181</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65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51054</xdr:rowOff>
    </xdr:from>
    <xdr:to>
      <xdr:col>24</xdr:col>
      <xdr:colOff>152400</xdr:colOff>
      <xdr:row>34</xdr:row>
      <xdr:rowOff>51054</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124985</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640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146558</xdr:rowOff>
    </xdr:from>
    <xdr:to>
      <xdr:col>24</xdr:col>
      <xdr:colOff>114300</xdr:colOff>
      <xdr:row>39</xdr:row>
      <xdr:rowOff>76708</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155702</xdr:rowOff>
    </xdr:from>
    <xdr:to>
      <xdr:col>20</xdr:col>
      <xdr:colOff>38100</xdr:colOff>
      <xdr:row>39</xdr:row>
      <xdr:rowOff>85852</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67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135128</xdr:rowOff>
    </xdr:from>
    <xdr:to>
      <xdr:col>15</xdr:col>
      <xdr:colOff>101600</xdr:colOff>
      <xdr:row>39</xdr:row>
      <xdr:rowOff>65278</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144272</xdr:rowOff>
    </xdr:from>
    <xdr:to>
      <xdr:col>10</xdr:col>
      <xdr:colOff>165100</xdr:colOff>
      <xdr:row>39</xdr:row>
      <xdr:rowOff>74422</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43688</xdr:rowOff>
    </xdr:from>
    <xdr:to>
      <xdr:col>6</xdr:col>
      <xdr:colOff>38100</xdr:colOff>
      <xdr:row>38</xdr:row>
      <xdr:rowOff>145288</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xdr:rowOff>
    </xdr:from>
    <xdr:to>
      <xdr:col>24</xdr:col>
      <xdr:colOff>114300</xdr:colOff>
      <xdr:row>37</xdr:row>
      <xdr:rowOff>115570</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36847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144272</xdr:rowOff>
    </xdr:from>
    <xdr:to>
      <xdr:col>20</xdr:col>
      <xdr:colOff>38100</xdr:colOff>
      <xdr:row>37</xdr:row>
      <xdr:rowOff>74422</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23622</xdr:rowOff>
    </xdr:from>
    <xdr:to>
      <xdr:col>24</xdr:col>
      <xdr:colOff>63500</xdr:colOff>
      <xdr:row>37</xdr:row>
      <xdr:rowOff>64770</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797300" y="63672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105410</xdr:rowOff>
    </xdr:from>
    <xdr:to>
      <xdr:col>15</xdr:col>
      <xdr:colOff>101600</xdr:colOff>
      <xdr:row>37</xdr:row>
      <xdr:rowOff>35560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156210</xdr:rowOff>
    </xdr:from>
    <xdr:to>
      <xdr:col>19</xdr:col>
      <xdr:colOff>177800</xdr:colOff>
      <xdr:row>37</xdr:row>
      <xdr:rowOff>23622</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632841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64262</xdr:rowOff>
    </xdr:from>
    <xdr:to>
      <xdr:col>10</xdr:col>
      <xdr:colOff>165100</xdr:colOff>
      <xdr:row>36</xdr:row>
      <xdr:rowOff>165862</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2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115062</xdr:rowOff>
    </xdr:from>
    <xdr:to>
      <xdr:col>15</xdr:col>
      <xdr:colOff>50800</xdr:colOff>
      <xdr:row>36</xdr:row>
      <xdr:rowOff>156210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628726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20828</xdr:rowOff>
    </xdr:from>
    <xdr:to>
      <xdr:col>6</xdr:col>
      <xdr:colOff>38100</xdr:colOff>
      <xdr:row>36</xdr:row>
      <xdr:rowOff>122428</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619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71628</xdr:rowOff>
    </xdr:from>
    <xdr:to>
      <xdr:col>10</xdr:col>
      <xdr:colOff>114300</xdr:colOff>
      <xdr:row>36</xdr:row>
      <xdr:rowOff>115062</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130300" y="624382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76979</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76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56405</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74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65549</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75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136415</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665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90949</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10939</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601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138955</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596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83566</xdr:rowOff>
    </xdr:from>
    <xdr:to>
      <xdr:col>54</xdr:col>
      <xdr:colOff>189865</xdr:colOff>
      <xdr:row>41</xdr:row>
      <xdr:rowOff>42926</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41416"/>
          <a:ext cx="0" cy="133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46753</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07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42926</xdr:rowOff>
    </xdr:from>
    <xdr:to>
      <xdr:col>55</xdr:col>
      <xdr:colOff>88900</xdr:colOff>
      <xdr:row>41</xdr:row>
      <xdr:rowOff>42926</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07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30243</xdr:rowOff>
    </xdr:from>
    <xdr:ext cx="534377"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51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83566</xdr:rowOff>
    </xdr:from>
    <xdr:to>
      <xdr:col>55</xdr:col>
      <xdr:colOff>88900</xdr:colOff>
      <xdr:row>33</xdr:row>
      <xdr:rowOff>83566</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68470</xdr:rowOff>
    </xdr:from>
    <xdr:ext cx="469744"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755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90043</xdr:rowOff>
    </xdr:from>
    <xdr:to>
      <xdr:col>55</xdr:col>
      <xdr:colOff>50800</xdr:colOff>
      <xdr:row>40</xdr:row>
      <xdr:rowOff>20193</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776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90932</xdr:rowOff>
    </xdr:from>
    <xdr:to>
      <xdr:col>50</xdr:col>
      <xdr:colOff>165100</xdr:colOff>
      <xdr:row>40</xdr:row>
      <xdr:rowOff>21082</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7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90805</xdr:rowOff>
    </xdr:from>
    <xdr:to>
      <xdr:col>46</xdr:col>
      <xdr:colOff>38100</xdr:colOff>
      <xdr:row>40</xdr:row>
      <xdr:rowOff>20955</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77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77597</xdr:rowOff>
    </xdr:from>
    <xdr:to>
      <xdr:col>41</xdr:col>
      <xdr:colOff>101600</xdr:colOff>
      <xdr:row>40</xdr:row>
      <xdr:rowOff>7747</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76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41021</xdr:rowOff>
    </xdr:from>
    <xdr:to>
      <xdr:col>36</xdr:col>
      <xdr:colOff>165100</xdr:colOff>
      <xdr:row>39</xdr:row>
      <xdr:rowOff>142621</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72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111633</xdr:rowOff>
    </xdr:from>
    <xdr:to>
      <xdr:col>55</xdr:col>
      <xdr:colOff>50800</xdr:colOff>
      <xdr:row>38</xdr:row>
      <xdr:rowOff>41783</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45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134510</xdr:rowOff>
    </xdr:from>
    <xdr:ext cx="469744"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113792</xdr:rowOff>
    </xdr:from>
    <xdr:to>
      <xdr:col>50</xdr:col>
      <xdr:colOff>165100</xdr:colOff>
      <xdr:row>38</xdr:row>
      <xdr:rowOff>43942</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4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162433</xdr:rowOff>
    </xdr:from>
    <xdr:to>
      <xdr:col>55</xdr:col>
      <xdr:colOff>0</xdr:colOff>
      <xdr:row>37</xdr:row>
      <xdr:rowOff>164592</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6506083"/>
          <a:ext cx="8382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115189</xdr:rowOff>
    </xdr:from>
    <xdr:to>
      <xdr:col>46</xdr:col>
      <xdr:colOff>38100</xdr:colOff>
      <xdr:row>38</xdr:row>
      <xdr:rowOff>45339</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164592</xdr:rowOff>
    </xdr:from>
    <xdr:to>
      <xdr:col>50</xdr:col>
      <xdr:colOff>114300</xdr:colOff>
      <xdr:row>37</xdr:row>
      <xdr:rowOff>165989</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6508242"/>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116205</xdr:rowOff>
    </xdr:from>
    <xdr:to>
      <xdr:col>41</xdr:col>
      <xdr:colOff>101600</xdr:colOff>
      <xdr:row>38</xdr:row>
      <xdr:rowOff>46355</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4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165989</xdr:rowOff>
    </xdr:from>
    <xdr:to>
      <xdr:col>45</xdr:col>
      <xdr:colOff>177800</xdr:colOff>
      <xdr:row>37</xdr:row>
      <xdr:rowOff>167005</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6509639"/>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119634</xdr:rowOff>
    </xdr:from>
    <xdr:to>
      <xdr:col>36</xdr:col>
      <xdr:colOff>165100</xdr:colOff>
      <xdr:row>38</xdr:row>
      <xdr:rowOff>49785</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167005</xdr:rowOff>
    </xdr:from>
    <xdr:to>
      <xdr:col>41</xdr:col>
      <xdr:colOff>50800</xdr:colOff>
      <xdr:row>37</xdr:row>
      <xdr:rowOff>170434</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651065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12209</xdr:rowOff>
    </xdr:from>
    <xdr:ext cx="469744"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91727" y="687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12082</xdr:rowOff>
    </xdr:from>
    <xdr:ext cx="469744"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515427" y="687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170324</xdr:rowOff>
    </xdr:from>
    <xdr:ext cx="469744"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626427" y="685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133748</xdr:rowOff>
    </xdr:from>
    <xdr:ext cx="469744"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37427" y="682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60469</xdr:rowOff>
    </xdr:from>
    <xdr:ext cx="469744"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91727" y="623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61866</xdr:rowOff>
    </xdr:from>
    <xdr:ext cx="469744"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515427" y="62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62882</xdr:rowOff>
    </xdr:from>
    <xdr:ext cx="469744"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626427" y="623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66311</xdr:rowOff>
    </xdr:from>
    <xdr:ext cx="469744"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37427" y="623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00000000-0008-0000-0100-0000A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70485</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flipV="1">
          <a:off x="4634865" y="956691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74312</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00000000-0008-0000-0100-0000AA000000}"/>
            </a:ext>
          </a:extLst>
        </xdr:cNvPr>
        <xdr:cNvSpPr txBox="1"/>
      </xdr:nvSpPr>
      <xdr:spPr>
        <a:xfrm>
          <a:off x="46736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70485</xdr:rowOff>
    </xdr:from>
    <xdr:to>
      <xdr:col>24</xdr:col>
      <xdr:colOff>152400</xdr:colOff>
      <xdr:row>63</xdr:row>
      <xdr:rowOff>70485</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00000000-0008-0000-0100-0000AC000000}"/>
            </a:ext>
          </a:extLst>
        </xdr:cNvPr>
        <xdr:cNvSpPr txBox="1"/>
      </xdr:nvSpPr>
      <xdr:spPr>
        <a:xfrm>
          <a:off x="4673600" y="934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170197</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00000000-0008-0000-0100-0000AE000000}"/>
            </a:ext>
          </a:extLst>
        </xdr:cNvPr>
        <xdr:cNvSpPr txBox="1"/>
      </xdr:nvSpPr>
      <xdr:spPr>
        <a:xfrm>
          <a:off x="4673600" y="10457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147320</xdr:rowOff>
    </xdr:from>
    <xdr:to>
      <xdr:col>24</xdr:col>
      <xdr:colOff>114300</xdr:colOff>
      <xdr:row>62</xdr:row>
      <xdr:rowOff>77470</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45847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124460</xdr:rowOff>
    </xdr:from>
    <xdr:to>
      <xdr:col>20</xdr:col>
      <xdr:colOff>38100</xdr:colOff>
      <xdr:row>62</xdr:row>
      <xdr:rowOff>54610</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3746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103505</xdr:rowOff>
    </xdr:from>
    <xdr:to>
      <xdr:col>15</xdr:col>
      <xdr:colOff>101600</xdr:colOff>
      <xdr:row>62</xdr:row>
      <xdr:rowOff>33655</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2857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73025</xdr:rowOff>
    </xdr:from>
    <xdr:to>
      <xdr:col>10</xdr:col>
      <xdr:colOff>165100</xdr:colOff>
      <xdr:row>62</xdr:row>
      <xdr:rowOff>3175</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1968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74930</xdr:rowOff>
    </xdr:from>
    <xdr:to>
      <xdr:col>6</xdr:col>
      <xdr:colOff>38100</xdr:colOff>
      <xdr:row>62</xdr:row>
      <xdr:rowOff>5080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107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65405</xdr:rowOff>
    </xdr:from>
    <xdr:to>
      <xdr:col>24</xdr:col>
      <xdr:colOff>114300</xdr:colOff>
      <xdr:row>62</xdr:row>
      <xdr:rowOff>167005</xdr:rowOff>
    </xdr:to>
    <xdr:sp macro="" textlink="">
      <xdr:nvSpPr>
        <xdr:cNvPr id="185" name="楕円 184">
          <a:extLst>
            <a:ext uri="{FF2B5EF4-FFF2-40B4-BE49-F238E27FC236}">
              <a16:creationId xmlns:a16="http://schemas.microsoft.com/office/drawing/2014/main" id="{00000000-0008-0000-0100-0000B9000000}"/>
            </a:ext>
          </a:extLst>
        </xdr:cNvPr>
        <xdr:cNvSpPr/>
      </xdr:nvSpPr>
      <xdr:spPr>
        <a:xfrm>
          <a:off x="4584700" y="106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151782</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00000000-0008-0000-0100-0000BA000000}"/>
            </a:ext>
          </a:extLst>
        </xdr:cNvPr>
        <xdr:cNvSpPr txBox="1"/>
      </xdr:nvSpPr>
      <xdr:spPr>
        <a:xfrm>
          <a:off x="4673600" y="1061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46355</xdr:rowOff>
    </xdr:from>
    <xdr:to>
      <xdr:col>20</xdr:col>
      <xdr:colOff>38100</xdr:colOff>
      <xdr:row>62</xdr:row>
      <xdr:rowOff>147955</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3746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97155</xdr:rowOff>
    </xdr:from>
    <xdr:to>
      <xdr:col>24</xdr:col>
      <xdr:colOff>63500</xdr:colOff>
      <xdr:row>62</xdr:row>
      <xdr:rowOff>116205</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3797300" y="1072705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21590</xdr:rowOff>
    </xdr:from>
    <xdr:to>
      <xdr:col>15</xdr:col>
      <xdr:colOff>101600</xdr:colOff>
      <xdr:row>62</xdr:row>
      <xdr:rowOff>123190</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2857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72390</xdr:rowOff>
    </xdr:from>
    <xdr:to>
      <xdr:col>19</xdr:col>
      <xdr:colOff>177800</xdr:colOff>
      <xdr:row>62</xdr:row>
      <xdr:rowOff>97155</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2908300" y="107022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166370</xdr:rowOff>
    </xdr:from>
    <xdr:to>
      <xdr:col>10</xdr:col>
      <xdr:colOff>165100</xdr:colOff>
      <xdr:row>62</xdr:row>
      <xdr:rowOff>96520</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1968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45720</xdr:rowOff>
    </xdr:from>
    <xdr:to>
      <xdr:col>15</xdr:col>
      <xdr:colOff>50800</xdr:colOff>
      <xdr:row>62</xdr:row>
      <xdr:rowOff>72390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019300" y="106756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141605</xdr:rowOff>
    </xdr:from>
    <xdr:to>
      <xdr:col>6</xdr:col>
      <xdr:colOff>38100</xdr:colOff>
      <xdr:row>62</xdr:row>
      <xdr:rowOff>71755</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079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20955</xdr:rowOff>
    </xdr:from>
    <xdr:to>
      <xdr:col>10</xdr:col>
      <xdr:colOff>114300</xdr:colOff>
      <xdr:row>62</xdr:row>
      <xdr:rowOff>45720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1130300" y="106508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71137</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3582044"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50182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2705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19702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1816744" y="1030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21607</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927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139082</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114317</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87647</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62882</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00000000-0008-0000-0100-0000E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113946</xdr:rowOff>
    </xdr:from>
    <xdr:to>
      <xdr:col>54</xdr:col>
      <xdr:colOff>189865</xdr:colOff>
      <xdr:row>64</xdr:row>
      <xdr:rowOff>30385</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flipV="1">
          <a:off x="10476865" y="9715146"/>
          <a:ext cx="0" cy="12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34212</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00000000-0008-0000-0100-0000E3000000}"/>
            </a:ext>
          </a:extLst>
        </xdr:cNvPr>
        <xdr:cNvSpPr txBox="1"/>
      </xdr:nvSpPr>
      <xdr:spPr>
        <a:xfrm>
          <a:off x="10515600" y="1100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30385</xdr:rowOff>
    </xdr:from>
    <xdr:to>
      <xdr:col>55</xdr:col>
      <xdr:colOff>88900</xdr:colOff>
      <xdr:row>64</xdr:row>
      <xdr:rowOff>30385</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10388600" y="1100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60623</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00000000-0008-0000-0100-0000E5000000}"/>
            </a:ext>
          </a:extLst>
        </xdr:cNvPr>
        <xdr:cNvSpPr txBox="1"/>
      </xdr:nvSpPr>
      <xdr:spPr>
        <a:xfrm>
          <a:off x="10515600" y="949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113946</xdr:rowOff>
    </xdr:from>
    <xdr:to>
      <xdr:col>55</xdr:col>
      <xdr:colOff>88900</xdr:colOff>
      <xdr:row>56</xdr:row>
      <xdr:rowOff>113946</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9715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110361</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00000000-0008-0000-0100-0000E7000000}"/>
            </a:ext>
          </a:extLst>
        </xdr:cNvPr>
        <xdr:cNvSpPr txBox="1"/>
      </xdr:nvSpPr>
      <xdr:spPr>
        <a:xfrm>
          <a:off x="10515600" y="10397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87484</xdr:rowOff>
    </xdr:from>
    <xdr:to>
      <xdr:col>55</xdr:col>
      <xdr:colOff>50800</xdr:colOff>
      <xdr:row>62</xdr:row>
      <xdr:rowOff>17634</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10426700" y="105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90300</xdr:rowOff>
    </xdr:from>
    <xdr:to>
      <xdr:col>50</xdr:col>
      <xdr:colOff>165100</xdr:colOff>
      <xdr:row>62</xdr:row>
      <xdr:rowOff>20450</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9588500" y="1054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75452</xdr:rowOff>
    </xdr:from>
    <xdr:to>
      <xdr:col>46</xdr:col>
      <xdr:colOff>38100</xdr:colOff>
      <xdr:row>62</xdr:row>
      <xdr:rowOff>5602</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8699500" y="105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66220</xdr:rowOff>
    </xdr:from>
    <xdr:to>
      <xdr:col>41</xdr:col>
      <xdr:colOff>101600</xdr:colOff>
      <xdr:row>61</xdr:row>
      <xdr:rowOff>167820</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7810500" y="1052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78846</xdr:rowOff>
    </xdr:from>
    <xdr:to>
      <xdr:col>36</xdr:col>
      <xdr:colOff>165100</xdr:colOff>
      <xdr:row>62</xdr:row>
      <xdr:rowOff>8996</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6921500" y="1053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164271</xdr:rowOff>
    </xdr:from>
    <xdr:to>
      <xdr:col>55</xdr:col>
      <xdr:colOff>50800</xdr:colOff>
      <xdr:row>63</xdr:row>
      <xdr:rowOff>94421</xdr:rowOff>
    </xdr:to>
    <xdr:sp macro="" textlink="">
      <xdr:nvSpPr>
        <xdr:cNvPr id="242" name="楕円 241">
          <a:extLst>
            <a:ext uri="{FF2B5EF4-FFF2-40B4-BE49-F238E27FC236}">
              <a16:creationId xmlns:a16="http://schemas.microsoft.com/office/drawing/2014/main" id="{00000000-0008-0000-0100-0000F2000000}"/>
            </a:ext>
          </a:extLst>
        </xdr:cNvPr>
        <xdr:cNvSpPr/>
      </xdr:nvSpPr>
      <xdr:spPr>
        <a:xfrm>
          <a:off x="10426700" y="1079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142698</xdr:rowOff>
    </xdr:from>
    <xdr:ext cx="534377" cy="259045"/>
    <xdr:sp macro="" textlink="">
      <xdr:nvSpPr>
        <xdr:cNvPr id="243" name="【橋りょう・トンネル】&#10;一人当たり有形固定資産（償却資産）額該当値テキスト">
          <a:extLst>
            <a:ext uri="{FF2B5EF4-FFF2-40B4-BE49-F238E27FC236}">
              <a16:creationId xmlns:a16="http://schemas.microsoft.com/office/drawing/2014/main" id="{00000000-0008-0000-0100-0000F3000000}"/>
            </a:ext>
          </a:extLst>
        </xdr:cNvPr>
        <xdr:cNvSpPr txBox="1"/>
      </xdr:nvSpPr>
      <xdr:spPr>
        <a:xfrm>
          <a:off x="10515600" y="1077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165436</xdr:rowOff>
    </xdr:from>
    <xdr:to>
      <xdr:col>50</xdr:col>
      <xdr:colOff>165100</xdr:colOff>
      <xdr:row>63</xdr:row>
      <xdr:rowOff>95586</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9588500" y="107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43621</xdr:rowOff>
    </xdr:from>
    <xdr:to>
      <xdr:col>55</xdr:col>
      <xdr:colOff>0</xdr:colOff>
      <xdr:row>63</xdr:row>
      <xdr:rowOff>44786</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flipV="1">
          <a:off x="9639300" y="10844971"/>
          <a:ext cx="838200" cy="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166035</xdr:rowOff>
    </xdr:from>
    <xdr:to>
      <xdr:col>46</xdr:col>
      <xdr:colOff>38100</xdr:colOff>
      <xdr:row>63</xdr:row>
      <xdr:rowOff>96185</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8699500" y="1079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44786</xdr:rowOff>
    </xdr:from>
    <xdr:to>
      <xdr:col>50</xdr:col>
      <xdr:colOff>114300</xdr:colOff>
      <xdr:row>63</xdr:row>
      <xdr:rowOff>45385</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8750300" y="10846136"/>
          <a:ext cx="889000" cy="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165905</xdr:rowOff>
    </xdr:from>
    <xdr:to>
      <xdr:col>41</xdr:col>
      <xdr:colOff>101600</xdr:colOff>
      <xdr:row>63</xdr:row>
      <xdr:rowOff>96055</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7810500" y="107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45255</xdr:rowOff>
    </xdr:from>
    <xdr:to>
      <xdr:col>45</xdr:col>
      <xdr:colOff>177800</xdr:colOff>
      <xdr:row>63</xdr:row>
      <xdr:rowOff>45385</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7861300" y="10846605"/>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166343</xdr:rowOff>
    </xdr:from>
    <xdr:to>
      <xdr:col>36</xdr:col>
      <xdr:colOff>165100</xdr:colOff>
      <xdr:row>63</xdr:row>
      <xdr:rowOff>96493</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6921500" y="107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45255</xdr:rowOff>
    </xdr:from>
    <xdr:to>
      <xdr:col>41</xdr:col>
      <xdr:colOff>50800</xdr:colOff>
      <xdr:row>63</xdr:row>
      <xdr:rowOff>45693</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6972300" y="10846605"/>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36977</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9327095" y="1032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22129</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8450795" y="1030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12897</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7561795" y="1029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25523</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6672795" y="103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86713</xdr:rowOff>
    </xdr:from>
    <xdr:ext cx="534377" cy="259045"/>
    <xdr:sp macro="" textlink="">
      <xdr:nvSpPr>
        <xdr:cNvPr id="256" name="n_1main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59411" y="1088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87312</xdr:rowOff>
    </xdr:from>
    <xdr:ext cx="534377" cy="259045"/>
    <xdr:sp macro="" textlink="">
      <xdr:nvSpPr>
        <xdr:cNvPr id="257" name="n_2main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83111" y="1088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87182</xdr:rowOff>
    </xdr:from>
    <xdr:ext cx="534377" cy="259045"/>
    <xdr:sp macro="" textlink="">
      <xdr:nvSpPr>
        <xdr:cNvPr id="258" name="n_3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94111" y="1088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87620</xdr:rowOff>
    </xdr:from>
    <xdr:ext cx="534377" cy="259045"/>
    <xdr:sp macro="" textlink="">
      <xdr:nvSpPr>
        <xdr:cNvPr id="259" name="n_4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705111" y="1088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00000000-0008-0000-01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45720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flipV="1">
          <a:off x="4634865" y="134493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00000000-0008-0000-0100-00001D010000}"/>
            </a:ext>
          </a:extLst>
        </xdr:cNvPr>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00000000-0008-0000-0100-00001F010000}"/>
            </a:ext>
          </a:extLst>
        </xdr:cNvPr>
        <xdr:cNvSpPr txBox="1"/>
      </xdr:nvSpPr>
      <xdr:spPr>
        <a:xfrm>
          <a:off x="4673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546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13988</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00000000-0008-0000-0100-000021010000}"/>
            </a:ext>
          </a:extLst>
        </xdr:cNvPr>
        <xdr:cNvSpPr txBox="1"/>
      </xdr:nvSpPr>
      <xdr:spPr>
        <a:xfrm>
          <a:off x="4673600" y="14072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0" name="フローチャート: 判断 289">
          <a:extLst>
            <a:ext uri="{FF2B5EF4-FFF2-40B4-BE49-F238E27FC236}">
              <a16:creationId xmlns:a16="http://schemas.microsoft.com/office/drawing/2014/main" id="{00000000-0008-0000-0100-000022010000}"/>
            </a:ext>
          </a:extLst>
        </xdr:cNvPr>
        <xdr:cNvSpPr/>
      </xdr:nvSpPr>
      <xdr:spPr>
        <a:xfrm>
          <a:off x="45847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1" name="フローチャート: 判断 290">
          <a:extLst>
            <a:ext uri="{FF2B5EF4-FFF2-40B4-BE49-F238E27FC236}">
              <a16:creationId xmlns:a16="http://schemas.microsoft.com/office/drawing/2014/main" id="{00000000-0008-0000-0100-000023010000}"/>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170180</xdr:rowOff>
    </xdr:from>
    <xdr:to>
      <xdr:col>10</xdr:col>
      <xdr:colOff>165100</xdr:colOff>
      <xdr:row>82</xdr:row>
      <xdr:rowOff>100330</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1968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1079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82550</xdr:rowOff>
    </xdr:from>
    <xdr:to>
      <xdr:col>24</xdr:col>
      <xdr:colOff>114300</xdr:colOff>
      <xdr:row>84</xdr:row>
      <xdr:rowOff>12700</xdr:rowOff>
    </xdr:to>
    <xdr:sp macro="" textlink="">
      <xdr:nvSpPr>
        <xdr:cNvPr id="300" name="楕円 299">
          <a:extLst>
            <a:ext uri="{FF2B5EF4-FFF2-40B4-BE49-F238E27FC236}">
              <a16:creationId xmlns:a16="http://schemas.microsoft.com/office/drawing/2014/main" id="{00000000-0008-0000-0100-00002C010000}"/>
            </a:ext>
          </a:extLst>
        </xdr:cNvPr>
        <xdr:cNvSpPr/>
      </xdr:nvSpPr>
      <xdr:spPr>
        <a:xfrm>
          <a:off x="4584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60977</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00000000-0008-0000-0100-00002D010000}"/>
            </a:ext>
          </a:extLst>
        </xdr:cNvPr>
        <xdr:cNvSpPr txBox="1"/>
      </xdr:nvSpPr>
      <xdr:spPr>
        <a:xfrm>
          <a:off x="4673600"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101600</xdr:rowOff>
    </xdr:from>
    <xdr:to>
      <xdr:col>20</xdr:col>
      <xdr:colOff>38100</xdr:colOff>
      <xdr:row>84</xdr:row>
      <xdr:rowOff>31750</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3746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133350</xdr:rowOff>
    </xdr:from>
    <xdr:to>
      <xdr:col>24</xdr:col>
      <xdr:colOff>63500</xdr:colOff>
      <xdr:row>83</xdr:row>
      <xdr:rowOff>152400</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flipV="1">
          <a:off x="3797300" y="14363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55880</xdr:rowOff>
    </xdr:from>
    <xdr:to>
      <xdr:col>15</xdr:col>
      <xdr:colOff>101600</xdr:colOff>
      <xdr:row>83</xdr:row>
      <xdr:rowOff>157480</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2857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106680</xdr:rowOff>
    </xdr:from>
    <xdr:to>
      <xdr:col>19</xdr:col>
      <xdr:colOff>177800</xdr:colOff>
      <xdr:row>83</xdr:row>
      <xdr:rowOff>152400</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2908300" y="143370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143511</xdr:rowOff>
    </xdr:from>
    <xdr:to>
      <xdr:col>10</xdr:col>
      <xdr:colOff>165100</xdr:colOff>
      <xdr:row>83</xdr:row>
      <xdr:rowOff>73661</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1968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22861</xdr:rowOff>
    </xdr:from>
    <xdr:to>
      <xdr:col>15</xdr:col>
      <xdr:colOff>50800</xdr:colOff>
      <xdr:row>83</xdr:row>
      <xdr:rowOff>106680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2019300" y="1425321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82550</xdr:rowOff>
    </xdr:from>
    <xdr:to>
      <xdr:col>6</xdr:col>
      <xdr:colOff>38100</xdr:colOff>
      <xdr:row>83</xdr:row>
      <xdr:rowOff>12700</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079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133350</xdr:rowOff>
    </xdr:from>
    <xdr:to>
      <xdr:col>10</xdr:col>
      <xdr:colOff>114300</xdr:colOff>
      <xdr:row>83</xdr:row>
      <xdr:rowOff>22861</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1130300" y="141922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0" name="n_1aveValue【公営住宅】&#10;有形固定資産減価償却率">
          <a:extLst>
            <a:ext uri="{FF2B5EF4-FFF2-40B4-BE49-F238E27FC236}">
              <a16:creationId xmlns:a16="http://schemas.microsoft.com/office/drawing/2014/main" id="{00000000-0008-0000-0100-000036010000}"/>
            </a:ext>
          </a:extLst>
        </xdr:cNvPr>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311" name="n_2aveValue【公営住宅】&#10;有形固定資産減価償却率">
          <a:extLst>
            <a:ext uri="{FF2B5EF4-FFF2-40B4-BE49-F238E27FC236}">
              <a16:creationId xmlns:a16="http://schemas.microsoft.com/office/drawing/2014/main" id="{00000000-0008-0000-0100-000037010000}"/>
            </a:ext>
          </a:extLst>
        </xdr:cNvPr>
        <xdr:cNvSpPr txBox="1"/>
      </xdr:nvSpPr>
      <xdr:spPr>
        <a:xfrm>
          <a:off x="2705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116857</xdr:rowOff>
    </xdr:from>
    <xdr:ext cx="405111" cy="259045"/>
    <xdr:sp macro="" textlink="">
      <xdr:nvSpPr>
        <xdr:cNvPr id="312" name="n_3aveValue【公営住宅】&#10;有形固定資産減価償却率">
          <a:extLst>
            <a:ext uri="{FF2B5EF4-FFF2-40B4-BE49-F238E27FC236}">
              <a16:creationId xmlns:a16="http://schemas.microsoft.com/office/drawing/2014/main" id="{00000000-0008-0000-0100-000038010000}"/>
            </a:ext>
          </a:extLst>
        </xdr:cNvPr>
        <xdr:cNvSpPr txBox="1"/>
      </xdr:nvSpPr>
      <xdr:spPr>
        <a:xfrm>
          <a:off x="1816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36847</xdr:rowOff>
    </xdr:from>
    <xdr:ext cx="405111" cy="259045"/>
    <xdr:sp macro="" textlink="">
      <xdr:nvSpPr>
        <xdr:cNvPr id="313" name="n_4aveValue【公営住宅】&#10;有形固定資産減価償却率">
          <a:extLst>
            <a:ext uri="{FF2B5EF4-FFF2-40B4-BE49-F238E27FC236}">
              <a16:creationId xmlns:a16="http://schemas.microsoft.com/office/drawing/2014/main" id="{00000000-0008-0000-0100-000039010000}"/>
            </a:ext>
          </a:extLst>
        </xdr:cNvPr>
        <xdr:cNvSpPr txBox="1"/>
      </xdr:nvSpPr>
      <xdr:spPr>
        <a:xfrm>
          <a:off x="927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22877</xdr:rowOff>
    </xdr:from>
    <xdr:ext cx="405111" cy="259045"/>
    <xdr:sp macro="" textlink="">
      <xdr:nvSpPr>
        <xdr:cNvPr id="314" name="n_1main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148607</xdr:rowOff>
    </xdr:from>
    <xdr:ext cx="405111" cy="259045"/>
    <xdr:sp macro="" textlink="">
      <xdr:nvSpPr>
        <xdr:cNvPr id="315" name="n_2main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64788</xdr:rowOff>
    </xdr:from>
    <xdr:ext cx="405111" cy="259045"/>
    <xdr:sp macro="" textlink="">
      <xdr:nvSpPr>
        <xdr:cNvPr id="316" name="n_3main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7" name="n_4main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00000000-0008-0000-0100-00005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85</xdr:row>
      <xdr:rowOff>158344</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flipV="1">
          <a:off x="10476865" y="13566648"/>
          <a:ext cx="0" cy="1164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162171</xdr:rowOff>
    </xdr:from>
    <xdr:ext cx="469744" cy="259045"/>
    <xdr:sp macro="" textlink="">
      <xdr:nvSpPr>
        <xdr:cNvPr id="340" name="【公営住宅】&#10;一人当たり面積最小値テキスト">
          <a:extLst>
            <a:ext uri="{FF2B5EF4-FFF2-40B4-BE49-F238E27FC236}">
              <a16:creationId xmlns:a16="http://schemas.microsoft.com/office/drawing/2014/main" id="{00000000-0008-0000-0100-000054010000}"/>
            </a:ext>
          </a:extLst>
        </xdr:cNvPr>
        <xdr:cNvSpPr txBox="1"/>
      </xdr:nvSpPr>
      <xdr:spPr>
        <a:xfrm>
          <a:off x="10515600" y="1473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158344</xdr:rowOff>
    </xdr:from>
    <xdr:to>
      <xdr:col>55</xdr:col>
      <xdr:colOff>88900</xdr:colOff>
      <xdr:row>85</xdr:row>
      <xdr:rowOff>158344</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10388600" y="1473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342" name="【公営住宅】&#10;一人当たり面積最大値テキスト">
          <a:extLst>
            <a:ext uri="{FF2B5EF4-FFF2-40B4-BE49-F238E27FC236}">
              <a16:creationId xmlns:a16="http://schemas.microsoft.com/office/drawing/2014/main" id="{00000000-0008-0000-0100-000056010000}"/>
            </a:ext>
          </a:extLst>
        </xdr:cNvPr>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125289</xdr:rowOff>
    </xdr:from>
    <xdr:ext cx="469744" cy="259045"/>
    <xdr:sp macro="" textlink="">
      <xdr:nvSpPr>
        <xdr:cNvPr id="344" name="【公営住宅】&#10;一人当たり面積平均値テキスト">
          <a:extLst>
            <a:ext uri="{FF2B5EF4-FFF2-40B4-BE49-F238E27FC236}">
              <a16:creationId xmlns:a16="http://schemas.microsoft.com/office/drawing/2014/main" id="{00000000-0008-0000-0100-000058010000}"/>
            </a:ext>
          </a:extLst>
        </xdr:cNvPr>
        <xdr:cNvSpPr txBox="1"/>
      </xdr:nvSpPr>
      <xdr:spPr>
        <a:xfrm>
          <a:off x="10515600" y="14184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146862</xdr:rowOff>
    </xdr:from>
    <xdr:to>
      <xdr:col>55</xdr:col>
      <xdr:colOff>50800</xdr:colOff>
      <xdr:row>83</xdr:row>
      <xdr:rowOff>77012</xdr:rowOff>
    </xdr:to>
    <xdr:sp macro="" textlink="">
      <xdr:nvSpPr>
        <xdr:cNvPr id="345" name="フローチャート: 判断 344">
          <a:extLst>
            <a:ext uri="{FF2B5EF4-FFF2-40B4-BE49-F238E27FC236}">
              <a16:creationId xmlns:a16="http://schemas.microsoft.com/office/drawing/2014/main" id="{00000000-0008-0000-0100-000059010000}"/>
            </a:ext>
          </a:extLst>
        </xdr:cNvPr>
        <xdr:cNvSpPr/>
      </xdr:nvSpPr>
      <xdr:spPr>
        <a:xfrm>
          <a:off x="104267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9588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8699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7810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71425</xdr:rowOff>
    </xdr:from>
    <xdr:to>
      <xdr:col>36</xdr:col>
      <xdr:colOff>165100</xdr:colOff>
      <xdr:row>83</xdr:row>
      <xdr:rowOff>1575</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6921500" y="1413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102057</xdr:rowOff>
    </xdr:from>
    <xdr:to>
      <xdr:col>55</xdr:col>
      <xdr:colOff>50800</xdr:colOff>
      <xdr:row>83</xdr:row>
      <xdr:rowOff>32207</xdr:rowOff>
    </xdr:to>
    <xdr:sp macro="" textlink="">
      <xdr:nvSpPr>
        <xdr:cNvPr id="355" name="楕円 354">
          <a:extLst>
            <a:ext uri="{FF2B5EF4-FFF2-40B4-BE49-F238E27FC236}">
              <a16:creationId xmlns:a16="http://schemas.microsoft.com/office/drawing/2014/main" id="{00000000-0008-0000-0100-000063010000}"/>
            </a:ext>
          </a:extLst>
        </xdr:cNvPr>
        <xdr:cNvSpPr/>
      </xdr:nvSpPr>
      <xdr:spPr>
        <a:xfrm>
          <a:off x="10426700" y="1416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124934</xdr:rowOff>
    </xdr:from>
    <xdr:ext cx="469744" cy="259045"/>
    <xdr:sp macro="" textlink="">
      <xdr:nvSpPr>
        <xdr:cNvPr id="356" name="【公営住宅】&#10;一人当たり面積該当値テキスト">
          <a:extLst>
            <a:ext uri="{FF2B5EF4-FFF2-40B4-BE49-F238E27FC236}">
              <a16:creationId xmlns:a16="http://schemas.microsoft.com/office/drawing/2014/main" id="{00000000-0008-0000-0100-000064010000}"/>
            </a:ext>
          </a:extLst>
        </xdr:cNvPr>
        <xdr:cNvSpPr txBox="1"/>
      </xdr:nvSpPr>
      <xdr:spPr>
        <a:xfrm>
          <a:off x="10515600" y="1401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110744</xdr:rowOff>
    </xdr:from>
    <xdr:to>
      <xdr:col>50</xdr:col>
      <xdr:colOff>165100</xdr:colOff>
      <xdr:row>83</xdr:row>
      <xdr:rowOff>40894</xdr:rowOff>
    </xdr:to>
    <xdr:sp macro="" textlink="">
      <xdr:nvSpPr>
        <xdr:cNvPr id="357" name="楕円 356">
          <a:extLst>
            <a:ext uri="{FF2B5EF4-FFF2-40B4-BE49-F238E27FC236}">
              <a16:creationId xmlns:a16="http://schemas.microsoft.com/office/drawing/2014/main" id="{00000000-0008-0000-0100-000065010000}"/>
            </a:ext>
          </a:extLst>
        </xdr:cNvPr>
        <xdr:cNvSpPr/>
      </xdr:nvSpPr>
      <xdr:spPr>
        <a:xfrm>
          <a:off x="9588500" y="141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152857</xdr:rowOff>
    </xdr:from>
    <xdr:to>
      <xdr:col>55</xdr:col>
      <xdr:colOff>0</xdr:colOff>
      <xdr:row>82</xdr:row>
      <xdr:rowOff>161544</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flipV="1">
          <a:off x="9639300" y="14211757"/>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114858</xdr:rowOff>
    </xdr:from>
    <xdr:to>
      <xdr:col>46</xdr:col>
      <xdr:colOff>38100</xdr:colOff>
      <xdr:row>83</xdr:row>
      <xdr:rowOff>45008</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8699500" y="1417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161544</xdr:rowOff>
    </xdr:from>
    <xdr:to>
      <xdr:col>50</xdr:col>
      <xdr:colOff>114300</xdr:colOff>
      <xdr:row>82</xdr:row>
      <xdr:rowOff>165658</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flipV="1">
          <a:off x="8750300" y="14220444"/>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114858</xdr:rowOff>
    </xdr:from>
    <xdr:to>
      <xdr:col>41</xdr:col>
      <xdr:colOff>101600</xdr:colOff>
      <xdr:row>83</xdr:row>
      <xdr:rowOff>45008</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7810500" y="1417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165658</xdr:rowOff>
    </xdr:from>
    <xdr:to>
      <xdr:col>45</xdr:col>
      <xdr:colOff>177800</xdr:colOff>
      <xdr:row>82</xdr:row>
      <xdr:rowOff>165658</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7861300" y="142245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119431</xdr:rowOff>
    </xdr:from>
    <xdr:to>
      <xdr:col>36</xdr:col>
      <xdr:colOff>165100</xdr:colOff>
      <xdr:row>83</xdr:row>
      <xdr:rowOff>49581</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6921500" y="1417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165658</xdr:rowOff>
    </xdr:from>
    <xdr:to>
      <xdr:col>41</xdr:col>
      <xdr:colOff>50800</xdr:colOff>
      <xdr:row>82</xdr:row>
      <xdr:rowOff>170231</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6972300" y="14224558"/>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68139</xdr:rowOff>
    </xdr:from>
    <xdr:ext cx="469744" cy="259045"/>
    <xdr:sp macro="" textlink="">
      <xdr:nvSpPr>
        <xdr:cNvPr id="365" name="n_1aveValue【公営住宅】&#10;一人当たり面積">
          <a:extLst>
            <a:ext uri="{FF2B5EF4-FFF2-40B4-BE49-F238E27FC236}">
              <a16:creationId xmlns:a16="http://schemas.microsoft.com/office/drawing/2014/main" id="{00000000-0008-0000-0100-00006D010000}"/>
            </a:ext>
          </a:extLst>
        </xdr:cNvPr>
        <xdr:cNvSpPr txBox="1"/>
      </xdr:nvSpPr>
      <xdr:spPr>
        <a:xfrm>
          <a:off x="9391727" y="1429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68139</xdr:rowOff>
    </xdr:from>
    <xdr:ext cx="469744" cy="259045"/>
    <xdr:sp macro="" textlink="">
      <xdr:nvSpPr>
        <xdr:cNvPr id="366" name="n_2aveValue【公営住宅】&#10;一人当たり面積">
          <a:extLst>
            <a:ext uri="{FF2B5EF4-FFF2-40B4-BE49-F238E27FC236}">
              <a16:creationId xmlns:a16="http://schemas.microsoft.com/office/drawing/2014/main" id="{00000000-0008-0000-0100-00006E010000}"/>
            </a:ext>
          </a:extLst>
        </xdr:cNvPr>
        <xdr:cNvSpPr txBox="1"/>
      </xdr:nvSpPr>
      <xdr:spPr>
        <a:xfrm>
          <a:off x="8515427" y="1429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68139</xdr:rowOff>
    </xdr:from>
    <xdr:ext cx="469744" cy="259045"/>
    <xdr:sp macro="" textlink="">
      <xdr:nvSpPr>
        <xdr:cNvPr id="367" name="n_3aveValue【公営住宅】&#10;一人当たり面積">
          <a:extLst>
            <a:ext uri="{FF2B5EF4-FFF2-40B4-BE49-F238E27FC236}">
              <a16:creationId xmlns:a16="http://schemas.microsoft.com/office/drawing/2014/main" id="{00000000-0008-0000-0100-00006F010000}"/>
            </a:ext>
          </a:extLst>
        </xdr:cNvPr>
        <xdr:cNvSpPr txBox="1"/>
      </xdr:nvSpPr>
      <xdr:spPr>
        <a:xfrm>
          <a:off x="7626427" y="1429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18102</xdr:rowOff>
    </xdr:from>
    <xdr:ext cx="469744" cy="259045"/>
    <xdr:sp macro="" textlink="">
      <xdr:nvSpPr>
        <xdr:cNvPr id="368" name="n_4aveValue【公営住宅】&#10;一人当たり面積">
          <a:extLst>
            <a:ext uri="{FF2B5EF4-FFF2-40B4-BE49-F238E27FC236}">
              <a16:creationId xmlns:a16="http://schemas.microsoft.com/office/drawing/2014/main" id="{00000000-0008-0000-0100-000070010000}"/>
            </a:ext>
          </a:extLst>
        </xdr:cNvPr>
        <xdr:cNvSpPr txBox="1"/>
      </xdr:nvSpPr>
      <xdr:spPr>
        <a:xfrm>
          <a:off x="6737427" y="1390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57421</xdr:rowOff>
    </xdr:from>
    <xdr:ext cx="469744" cy="259045"/>
    <xdr:sp macro="" textlink="">
      <xdr:nvSpPr>
        <xdr:cNvPr id="369" name="n_1mainValue【公営住宅】&#10;一人当たり面積">
          <a:extLst>
            <a:ext uri="{FF2B5EF4-FFF2-40B4-BE49-F238E27FC236}">
              <a16:creationId xmlns:a16="http://schemas.microsoft.com/office/drawing/2014/main" id="{00000000-0008-0000-0100-000071010000}"/>
            </a:ext>
          </a:extLst>
        </xdr:cNvPr>
        <xdr:cNvSpPr txBox="1"/>
      </xdr:nvSpPr>
      <xdr:spPr>
        <a:xfrm>
          <a:off x="9391727" y="1394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61535</xdr:rowOff>
    </xdr:from>
    <xdr:ext cx="469744" cy="259045"/>
    <xdr:sp macro="" textlink="">
      <xdr:nvSpPr>
        <xdr:cNvPr id="370" name="n_2mainValue【公営住宅】&#10;一人当たり面積">
          <a:extLst>
            <a:ext uri="{FF2B5EF4-FFF2-40B4-BE49-F238E27FC236}">
              <a16:creationId xmlns:a16="http://schemas.microsoft.com/office/drawing/2014/main" id="{00000000-0008-0000-0100-000072010000}"/>
            </a:ext>
          </a:extLst>
        </xdr:cNvPr>
        <xdr:cNvSpPr txBox="1"/>
      </xdr:nvSpPr>
      <xdr:spPr>
        <a:xfrm>
          <a:off x="8515427" y="1394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61535</xdr:rowOff>
    </xdr:from>
    <xdr:ext cx="469744" cy="259045"/>
    <xdr:sp macro="" textlink="">
      <xdr:nvSpPr>
        <xdr:cNvPr id="371" name="n_3mainValue【公営住宅】&#10;一人当たり面積">
          <a:extLst>
            <a:ext uri="{FF2B5EF4-FFF2-40B4-BE49-F238E27FC236}">
              <a16:creationId xmlns:a16="http://schemas.microsoft.com/office/drawing/2014/main" id="{00000000-0008-0000-0100-000073010000}"/>
            </a:ext>
          </a:extLst>
        </xdr:cNvPr>
        <xdr:cNvSpPr txBox="1"/>
      </xdr:nvSpPr>
      <xdr:spPr>
        <a:xfrm>
          <a:off x="7626427" y="1394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40708</xdr:rowOff>
    </xdr:from>
    <xdr:ext cx="469744" cy="259045"/>
    <xdr:sp macro="" textlink="">
      <xdr:nvSpPr>
        <xdr:cNvPr id="372" name="n_4mainValue【公営住宅】&#10;一人当たり面積">
          <a:extLst>
            <a:ext uri="{FF2B5EF4-FFF2-40B4-BE49-F238E27FC236}">
              <a16:creationId xmlns:a16="http://schemas.microsoft.com/office/drawing/2014/main" id="{00000000-0008-0000-0100-000074010000}"/>
            </a:ext>
          </a:extLst>
        </xdr:cNvPr>
        <xdr:cNvSpPr txBox="1"/>
      </xdr:nvSpPr>
      <xdr:spPr>
        <a:xfrm>
          <a:off x="6737427" y="1427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a:extLst>
            <a:ext uri="{FF2B5EF4-FFF2-40B4-BE49-F238E27FC236}">
              <a16:creationId xmlns:a16="http://schemas.microsoft.com/office/drawing/2014/main" id="{00000000-0008-0000-0100-00007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港湾・漁港】&#10;有形固定資産減価償却率グラフ枠">
          <a:extLst>
            <a:ext uri="{FF2B5EF4-FFF2-40B4-BE49-F238E27FC236}">
              <a16:creationId xmlns:a16="http://schemas.microsoft.com/office/drawing/2014/main" id="{00000000-0008-0000-0100-00008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108586</xdr:rowOff>
    </xdr:from>
    <xdr:to>
      <xdr:col>24</xdr:col>
      <xdr:colOff>62865</xdr:colOff>
      <xdr:row>108</xdr:row>
      <xdr:rowOff>156211</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flipV="1">
          <a:off x="4634865" y="17253586"/>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397" name="【港湾・漁港】&#10;有形固定資産減価償却率最小値テキスト">
          <a:extLst>
            <a:ext uri="{FF2B5EF4-FFF2-40B4-BE49-F238E27FC236}">
              <a16:creationId xmlns:a16="http://schemas.microsoft.com/office/drawing/2014/main" id="{00000000-0008-0000-0100-00008D010000}"/>
            </a:ext>
          </a:extLst>
        </xdr:cNvPr>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55263</xdr:rowOff>
    </xdr:from>
    <xdr:ext cx="340478" cy="259045"/>
    <xdr:sp macro="" textlink="">
      <xdr:nvSpPr>
        <xdr:cNvPr id="399" name="【港湾・漁港】&#10;有形固定資産減価償却率最大値テキスト">
          <a:extLst>
            <a:ext uri="{FF2B5EF4-FFF2-40B4-BE49-F238E27FC236}">
              <a16:creationId xmlns:a16="http://schemas.microsoft.com/office/drawing/2014/main" id="{00000000-0008-0000-0100-00008F010000}"/>
            </a:ext>
          </a:extLst>
        </xdr:cNvPr>
        <xdr:cNvSpPr txBox="1"/>
      </xdr:nvSpPr>
      <xdr:spPr>
        <a:xfrm>
          <a:off x="4673600" y="17028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108586</xdr:rowOff>
    </xdr:from>
    <xdr:to>
      <xdr:col>24</xdr:col>
      <xdr:colOff>152400</xdr:colOff>
      <xdr:row>100</xdr:row>
      <xdr:rowOff>108586</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4546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140988</xdr:rowOff>
    </xdr:from>
    <xdr:ext cx="405111" cy="259045"/>
    <xdr:sp macro="" textlink="">
      <xdr:nvSpPr>
        <xdr:cNvPr id="401" name="【港湾・漁港】&#10;有形固定資産減価償却率平均値テキスト">
          <a:extLst>
            <a:ext uri="{FF2B5EF4-FFF2-40B4-BE49-F238E27FC236}">
              <a16:creationId xmlns:a16="http://schemas.microsoft.com/office/drawing/2014/main" id="{00000000-0008-0000-0100-000091010000}"/>
            </a:ext>
          </a:extLst>
        </xdr:cNvPr>
        <xdr:cNvSpPr txBox="1"/>
      </xdr:nvSpPr>
      <xdr:spPr>
        <a:xfrm>
          <a:off x="4673600" y="18314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162561</xdr:rowOff>
    </xdr:from>
    <xdr:to>
      <xdr:col>24</xdr:col>
      <xdr:colOff>114300</xdr:colOff>
      <xdr:row>107</xdr:row>
      <xdr:rowOff>92711</xdr:rowOff>
    </xdr:to>
    <xdr:sp macro="" textlink="">
      <xdr:nvSpPr>
        <xdr:cNvPr id="402" name="フローチャート: 判断 401">
          <a:extLst>
            <a:ext uri="{FF2B5EF4-FFF2-40B4-BE49-F238E27FC236}">
              <a16:creationId xmlns:a16="http://schemas.microsoft.com/office/drawing/2014/main" id="{00000000-0008-0000-0100-000092010000}"/>
            </a:ext>
          </a:extLst>
        </xdr:cNvPr>
        <xdr:cNvSpPr/>
      </xdr:nvSpPr>
      <xdr:spPr>
        <a:xfrm>
          <a:off x="45847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124461</xdr:rowOff>
    </xdr:from>
    <xdr:to>
      <xdr:col>20</xdr:col>
      <xdr:colOff>38100</xdr:colOff>
      <xdr:row>107</xdr:row>
      <xdr:rowOff>54611</xdr:rowOff>
    </xdr:to>
    <xdr:sp macro="" textlink="">
      <xdr:nvSpPr>
        <xdr:cNvPr id="403" name="フローチャート: 判断 402">
          <a:extLst>
            <a:ext uri="{FF2B5EF4-FFF2-40B4-BE49-F238E27FC236}">
              <a16:creationId xmlns:a16="http://schemas.microsoft.com/office/drawing/2014/main" id="{00000000-0008-0000-0100-000093010000}"/>
            </a:ext>
          </a:extLst>
        </xdr:cNvPr>
        <xdr:cNvSpPr/>
      </xdr:nvSpPr>
      <xdr:spPr>
        <a:xfrm>
          <a:off x="3746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101600</xdr:rowOff>
    </xdr:from>
    <xdr:to>
      <xdr:col>15</xdr:col>
      <xdr:colOff>101600</xdr:colOff>
      <xdr:row>107</xdr:row>
      <xdr:rowOff>31750</xdr:rowOff>
    </xdr:to>
    <xdr:sp macro="" textlink="">
      <xdr:nvSpPr>
        <xdr:cNvPr id="404" name="フローチャート: 判断 403">
          <a:extLst>
            <a:ext uri="{FF2B5EF4-FFF2-40B4-BE49-F238E27FC236}">
              <a16:creationId xmlns:a16="http://schemas.microsoft.com/office/drawing/2014/main" id="{00000000-0008-0000-0100-000094010000}"/>
            </a:ext>
          </a:extLst>
        </xdr:cNvPr>
        <xdr:cNvSpPr/>
      </xdr:nvSpPr>
      <xdr:spPr>
        <a:xfrm>
          <a:off x="2857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67311</xdr:rowOff>
    </xdr:from>
    <xdr:to>
      <xdr:col>10</xdr:col>
      <xdr:colOff>165100</xdr:colOff>
      <xdr:row>106</xdr:row>
      <xdr:rowOff>168911</xdr:rowOff>
    </xdr:to>
    <xdr:sp macro="" textlink="">
      <xdr:nvSpPr>
        <xdr:cNvPr id="405" name="フローチャート: 判断 404">
          <a:extLst>
            <a:ext uri="{FF2B5EF4-FFF2-40B4-BE49-F238E27FC236}">
              <a16:creationId xmlns:a16="http://schemas.microsoft.com/office/drawing/2014/main" id="{00000000-0008-0000-0100-000095010000}"/>
            </a:ext>
          </a:extLst>
        </xdr:cNvPr>
        <xdr:cNvSpPr/>
      </xdr:nvSpPr>
      <xdr:spPr>
        <a:xfrm>
          <a:off x="1968500" y="182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101600</xdr:rowOff>
    </xdr:from>
    <xdr:to>
      <xdr:col>6</xdr:col>
      <xdr:colOff>38100</xdr:colOff>
      <xdr:row>107</xdr:row>
      <xdr:rowOff>31750</xdr:rowOff>
    </xdr:to>
    <xdr:sp macro="" textlink="">
      <xdr:nvSpPr>
        <xdr:cNvPr id="406" name="フローチャート: 判断 405">
          <a:extLst>
            <a:ext uri="{FF2B5EF4-FFF2-40B4-BE49-F238E27FC236}">
              <a16:creationId xmlns:a16="http://schemas.microsoft.com/office/drawing/2014/main" id="{00000000-0008-0000-0100-000096010000}"/>
            </a:ext>
          </a:extLst>
        </xdr:cNvPr>
        <xdr:cNvSpPr/>
      </xdr:nvSpPr>
      <xdr:spPr>
        <a:xfrm>
          <a:off x="107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4445</xdr:rowOff>
    </xdr:from>
    <xdr:to>
      <xdr:col>24</xdr:col>
      <xdr:colOff>114300</xdr:colOff>
      <xdr:row>104</xdr:row>
      <xdr:rowOff>106045</xdr:rowOff>
    </xdr:to>
    <xdr:sp macro="" textlink="">
      <xdr:nvSpPr>
        <xdr:cNvPr id="412" name="楕円 411">
          <a:extLst>
            <a:ext uri="{FF2B5EF4-FFF2-40B4-BE49-F238E27FC236}">
              <a16:creationId xmlns:a16="http://schemas.microsoft.com/office/drawing/2014/main" id="{00000000-0008-0000-0100-00009C010000}"/>
            </a:ext>
          </a:extLst>
        </xdr:cNvPr>
        <xdr:cNvSpPr/>
      </xdr:nvSpPr>
      <xdr:spPr>
        <a:xfrm>
          <a:off x="45847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27322</xdr:rowOff>
    </xdr:from>
    <xdr:ext cx="405111" cy="259045"/>
    <xdr:sp macro="" textlink="">
      <xdr:nvSpPr>
        <xdr:cNvPr id="413" name="【港湾・漁港】&#10;有形固定資産減価償却率該当値テキスト">
          <a:extLst>
            <a:ext uri="{FF2B5EF4-FFF2-40B4-BE49-F238E27FC236}">
              <a16:creationId xmlns:a16="http://schemas.microsoft.com/office/drawing/2014/main" id="{00000000-0008-0000-0100-00009D010000}"/>
            </a:ext>
          </a:extLst>
        </xdr:cNvPr>
        <xdr:cNvSpPr txBox="1"/>
      </xdr:nvSpPr>
      <xdr:spPr>
        <a:xfrm>
          <a:off x="4673600"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135889</xdr:rowOff>
    </xdr:from>
    <xdr:to>
      <xdr:col>20</xdr:col>
      <xdr:colOff>38100</xdr:colOff>
      <xdr:row>104</xdr:row>
      <xdr:rowOff>66039</xdr:rowOff>
    </xdr:to>
    <xdr:sp macro="" textlink="">
      <xdr:nvSpPr>
        <xdr:cNvPr id="414" name="楕円 413">
          <a:extLst>
            <a:ext uri="{FF2B5EF4-FFF2-40B4-BE49-F238E27FC236}">
              <a16:creationId xmlns:a16="http://schemas.microsoft.com/office/drawing/2014/main" id="{00000000-0008-0000-0100-00009E010000}"/>
            </a:ext>
          </a:extLst>
        </xdr:cNvPr>
        <xdr:cNvSpPr/>
      </xdr:nvSpPr>
      <xdr:spPr>
        <a:xfrm>
          <a:off x="3746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15239</xdr:rowOff>
    </xdr:from>
    <xdr:to>
      <xdr:col>24</xdr:col>
      <xdr:colOff>63500</xdr:colOff>
      <xdr:row>104</xdr:row>
      <xdr:rowOff>55245</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3797300" y="1784603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95886</xdr:rowOff>
    </xdr:from>
    <xdr:to>
      <xdr:col>15</xdr:col>
      <xdr:colOff>101600</xdr:colOff>
      <xdr:row>104</xdr:row>
      <xdr:rowOff>26036</xdr:rowOff>
    </xdr:to>
    <xdr:sp macro="" textlink="">
      <xdr:nvSpPr>
        <xdr:cNvPr id="416" name="楕円 415">
          <a:extLst>
            <a:ext uri="{FF2B5EF4-FFF2-40B4-BE49-F238E27FC236}">
              <a16:creationId xmlns:a16="http://schemas.microsoft.com/office/drawing/2014/main" id="{00000000-0008-0000-0100-0000A0010000}"/>
            </a:ext>
          </a:extLst>
        </xdr:cNvPr>
        <xdr:cNvSpPr/>
      </xdr:nvSpPr>
      <xdr:spPr>
        <a:xfrm>
          <a:off x="2857500" y="177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146686</xdr:rowOff>
    </xdr:from>
    <xdr:to>
      <xdr:col>19</xdr:col>
      <xdr:colOff>177800</xdr:colOff>
      <xdr:row>104</xdr:row>
      <xdr:rowOff>15239</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2908300" y="178060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55880</xdr:rowOff>
    </xdr:from>
    <xdr:to>
      <xdr:col>10</xdr:col>
      <xdr:colOff>165100</xdr:colOff>
      <xdr:row>103</xdr:row>
      <xdr:rowOff>157480</xdr:rowOff>
    </xdr:to>
    <xdr:sp macro="" textlink="">
      <xdr:nvSpPr>
        <xdr:cNvPr id="418" name="楕円 417">
          <a:extLst>
            <a:ext uri="{FF2B5EF4-FFF2-40B4-BE49-F238E27FC236}">
              <a16:creationId xmlns:a16="http://schemas.microsoft.com/office/drawing/2014/main" id="{00000000-0008-0000-0100-0000A2010000}"/>
            </a:ext>
          </a:extLst>
        </xdr:cNvPr>
        <xdr:cNvSpPr/>
      </xdr:nvSpPr>
      <xdr:spPr>
        <a:xfrm>
          <a:off x="1968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106680</xdr:rowOff>
    </xdr:from>
    <xdr:to>
      <xdr:col>15</xdr:col>
      <xdr:colOff>50800</xdr:colOff>
      <xdr:row>103</xdr:row>
      <xdr:rowOff>146686</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2019300" y="177660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46355</xdr:rowOff>
    </xdr:from>
    <xdr:to>
      <xdr:col>6</xdr:col>
      <xdr:colOff>38100</xdr:colOff>
      <xdr:row>103</xdr:row>
      <xdr:rowOff>147955</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1079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97155</xdr:rowOff>
    </xdr:from>
    <xdr:to>
      <xdr:col>10</xdr:col>
      <xdr:colOff>114300</xdr:colOff>
      <xdr:row>103</xdr:row>
      <xdr:rowOff>106680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130300" y="177565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45738</xdr:rowOff>
    </xdr:from>
    <xdr:ext cx="405111" cy="259045"/>
    <xdr:sp macro="" textlink="">
      <xdr:nvSpPr>
        <xdr:cNvPr id="422" name="n_1aveValue【港湾・漁港】&#10;有形固定資産減価償却率">
          <a:extLst>
            <a:ext uri="{FF2B5EF4-FFF2-40B4-BE49-F238E27FC236}">
              <a16:creationId xmlns:a16="http://schemas.microsoft.com/office/drawing/2014/main" id="{00000000-0008-0000-0100-0000A6010000}"/>
            </a:ext>
          </a:extLst>
        </xdr:cNvPr>
        <xdr:cNvSpPr txBox="1"/>
      </xdr:nvSpPr>
      <xdr:spPr>
        <a:xfrm>
          <a:off x="3582044"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22877</xdr:rowOff>
    </xdr:from>
    <xdr:ext cx="405111" cy="259045"/>
    <xdr:sp macro="" textlink="">
      <xdr:nvSpPr>
        <xdr:cNvPr id="423" name="n_2aveValue【港湾・漁港】&#10;有形固定資産減価償却率">
          <a:extLst>
            <a:ext uri="{FF2B5EF4-FFF2-40B4-BE49-F238E27FC236}">
              <a16:creationId xmlns:a16="http://schemas.microsoft.com/office/drawing/2014/main" id="{00000000-0008-0000-0100-0000A7010000}"/>
            </a:ext>
          </a:extLst>
        </xdr:cNvPr>
        <xdr:cNvSpPr txBox="1"/>
      </xdr:nvSpPr>
      <xdr:spPr>
        <a:xfrm>
          <a:off x="27057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160038</xdr:rowOff>
    </xdr:from>
    <xdr:ext cx="405111" cy="259045"/>
    <xdr:sp macro="" textlink="">
      <xdr:nvSpPr>
        <xdr:cNvPr id="424" name="n_3aveValue【港湾・漁港】&#10;有形固定資産減価償却率">
          <a:extLst>
            <a:ext uri="{FF2B5EF4-FFF2-40B4-BE49-F238E27FC236}">
              <a16:creationId xmlns:a16="http://schemas.microsoft.com/office/drawing/2014/main" id="{00000000-0008-0000-0100-0000A8010000}"/>
            </a:ext>
          </a:extLst>
        </xdr:cNvPr>
        <xdr:cNvSpPr txBox="1"/>
      </xdr:nvSpPr>
      <xdr:spPr>
        <a:xfrm>
          <a:off x="1816744" y="1833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22877</xdr:rowOff>
    </xdr:from>
    <xdr:ext cx="405111" cy="259045"/>
    <xdr:sp macro="" textlink="">
      <xdr:nvSpPr>
        <xdr:cNvPr id="425" name="n_4aveValue【港湾・漁港】&#10;有形固定資産減価償却率">
          <a:extLst>
            <a:ext uri="{FF2B5EF4-FFF2-40B4-BE49-F238E27FC236}">
              <a16:creationId xmlns:a16="http://schemas.microsoft.com/office/drawing/2014/main" id="{00000000-0008-0000-0100-0000A9010000}"/>
            </a:ext>
          </a:extLst>
        </xdr:cNvPr>
        <xdr:cNvSpPr txBox="1"/>
      </xdr:nvSpPr>
      <xdr:spPr>
        <a:xfrm>
          <a:off x="9277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82566</xdr:rowOff>
    </xdr:from>
    <xdr:ext cx="405111" cy="259045"/>
    <xdr:sp macro="" textlink="">
      <xdr:nvSpPr>
        <xdr:cNvPr id="426" name="n_1mainValue【港湾・漁港】&#10;有形固定資産減価償却率">
          <a:extLst>
            <a:ext uri="{FF2B5EF4-FFF2-40B4-BE49-F238E27FC236}">
              <a16:creationId xmlns:a16="http://schemas.microsoft.com/office/drawing/2014/main" id="{00000000-0008-0000-0100-0000AA010000}"/>
            </a:ext>
          </a:extLst>
        </xdr:cNvPr>
        <xdr:cNvSpPr txBox="1"/>
      </xdr:nvSpPr>
      <xdr:spPr>
        <a:xfrm>
          <a:off x="35820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42563</xdr:rowOff>
    </xdr:from>
    <xdr:ext cx="405111" cy="259045"/>
    <xdr:sp macro="" textlink="">
      <xdr:nvSpPr>
        <xdr:cNvPr id="427" name="n_2mainValue【港湾・漁港】&#10;有形固定資産減価償却率">
          <a:extLst>
            <a:ext uri="{FF2B5EF4-FFF2-40B4-BE49-F238E27FC236}">
              <a16:creationId xmlns:a16="http://schemas.microsoft.com/office/drawing/2014/main" id="{00000000-0008-0000-0100-0000AB010000}"/>
            </a:ext>
          </a:extLst>
        </xdr:cNvPr>
        <xdr:cNvSpPr txBox="1"/>
      </xdr:nvSpPr>
      <xdr:spPr>
        <a:xfrm>
          <a:off x="27057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2557</xdr:rowOff>
    </xdr:from>
    <xdr:ext cx="405111" cy="259045"/>
    <xdr:sp macro="" textlink="">
      <xdr:nvSpPr>
        <xdr:cNvPr id="428" name="n_3mainValue【港湾・漁港】&#10;有形固定資産減価償却率">
          <a:extLst>
            <a:ext uri="{FF2B5EF4-FFF2-40B4-BE49-F238E27FC236}">
              <a16:creationId xmlns:a16="http://schemas.microsoft.com/office/drawing/2014/main" id="{00000000-0008-0000-0100-0000AC010000}"/>
            </a:ext>
          </a:extLst>
        </xdr:cNvPr>
        <xdr:cNvSpPr txBox="1"/>
      </xdr:nvSpPr>
      <xdr:spPr>
        <a:xfrm>
          <a:off x="1816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164482</xdr:rowOff>
    </xdr:from>
    <xdr:ext cx="405111" cy="259045"/>
    <xdr:sp macro="" textlink="">
      <xdr:nvSpPr>
        <xdr:cNvPr id="429" name="n_4mainValue【港湾・漁港】&#10;有形固定資産減価償却率">
          <a:extLst>
            <a:ext uri="{FF2B5EF4-FFF2-40B4-BE49-F238E27FC236}">
              <a16:creationId xmlns:a16="http://schemas.microsoft.com/office/drawing/2014/main" id="{00000000-0008-0000-0100-0000AD010000}"/>
            </a:ext>
          </a:extLst>
        </xdr:cNvPr>
        <xdr:cNvSpPr txBox="1"/>
      </xdr:nvSpPr>
      <xdr:spPr>
        <a:xfrm>
          <a:off x="927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00000000-0008-0000-0100-0000A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6072701" y="1799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a:extLst>
            <a:ext uri="{FF2B5EF4-FFF2-40B4-BE49-F238E27FC236}">
              <a16:creationId xmlns:a16="http://schemas.microsoft.com/office/drawing/2014/main" id="{00000000-0008-0000-0100-0000C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5105</xdr:rowOff>
    </xdr:from>
    <xdr:to>
      <xdr:col>54</xdr:col>
      <xdr:colOff>189865</xdr:colOff>
      <xdr:row>108</xdr:row>
      <xdr:rowOff>74133</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flipV="1">
          <a:off x="10476865" y="17150105"/>
          <a:ext cx="0" cy="1440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77960</xdr:rowOff>
    </xdr:from>
    <xdr:ext cx="378565" cy="259045"/>
    <xdr:sp macro="" textlink="">
      <xdr:nvSpPr>
        <xdr:cNvPr id="452" name="【港湾・漁港】&#10;一人当たり有形固定資産（償却資産）額最小値テキスト">
          <a:extLst>
            <a:ext uri="{FF2B5EF4-FFF2-40B4-BE49-F238E27FC236}">
              <a16:creationId xmlns:a16="http://schemas.microsoft.com/office/drawing/2014/main" id="{00000000-0008-0000-0100-0000C4010000}"/>
            </a:ext>
          </a:extLst>
        </xdr:cNvPr>
        <xdr:cNvSpPr txBox="1"/>
      </xdr:nvSpPr>
      <xdr:spPr>
        <a:xfrm>
          <a:off x="10515600" y="18594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74133</xdr:rowOff>
    </xdr:from>
    <xdr:to>
      <xdr:col>55</xdr:col>
      <xdr:colOff>88900</xdr:colOff>
      <xdr:row>108</xdr:row>
      <xdr:rowOff>74133</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10388600" y="1859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123232</xdr:rowOff>
    </xdr:from>
    <xdr:ext cx="599010" cy="259045"/>
    <xdr:sp macro="" textlink="">
      <xdr:nvSpPr>
        <xdr:cNvPr id="454" name="【港湾・漁港】&#10;一人当たり有形固定資産（償却資産）額最大値テキスト">
          <a:extLst>
            <a:ext uri="{FF2B5EF4-FFF2-40B4-BE49-F238E27FC236}">
              <a16:creationId xmlns:a16="http://schemas.microsoft.com/office/drawing/2014/main" id="{00000000-0008-0000-0100-0000C6010000}"/>
            </a:ext>
          </a:extLst>
        </xdr:cNvPr>
        <xdr:cNvSpPr txBox="1"/>
      </xdr:nvSpPr>
      <xdr:spPr>
        <a:xfrm>
          <a:off x="10515600" y="1692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5105</xdr:rowOff>
    </xdr:from>
    <xdr:to>
      <xdr:col>55</xdr:col>
      <xdr:colOff>88900</xdr:colOff>
      <xdr:row>100</xdr:row>
      <xdr:rowOff>5105</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0388600" y="17150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82449</xdr:rowOff>
    </xdr:from>
    <xdr:ext cx="534377" cy="259045"/>
    <xdr:sp macro="" textlink="">
      <xdr:nvSpPr>
        <xdr:cNvPr id="456" name="【港湾・漁港】&#10;一人当たり有形固定資産（償却資産）額平均値テキスト">
          <a:extLst>
            <a:ext uri="{FF2B5EF4-FFF2-40B4-BE49-F238E27FC236}">
              <a16:creationId xmlns:a16="http://schemas.microsoft.com/office/drawing/2014/main" id="{00000000-0008-0000-0100-0000C8010000}"/>
            </a:ext>
          </a:extLst>
        </xdr:cNvPr>
        <xdr:cNvSpPr txBox="1"/>
      </xdr:nvSpPr>
      <xdr:spPr>
        <a:xfrm>
          <a:off x="10515600" y="17741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59572</xdr:rowOff>
    </xdr:from>
    <xdr:to>
      <xdr:col>55</xdr:col>
      <xdr:colOff>50800</xdr:colOff>
      <xdr:row>104</xdr:row>
      <xdr:rowOff>161172</xdr:rowOff>
    </xdr:to>
    <xdr:sp macro="" textlink="">
      <xdr:nvSpPr>
        <xdr:cNvPr id="457" name="フローチャート: 判断 456">
          <a:extLst>
            <a:ext uri="{FF2B5EF4-FFF2-40B4-BE49-F238E27FC236}">
              <a16:creationId xmlns:a16="http://schemas.microsoft.com/office/drawing/2014/main" id="{00000000-0008-0000-0100-0000C9010000}"/>
            </a:ext>
          </a:extLst>
        </xdr:cNvPr>
        <xdr:cNvSpPr/>
      </xdr:nvSpPr>
      <xdr:spPr>
        <a:xfrm>
          <a:off x="10426700" y="178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69273</xdr:rowOff>
    </xdr:from>
    <xdr:to>
      <xdr:col>50</xdr:col>
      <xdr:colOff>165100</xdr:colOff>
      <xdr:row>104</xdr:row>
      <xdr:rowOff>170873</xdr:rowOff>
    </xdr:to>
    <xdr:sp macro="" textlink="">
      <xdr:nvSpPr>
        <xdr:cNvPr id="458" name="フローチャート: 判断 457">
          <a:extLst>
            <a:ext uri="{FF2B5EF4-FFF2-40B4-BE49-F238E27FC236}">
              <a16:creationId xmlns:a16="http://schemas.microsoft.com/office/drawing/2014/main" id="{00000000-0008-0000-0100-0000CA010000}"/>
            </a:ext>
          </a:extLst>
        </xdr:cNvPr>
        <xdr:cNvSpPr/>
      </xdr:nvSpPr>
      <xdr:spPr>
        <a:xfrm>
          <a:off x="9588500" y="1790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72930</xdr:rowOff>
    </xdr:from>
    <xdr:to>
      <xdr:col>46</xdr:col>
      <xdr:colOff>38100</xdr:colOff>
      <xdr:row>105</xdr:row>
      <xdr:rowOff>3080</xdr:rowOff>
    </xdr:to>
    <xdr:sp macro="" textlink="">
      <xdr:nvSpPr>
        <xdr:cNvPr id="459" name="フローチャート: 判断 458">
          <a:extLst>
            <a:ext uri="{FF2B5EF4-FFF2-40B4-BE49-F238E27FC236}">
              <a16:creationId xmlns:a16="http://schemas.microsoft.com/office/drawing/2014/main" id="{00000000-0008-0000-0100-0000CB010000}"/>
            </a:ext>
          </a:extLst>
        </xdr:cNvPr>
        <xdr:cNvSpPr/>
      </xdr:nvSpPr>
      <xdr:spPr>
        <a:xfrm>
          <a:off x="8699500" y="1790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78553</xdr:rowOff>
    </xdr:from>
    <xdr:to>
      <xdr:col>41</xdr:col>
      <xdr:colOff>101600</xdr:colOff>
      <xdr:row>105</xdr:row>
      <xdr:rowOff>8703</xdr:rowOff>
    </xdr:to>
    <xdr:sp macro="" textlink="">
      <xdr:nvSpPr>
        <xdr:cNvPr id="460" name="フローチャート: 判断 459">
          <a:extLst>
            <a:ext uri="{FF2B5EF4-FFF2-40B4-BE49-F238E27FC236}">
              <a16:creationId xmlns:a16="http://schemas.microsoft.com/office/drawing/2014/main" id="{00000000-0008-0000-0100-0000CC010000}"/>
            </a:ext>
          </a:extLst>
        </xdr:cNvPr>
        <xdr:cNvSpPr/>
      </xdr:nvSpPr>
      <xdr:spPr>
        <a:xfrm>
          <a:off x="7810500" y="1790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141858</xdr:rowOff>
    </xdr:from>
    <xdr:to>
      <xdr:col>36</xdr:col>
      <xdr:colOff>165100</xdr:colOff>
      <xdr:row>105</xdr:row>
      <xdr:rowOff>72008</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6921500" y="179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141968</xdr:rowOff>
    </xdr:from>
    <xdr:to>
      <xdr:col>55</xdr:col>
      <xdr:colOff>50800</xdr:colOff>
      <xdr:row>108</xdr:row>
      <xdr:rowOff>72118</xdr:rowOff>
    </xdr:to>
    <xdr:sp macro="" textlink="">
      <xdr:nvSpPr>
        <xdr:cNvPr id="467" name="楕円 466">
          <a:extLst>
            <a:ext uri="{FF2B5EF4-FFF2-40B4-BE49-F238E27FC236}">
              <a16:creationId xmlns:a16="http://schemas.microsoft.com/office/drawing/2014/main" id="{00000000-0008-0000-0100-0000D3010000}"/>
            </a:ext>
          </a:extLst>
        </xdr:cNvPr>
        <xdr:cNvSpPr/>
      </xdr:nvSpPr>
      <xdr:spPr>
        <a:xfrm>
          <a:off x="10426700" y="1848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56895</xdr:rowOff>
    </xdr:from>
    <xdr:ext cx="469744" cy="259045"/>
    <xdr:sp macro="" textlink="">
      <xdr:nvSpPr>
        <xdr:cNvPr id="468" name="【港湾・漁港】&#10;一人当たり有形固定資産（償却資産）額該当値テキスト">
          <a:extLst>
            <a:ext uri="{FF2B5EF4-FFF2-40B4-BE49-F238E27FC236}">
              <a16:creationId xmlns:a16="http://schemas.microsoft.com/office/drawing/2014/main" id="{00000000-0008-0000-0100-0000D4010000}"/>
            </a:ext>
          </a:extLst>
        </xdr:cNvPr>
        <xdr:cNvSpPr txBox="1"/>
      </xdr:nvSpPr>
      <xdr:spPr>
        <a:xfrm>
          <a:off x="10515600" y="1840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141994</xdr:rowOff>
    </xdr:from>
    <xdr:to>
      <xdr:col>50</xdr:col>
      <xdr:colOff>165100</xdr:colOff>
      <xdr:row>108</xdr:row>
      <xdr:rowOff>72144</xdr:rowOff>
    </xdr:to>
    <xdr:sp macro="" textlink="">
      <xdr:nvSpPr>
        <xdr:cNvPr id="469" name="楕円 468">
          <a:extLst>
            <a:ext uri="{FF2B5EF4-FFF2-40B4-BE49-F238E27FC236}">
              <a16:creationId xmlns:a16="http://schemas.microsoft.com/office/drawing/2014/main" id="{00000000-0008-0000-0100-0000D5010000}"/>
            </a:ext>
          </a:extLst>
        </xdr:cNvPr>
        <xdr:cNvSpPr/>
      </xdr:nvSpPr>
      <xdr:spPr>
        <a:xfrm>
          <a:off x="9588500" y="1848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21318</xdr:rowOff>
    </xdr:from>
    <xdr:to>
      <xdr:col>55</xdr:col>
      <xdr:colOff>0</xdr:colOff>
      <xdr:row>108</xdr:row>
      <xdr:rowOff>21344</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flipV="1">
          <a:off x="9639300" y="18537918"/>
          <a:ext cx="8382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142013</xdr:rowOff>
    </xdr:from>
    <xdr:to>
      <xdr:col>46</xdr:col>
      <xdr:colOff>38100</xdr:colOff>
      <xdr:row>108</xdr:row>
      <xdr:rowOff>72163</xdr:rowOff>
    </xdr:to>
    <xdr:sp macro="" textlink="">
      <xdr:nvSpPr>
        <xdr:cNvPr id="471" name="楕円 470">
          <a:extLst>
            <a:ext uri="{FF2B5EF4-FFF2-40B4-BE49-F238E27FC236}">
              <a16:creationId xmlns:a16="http://schemas.microsoft.com/office/drawing/2014/main" id="{00000000-0008-0000-0100-0000D7010000}"/>
            </a:ext>
          </a:extLst>
        </xdr:cNvPr>
        <xdr:cNvSpPr/>
      </xdr:nvSpPr>
      <xdr:spPr>
        <a:xfrm>
          <a:off x="8699500" y="1848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21344</xdr:rowOff>
    </xdr:from>
    <xdr:to>
      <xdr:col>50</xdr:col>
      <xdr:colOff>114300</xdr:colOff>
      <xdr:row>108</xdr:row>
      <xdr:rowOff>21363</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flipV="1">
          <a:off x="8750300" y="18537944"/>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141977</xdr:rowOff>
    </xdr:from>
    <xdr:to>
      <xdr:col>41</xdr:col>
      <xdr:colOff>101600</xdr:colOff>
      <xdr:row>108</xdr:row>
      <xdr:rowOff>72127</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7810500" y="1848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21327</xdr:rowOff>
    </xdr:from>
    <xdr:to>
      <xdr:col>45</xdr:col>
      <xdr:colOff>177800</xdr:colOff>
      <xdr:row>108</xdr:row>
      <xdr:rowOff>21363</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7861300" y="18537927"/>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144583</xdr:rowOff>
    </xdr:from>
    <xdr:to>
      <xdr:col>36</xdr:col>
      <xdr:colOff>165100</xdr:colOff>
      <xdr:row>108</xdr:row>
      <xdr:rowOff>74733</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6921500" y="1848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21327</xdr:rowOff>
    </xdr:from>
    <xdr:to>
      <xdr:col>41</xdr:col>
      <xdr:colOff>50800</xdr:colOff>
      <xdr:row>108</xdr:row>
      <xdr:rowOff>23933</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6972300" y="18537927"/>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15950</xdr:rowOff>
    </xdr:from>
    <xdr:ext cx="534377" cy="259045"/>
    <xdr:sp macro="" textlink="">
      <xdr:nvSpPr>
        <xdr:cNvPr id="477" name="n_1aveValue【港湾・漁港】&#10;一人当たり有形固定資産（償却資産）額">
          <a:extLst>
            <a:ext uri="{FF2B5EF4-FFF2-40B4-BE49-F238E27FC236}">
              <a16:creationId xmlns:a16="http://schemas.microsoft.com/office/drawing/2014/main" id="{00000000-0008-0000-0100-0000DD010000}"/>
            </a:ext>
          </a:extLst>
        </xdr:cNvPr>
        <xdr:cNvSpPr txBox="1"/>
      </xdr:nvSpPr>
      <xdr:spPr>
        <a:xfrm>
          <a:off x="9359411" y="1767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19607</xdr:rowOff>
    </xdr:from>
    <xdr:ext cx="534377" cy="259045"/>
    <xdr:sp macro="" textlink="">
      <xdr:nvSpPr>
        <xdr:cNvPr id="478" name="n_2aveValue【港湾・漁港】&#10;一人当たり有形固定資産（償却資産）額">
          <a:extLst>
            <a:ext uri="{FF2B5EF4-FFF2-40B4-BE49-F238E27FC236}">
              <a16:creationId xmlns:a16="http://schemas.microsoft.com/office/drawing/2014/main" id="{00000000-0008-0000-0100-0000DE010000}"/>
            </a:ext>
          </a:extLst>
        </xdr:cNvPr>
        <xdr:cNvSpPr txBox="1"/>
      </xdr:nvSpPr>
      <xdr:spPr>
        <a:xfrm>
          <a:off x="8483111" y="1767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25230</xdr:rowOff>
    </xdr:from>
    <xdr:ext cx="534377" cy="259045"/>
    <xdr:sp macro="" textlink="">
      <xdr:nvSpPr>
        <xdr:cNvPr id="479" name="n_3aveValue【港湾・漁港】&#10;一人当たり有形固定資産（償却資産）額">
          <a:extLst>
            <a:ext uri="{FF2B5EF4-FFF2-40B4-BE49-F238E27FC236}">
              <a16:creationId xmlns:a16="http://schemas.microsoft.com/office/drawing/2014/main" id="{00000000-0008-0000-0100-0000DF010000}"/>
            </a:ext>
          </a:extLst>
        </xdr:cNvPr>
        <xdr:cNvSpPr txBox="1"/>
      </xdr:nvSpPr>
      <xdr:spPr>
        <a:xfrm>
          <a:off x="7594111" y="176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88535</xdr:rowOff>
    </xdr:from>
    <xdr:ext cx="534377" cy="259045"/>
    <xdr:sp macro="" textlink="">
      <xdr:nvSpPr>
        <xdr:cNvPr id="480" name="n_4aveValue【港湾・漁港】&#10;一人当たり有形固定資産（償却資産）額">
          <a:extLst>
            <a:ext uri="{FF2B5EF4-FFF2-40B4-BE49-F238E27FC236}">
              <a16:creationId xmlns:a16="http://schemas.microsoft.com/office/drawing/2014/main" id="{00000000-0008-0000-0100-0000E0010000}"/>
            </a:ext>
          </a:extLst>
        </xdr:cNvPr>
        <xdr:cNvSpPr txBox="1"/>
      </xdr:nvSpPr>
      <xdr:spPr>
        <a:xfrm>
          <a:off x="6705111" y="177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63271</xdr:rowOff>
    </xdr:from>
    <xdr:ext cx="469744" cy="259045"/>
    <xdr:sp macro="" textlink="">
      <xdr:nvSpPr>
        <xdr:cNvPr id="481" name="n_1mainValue【港湾・漁港】&#10;一人当たり有形固定資産（償却資産）額">
          <a:extLst>
            <a:ext uri="{FF2B5EF4-FFF2-40B4-BE49-F238E27FC236}">
              <a16:creationId xmlns:a16="http://schemas.microsoft.com/office/drawing/2014/main" id="{00000000-0008-0000-0100-0000E1010000}"/>
            </a:ext>
          </a:extLst>
        </xdr:cNvPr>
        <xdr:cNvSpPr txBox="1"/>
      </xdr:nvSpPr>
      <xdr:spPr>
        <a:xfrm>
          <a:off x="9391728" y="1857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63290</xdr:rowOff>
    </xdr:from>
    <xdr:ext cx="469744" cy="259045"/>
    <xdr:sp macro="" textlink="">
      <xdr:nvSpPr>
        <xdr:cNvPr id="482" name="n_2mainValue【港湾・漁港】&#10;一人当たり有形固定資産（償却資産）額">
          <a:extLst>
            <a:ext uri="{FF2B5EF4-FFF2-40B4-BE49-F238E27FC236}">
              <a16:creationId xmlns:a16="http://schemas.microsoft.com/office/drawing/2014/main" id="{00000000-0008-0000-0100-0000E2010000}"/>
            </a:ext>
          </a:extLst>
        </xdr:cNvPr>
        <xdr:cNvSpPr txBox="1"/>
      </xdr:nvSpPr>
      <xdr:spPr>
        <a:xfrm>
          <a:off x="8515428" y="1857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63254</xdr:rowOff>
    </xdr:from>
    <xdr:ext cx="469744" cy="259045"/>
    <xdr:sp macro="" textlink="">
      <xdr:nvSpPr>
        <xdr:cNvPr id="483" name="n_3mainValue【港湾・漁港】&#10;一人当たり有形固定資産（償却資産）額">
          <a:extLst>
            <a:ext uri="{FF2B5EF4-FFF2-40B4-BE49-F238E27FC236}">
              <a16:creationId xmlns:a16="http://schemas.microsoft.com/office/drawing/2014/main" id="{00000000-0008-0000-0100-0000E3010000}"/>
            </a:ext>
          </a:extLst>
        </xdr:cNvPr>
        <xdr:cNvSpPr txBox="1"/>
      </xdr:nvSpPr>
      <xdr:spPr>
        <a:xfrm>
          <a:off x="7626428" y="1857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65860</xdr:rowOff>
    </xdr:from>
    <xdr:ext cx="469744" cy="259045"/>
    <xdr:sp macro="" textlink="">
      <xdr:nvSpPr>
        <xdr:cNvPr id="484" name="n_4mainValue【港湾・漁港】&#10;一人当たり有形固定資産（償却資産）額">
          <a:extLst>
            <a:ext uri="{FF2B5EF4-FFF2-40B4-BE49-F238E27FC236}">
              <a16:creationId xmlns:a16="http://schemas.microsoft.com/office/drawing/2014/main" id="{00000000-0008-0000-0100-0000E4010000}"/>
            </a:ext>
          </a:extLst>
        </xdr:cNvPr>
        <xdr:cNvSpPr txBox="1"/>
      </xdr:nvSpPr>
      <xdr:spPr>
        <a:xfrm>
          <a:off x="6737428" y="1858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00000000-0008-0000-0100-0000E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認定こども園・幼稚園・保育所】&#10;有形固定資産減価償却率グラフ枠">
          <a:extLst>
            <a:ext uri="{FF2B5EF4-FFF2-40B4-BE49-F238E27FC236}">
              <a16:creationId xmlns:a16="http://schemas.microsoft.com/office/drawing/2014/main" id="{00000000-0008-0000-0100-0000F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10886</xdr:rowOff>
    </xdr:from>
    <xdr:to>
      <xdr:col>85</xdr:col>
      <xdr:colOff>126364</xdr:colOff>
      <xdr:row>41</xdr:row>
      <xdr:rowOff>41910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flipV="1">
          <a:off x="16318864" y="5840186"/>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512" name="【認定こども園・幼稚園・保育所】&#10;有形固定資産減価償却率最小値テキスト">
          <a:extLst>
            <a:ext uri="{FF2B5EF4-FFF2-40B4-BE49-F238E27FC236}">
              <a16:creationId xmlns:a16="http://schemas.microsoft.com/office/drawing/2014/main" id="{00000000-0008-0000-0100-000000020000}"/>
            </a:ext>
          </a:extLst>
        </xdr:cNvPr>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129013</xdr:rowOff>
    </xdr:from>
    <xdr:ext cx="405111" cy="259045"/>
    <xdr:sp macro="" textlink="">
      <xdr:nvSpPr>
        <xdr:cNvPr id="514" name="【認定こども園・幼稚園・保育所】&#10;有形固定資産減価償却率最大値テキスト">
          <a:extLst>
            <a:ext uri="{FF2B5EF4-FFF2-40B4-BE49-F238E27FC236}">
              <a16:creationId xmlns:a16="http://schemas.microsoft.com/office/drawing/2014/main" id="{00000000-0008-0000-0100-000002020000}"/>
            </a:ext>
          </a:extLst>
        </xdr:cNvPr>
        <xdr:cNvSpPr txBox="1"/>
      </xdr:nvSpPr>
      <xdr:spPr>
        <a:xfrm>
          <a:off x="16357600" y="561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10886</xdr:rowOff>
    </xdr:from>
    <xdr:to>
      <xdr:col>86</xdr:col>
      <xdr:colOff>25400</xdr:colOff>
      <xdr:row>34</xdr:row>
      <xdr:rowOff>10886</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6230600" y="584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72407</xdr:rowOff>
    </xdr:from>
    <xdr:ext cx="405111" cy="259045"/>
    <xdr:sp macro="" textlink="">
      <xdr:nvSpPr>
        <xdr:cNvPr id="516" name="【認定こども園・幼稚園・保育所】&#10;有形固定資産減価償却率平均値テキスト">
          <a:extLst>
            <a:ext uri="{FF2B5EF4-FFF2-40B4-BE49-F238E27FC236}">
              <a16:creationId xmlns:a16="http://schemas.microsoft.com/office/drawing/2014/main" id="{00000000-0008-0000-0100-000004020000}"/>
            </a:ext>
          </a:extLst>
        </xdr:cNvPr>
        <xdr:cNvSpPr txBox="1"/>
      </xdr:nvSpPr>
      <xdr:spPr>
        <a:xfrm>
          <a:off x="16357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16268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67854</xdr:rowOff>
    </xdr:from>
    <xdr:to>
      <xdr:col>81</xdr:col>
      <xdr:colOff>101600</xdr:colOff>
      <xdr:row>38</xdr:row>
      <xdr:rowOff>169454</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5430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44994</xdr:rowOff>
    </xdr:from>
    <xdr:to>
      <xdr:col>76</xdr:col>
      <xdr:colOff>165100</xdr:colOff>
      <xdr:row>38</xdr:row>
      <xdr:rowOff>146594</xdr:rowOff>
    </xdr:to>
    <xdr:sp macro="" textlink="">
      <xdr:nvSpPr>
        <xdr:cNvPr id="519" name="フローチャート: 判断 518">
          <a:extLst>
            <a:ext uri="{FF2B5EF4-FFF2-40B4-BE49-F238E27FC236}">
              <a16:creationId xmlns:a16="http://schemas.microsoft.com/office/drawing/2014/main" id="{00000000-0008-0000-0100-000007020000}"/>
            </a:ext>
          </a:extLst>
        </xdr:cNvPr>
        <xdr:cNvSpPr/>
      </xdr:nvSpPr>
      <xdr:spPr>
        <a:xfrm>
          <a:off x="14541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520" name="フローチャート: 判断 519">
          <a:extLst>
            <a:ext uri="{FF2B5EF4-FFF2-40B4-BE49-F238E27FC236}">
              <a16:creationId xmlns:a16="http://schemas.microsoft.com/office/drawing/2014/main" id="{00000000-0008-0000-0100-000008020000}"/>
            </a:ext>
          </a:extLst>
        </xdr:cNvPr>
        <xdr:cNvSpPr/>
      </xdr:nvSpPr>
      <xdr:spPr>
        <a:xfrm>
          <a:off x="13652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521" name="フローチャート: 判断 520">
          <a:extLst>
            <a:ext uri="{FF2B5EF4-FFF2-40B4-BE49-F238E27FC236}">
              <a16:creationId xmlns:a16="http://schemas.microsoft.com/office/drawing/2014/main" id="{00000000-0008-0000-0100-000009020000}"/>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527" name="楕円 526">
          <a:extLst>
            <a:ext uri="{FF2B5EF4-FFF2-40B4-BE49-F238E27FC236}">
              <a16:creationId xmlns:a16="http://schemas.microsoft.com/office/drawing/2014/main" id="{00000000-0008-0000-0100-00000F020000}"/>
            </a:ext>
          </a:extLst>
        </xdr:cNvPr>
        <xdr:cNvSpPr/>
      </xdr:nvSpPr>
      <xdr:spPr>
        <a:xfrm>
          <a:off x="16268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25417</xdr:rowOff>
    </xdr:from>
    <xdr:ext cx="405111" cy="259045"/>
    <xdr:sp macro="" textlink="">
      <xdr:nvSpPr>
        <xdr:cNvPr id="528" name="【認定こども園・幼稚園・保育所】&#10;有形固定資産減価償却率該当値テキスト">
          <a:extLst>
            <a:ext uri="{FF2B5EF4-FFF2-40B4-BE49-F238E27FC236}">
              <a16:creationId xmlns:a16="http://schemas.microsoft.com/office/drawing/2014/main" id="{00000000-0008-0000-0100-000010020000}"/>
            </a:ext>
          </a:extLst>
        </xdr:cNvPr>
        <xdr:cNvSpPr txBox="1"/>
      </xdr:nvSpPr>
      <xdr:spPr>
        <a:xfrm>
          <a:off x="16357600"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125004</xdr:rowOff>
    </xdr:from>
    <xdr:to>
      <xdr:col>81</xdr:col>
      <xdr:colOff>101600</xdr:colOff>
      <xdr:row>38</xdr:row>
      <xdr:rowOff>55155</xdr:rowOff>
    </xdr:to>
    <xdr:sp macro="" textlink="">
      <xdr:nvSpPr>
        <xdr:cNvPr id="529" name="楕円 528">
          <a:extLst>
            <a:ext uri="{FF2B5EF4-FFF2-40B4-BE49-F238E27FC236}">
              <a16:creationId xmlns:a16="http://schemas.microsoft.com/office/drawing/2014/main" id="{00000000-0008-0000-0100-000011020000}"/>
            </a:ext>
          </a:extLst>
        </xdr:cNvPr>
        <xdr:cNvSpPr/>
      </xdr:nvSpPr>
      <xdr:spPr>
        <a:xfrm>
          <a:off x="15430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4354</xdr:rowOff>
    </xdr:from>
    <xdr:to>
      <xdr:col>85</xdr:col>
      <xdr:colOff>127000</xdr:colOff>
      <xdr:row>38</xdr:row>
      <xdr:rowOff>53340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5481300" y="651945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49893</xdr:rowOff>
    </xdr:from>
    <xdr:to>
      <xdr:col>76</xdr:col>
      <xdr:colOff>165100</xdr:colOff>
      <xdr:row>37</xdr:row>
      <xdr:rowOff>151493</xdr:rowOff>
    </xdr:to>
    <xdr:sp macro="" textlink="">
      <xdr:nvSpPr>
        <xdr:cNvPr id="531" name="楕円 530">
          <a:extLst>
            <a:ext uri="{FF2B5EF4-FFF2-40B4-BE49-F238E27FC236}">
              <a16:creationId xmlns:a16="http://schemas.microsoft.com/office/drawing/2014/main" id="{00000000-0008-0000-0100-000013020000}"/>
            </a:ext>
          </a:extLst>
        </xdr:cNvPr>
        <xdr:cNvSpPr/>
      </xdr:nvSpPr>
      <xdr:spPr>
        <a:xfrm>
          <a:off x="14541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100693</xdr:rowOff>
    </xdr:from>
    <xdr:to>
      <xdr:col>81</xdr:col>
      <xdr:colOff>50800</xdr:colOff>
      <xdr:row>38</xdr:row>
      <xdr:rowOff>4354</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4592300" y="644434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23767</xdr:rowOff>
    </xdr:from>
    <xdr:to>
      <xdr:col>72</xdr:col>
      <xdr:colOff>38100</xdr:colOff>
      <xdr:row>37</xdr:row>
      <xdr:rowOff>125367</xdr:rowOff>
    </xdr:to>
    <xdr:sp macro="" textlink="">
      <xdr:nvSpPr>
        <xdr:cNvPr id="533" name="楕円 532">
          <a:extLst>
            <a:ext uri="{FF2B5EF4-FFF2-40B4-BE49-F238E27FC236}">
              <a16:creationId xmlns:a16="http://schemas.microsoft.com/office/drawing/2014/main" id="{00000000-0008-0000-0100-000015020000}"/>
            </a:ext>
          </a:extLst>
        </xdr:cNvPr>
        <xdr:cNvSpPr/>
      </xdr:nvSpPr>
      <xdr:spPr>
        <a:xfrm>
          <a:off x="13652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74567</xdr:rowOff>
    </xdr:from>
    <xdr:to>
      <xdr:col>76</xdr:col>
      <xdr:colOff>114300</xdr:colOff>
      <xdr:row>37</xdr:row>
      <xdr:rowOff>100693</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3703300" y="641821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110308</xdr:rowOff>
    </xdr:from>
    <xdr:to>
      <xdr:col>67</xdr:col>
      <xdr:colOff>101600</xdr:colOff>
      <xdr:row>37</xdr:row>
      <xdr:rowOff>40458</xdr:rowOff>
    </xdr:to>
    <xdr:sp macro="" textlink="">
      <xdr:nvSpPr>
        <xdr:cNvPr id="535" name="楕円 534">
          <a:extLst>
            <a:ext uri="{FF2B5EF4-FFF2-40B4-BE49-F238E27FC236}">
              <a16:creationId xmlns:a16="http://schemas.microsoft.com/office/drawing/2014/main" id="{00000000-0008-0000-0100-000017020000}"/>
            </a:ext>
          </a:extLst>
        </xdr:cNvPr>
        <xdr:cNvSpPr/>
      </xdr:nvSpPr>
      <xdr:spPr>
        <a:xfrm>
          <a:off x="12763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161108</xdr:rowOff>
    </xdr:from>
    <xdr:to>
      <xdr:col>71</xdr:col>
      <xdr:colOff>177800</xdr:colOff>
      <xdr:row>37</xdr:row>
      <xdr:rowOff>74567</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2814300" y="6333308"/>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160581</xdr:rowOff>
    </xdr:from>
    <xdr:ext cx="405111" cy="259045"/>
    <xdr:sp macro="" textlink="">
      <xdr:nvSpPr>
        <xdr:cNvPr id="537" name="n_1aveValue【認定こども園・幼稚園・保育所】&#10;有形固定資産減価償却率">
          <a:extLst>
            <a:ext uri="{FF2B5EF4-FFF2-40B4-BE49-F238E27FC236}">
              <a16:creationId xmlns:a16="http://schemas.microsoft.com/office/drawing/2014/main" id="{00000000-0008-0000-0100-000019020000}"/>
            </a:ext>
          </a:extLst>
        </xdr:cNvPr>
        <xdr:cNvSpPr txBox="1"/>
      </xdr:nvSpPr>
      <xdr:spPr>
        <a:xfrm>
          <a:off x="152660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137721</xdr:rowOff>
    </xdr:from>
    <xdr:ext cx="405111" cy="259045"/>
    <xdr:sp macro="" textlink="">
      <xdr:nvSpPr>
        <xdr:cNvPr id="538" name="n_2aveValue【認定こども園・幼稚園・保育所】&#10;有形固定資産減価償却率">
          <a:extLst>
            <a:ext uri="{FF2B5EF4-FFF2-40B4-BE49-F238E27FC236}">
              <a16:creationId xmlns:a16="http://schemas.microsoft.com/office/drawing/2014/main" id="{00000000-0008-0000-0100-00001A020000}"/>
            </a:ext>
          </a:extLst>
        </xdr:cNvPr>
        <xdr:cNvSpPr txBox="1"/>
      </xdr:nvSpPr>
      <xdr:spPr>
        <a:xfrm>
          <a:off x="14389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124658</xdr:rowOff>
    </xdr:from>
    <xdr:ext cx="405111" cy="259045"/>
    <xdr:sp macro="" textlink="">
      <xdr:nvSpPr>
        <xdr:cNvPr id="539" name="n_3aveValue【認定こども園・幼稚園・保育所】&#10;有形固定資産減価償却率">
          <a:extLst>
            <a:ext uri="{FF2B5EF4-FFF2-40B4-BE49-F238E27FC236}">
              <a16:creationId xmlns:a16="http://schemas.microsoft.com/office/drawing/2014/main" id="{00000000-0008-0000-0100-00001B020000}"/>
            </a:ext>
          </a:extLst>
        </xdr:cNvPr>
        <xdr:cNvSpPr txBox="1"/>
      </xdr:nvSpPr>
      <xdr:spPr>
        <a:xfrm>
          <a:off x="13500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540" name="n_4aveValue【認定こども園・幼稚園・保育所】&#10;有形固定資産減価償却率">
          <a:extLst>
            <a:ext uri="{FF2B5EF4-FFF2-40B4-BE49-F238E27FC236}">
              <a16:creationId xmlns:a16="http://schemas.microsoft.com/office/drawing/2014/main" id="{00000000-0008-0000-0100-00001C020000}"/>
            </a:ext>
          </a:extLst>
        </xdr:cNvPr>
        <xdr:cNvSpPr txBox="1"/>
      </xdr:nvSpPr>
      <xdr:spPr>
        <a:xfrm>
          <a:off x="12611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71681</xdr:rowOff>
    </xdr:from>
    <xdr:ext cx="405111" cy="259045"/>
    <xdr:sp macro="" textlink="">
      <xdr:nvSpPr>
        <xdr:cNvPr id="541" name="n_1mainValue【認定こども園・幼稚園・保育所】&#10;有形固定資産減価償却率">
          <a:extLst>
            <a:ext uri="{FF2B5EF4-FFF2-40B4-BE49-F238E27FC236}">
              <a16:creationId xmlns:a16="http://schemas.microsoft.com/office/drawing/2014/main" id="{00000000-0008-0000-0100-00001D020000}"/>
            </a:ext>
          </a:extLst>
        </xdr:cNvPr>
        <xdr:cNvSpPr txBox="1"/>
      </xdr:nvSpPr>
      <xdr:spPr>
        <a:xfrm>
          <a:off x="152660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168020</xdr:rowOff>
    </xdr:from>
    <xdr:ext cx="405111" cy="259045"/>
    <xdr:sp macro="" textlink="">
      <xdr:nvSpPr>
        <xdr:cNvPr id="542" name="n_2mainValue【認定こども園・幼稚園・保育所】&#10;有形固定資産減価償却率">
          <a:extLst>
            <a:ext uri="{FF2B5EF4-FFF2-40B4-BE49-F238E27FC236}">
              <a16:creationId xmlns:a16="http://schemas.microsoft.com/office/drawing/2014/main" id="{00000000-0008-0000-0100-00001E020000}"/>
            </a:ext>
          </a:extLst>
        </xdr:cNvPr>
        <xdr:cNvSpPr txBox="1"/>
      </xdr:nvSpPr>
      <xdr:spPr>
        <a:xfrm>
          <a:off x="143897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141894</xdr:rowOff>
    </xdr:from>
    <xdr:ext cx="405111" cy="259045"/>
    <xdr:sp macro="" textlink="">
      <xdr:nvSpPr>
        <xdr:cNvPr id="543" name="n_3mainValue【認定こども園・幼稚園・保育所】&#10;有形固定資産減価償却率">
          <a:extLst>
            <a:ext uri="{FF2B5EF4-FFF2-40B4-BE49-F238E27FC236}">
              <a16:creationId xmlns:a16="http://schemas.microsoft.com/office/drawing/2014/main" id="{00000000-0008-0000-0100-00001F020000}"/>
            </a:ext>
          </a:extLst>
        </xdr:cNvPr>
        <xdr:cNvSpPr txBox="1"/>
      </xdr:nvSpPr>
      <xdr:spPr>
        <a:xfrm>
          <a:off x="135007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56985</xdr:rowOff>
    </xdr:from>
    <xdr:ext cx="405111" cy="259045"/>
    <xdr:sp macro="" textlink="">
      <xdr:nvSpPr>
        <xdr:cNvPr id="544" name="n_4mainValue【認定こども園・幼稚園・保育所】&#10;有形固定資産減価償却率">
          <a:extLst>
            <a:ext uri="{FF2B5EF4-FFF2-40B4-BE49-F238E27FC236}">
              <a16:creationId xmlns:a16="http://schemas.microsoft.com/office/drawing/2014/main" id="{00000000-0008-0000-0100-000020020000}"/>
            </a:ext>
          </a:extLst>
        </xdr:cNvPr>
        <xdr:cNvSpPr txBox="1"/>
      </xdr:nvSpPr>
      <xdr:spPr>
        <a:xfrm>
          <a:off x="12611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a:extLst>
            <a:ext uri="{FF2B5EF4-FFF2-40B4-BE49-F238E27FC236}">
              <a16:creationId xmlns:a16="http://schemas.microsoft.com/office/drawing/2014/main" id="{00000000-0008-0000-0100-000039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13607</xdr:rowOff>
    </xdr:from>
    <xdr:to>
      <xdr:col>116</xdr:col>
      <xdr:colOff>62864</xdr:colOff>
      <xdr:row>42</xdr:row>
      <xdr:rowOff>16328</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flipV="1">
          <a:off x="22160864" y="56714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571" name="【認定こども園・幼稚園・保育所】&#10;一人当たり面積最小値テキスト">
          <a:extLst>
            <a:ext uri="{FF2B5EF4-FFF2-40B4-BE49-F238E27FC236}">
              <a16:creationId xmlns:a16="http://schemas.microsoft.com/office/drawing/2014/main" id="{00000000-0008-0000-0100-00003B020000}"/>
            </a:ext>
          </a:extLst>
        </xdr:cNvPr>
        <xdr:cNvSpPr txBox="1"/>
      </xdr:nvSpPr>
      <xdr:spPr>
        <a:xfrm>
          <a:off x="22199600" y="72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22072600" y="721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131734</xdr:rowOff>
    </xdr:from>
    <xdr:ext cx="469744" cy="259045"/>
    <xdr:sp macro="" textlink="">
      <xdr:nvSpPr>
        <xdr:cNvPr id="573" name="【認定こども園・幼稚園・保育所】&#10;一人当たり面積最大値テキスト">
          <a:extLst>
            <a:ext uri="{FF2B5EF4-FFF2-40B4-BE49-F238E27FC236}">
              <a16:creationId xmlns:a16="http://schemas.microsoft.com/office/drawing/2014/main" id="{00000000-0008-0000-0100-00003D020000}"/>
            </a:ext>
          </a:extLst>
        </xdr:cNvPr>
        <xdr:cNvSpPr txBox="1"/>
      </xdr:nvSpPr>
      <xdr:spPr>
        <a:xfrm>
          <a:off x="22199600" y="544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13607</xdr:rowOff>
    </xdr:from>
    <xdr:to>
      <xdr:col>116</xdr:col>
      <xdr:colOff>152400</xdr:colOff>
      <xdr:row>33</xdr:row>
      <xdr:rowOff>13607</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22072600" y="567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15620</xdr:rowOff>
    </xdr:from>
    <xdr:ext cx="469744" cy="259045"/>
    <xdr:sp macro="" textlink="">
      <xdr:nvSpPr>
        <xdr:cNvPr id="575" name="【認定こども園・幼稚園・保育所】&#10;一人当たり面積平均値テキスト">
          <a:extLst>
            <a:ext uri="{FF2B5EF4-FFF2-40B4-BE49-F238E27FC236}">
              <a16:creationId xmlns:a16="http://schemas.microsoft.com/office/drawing/2014/main" id="{00000000-0008-0000-0100-00003F020000}"/>
            </a:ext>
          </a:extLst>
        </xdr:cNvPr>
        <xdr:cNvSpPr txBox="1"/>
      </xdr:nvSpPr>
      <xdr:spPr>
        <a:xfrm>
          <a:off x="22199600" y="670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164193</xdr:rowOff>
    </xdr:from>
    <xdr:to>
      <xdr:col>116</xdr:col>
      <xdr:colOff>114300</xdr:colOff>
      <xdr:row>40</xdr:row>
      <xdr:rowOff>94343</xdr:rowOff>
    </xdr:to>
    <xdr:sp macro="" textlink="">
      <xdr:nvSpPr>
        <xdr:cNvPr id="576" name="フローチャート: 判断 575">
          <a:extLst>
            <a:ext uri="{FF2B5EF4-FFF2-40B4-BE49-F238E27FC236}">
              <a16:creationId xmlns:a16="http://schemas.microsoft.com/office/drawing/2014/main" id="{00000000-0008-0000-0100-000040020000}"/>
            </a:ext>
          </a:extLst>
        </xdr:cNvPr>
        <xdr:cNvSpPr/>
      </xdr:nvSpPr>
      <xdr:spPr>
        <a:xfrm>
          <a:off x="22110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153307</xdr:rowOff>
    </xdr:from>
    <xdr:to>
      <xdr:col>112</xdr:col>
      <xdr:colOff>38100</xdr:colOff>
      <xdr:row>40</xdr:row>
      <xdr:rowOff>83457</xdr:rowOff>
    </xdr:to>
    <xdr:sp macro="" textlink="">
      <xdr:nvSpPr>
        <xdr:cNvPr id="577" name="フローチャート: 判断 576">
          <a:extLst>
            <a:ext uri="{FF2B5EF4-FFF2-40B4-BE49-F238E27FC236}">
              <a16:creationId xmlns:a16="http://schemas.microsoft.com/office/drawing/2014/main" id="{00000000-0008-0000-0100-000041020000}"/>
            </a:ext>
          </a:extLst>
        </xdr:cNvPr>
        <xdr:cNvSpPr/>
      </xdr:nvSpPr>
      <xdr:spPr>
        <a:xfrm>
          <a:off x="21272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153307</xdr:rowOff>
    </xdr:from>
    <xdr:to>
      <xdr:col>107</xdr:col>
      <xdr:colOff>101600</xdr:colOff>
      <xdr:row>40</xdr:row>
      <xdr:rowOff>83457</xdr:rowOff>
    </xdr:to>
    <xdr:sp macro="" textlink="">
      <xdr:nvSpPr>
        <xdr:cNvPr id="578" name="フローチャート: 判断 577">
          <a:extLst>
            <a:ext uri="{FF2B5EF4-FFF2-40B4-BE49-F238E27FC236}">
              <a16:creationId xmlns:a16="http://schemas.microsoft.com/office/drawing/2014/main" id="{00000000-0008-0000-0100-000042020000}"/>
            </a:ext>
          </a:extLst>
        </xdr:cNvPr>
        <xdr:cNvSpPr/>
      </xdr:nvSpPr>
      <xdr:spPr>
        <a:xfrm>
          <a:off x="20383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131535</xdr:rowOff>
    </xdr:from>
    <xdr:to>
      <xdr:col>102</xdr:col>
      <xdr:colOff>165100</xdr:colOff>
      <xdr:row>40</xdr:row>
      <xdr:rowOff>61685</xdr:rowOff>
    </xdr:to>
    <xdr:sp macro="" textlink="">
      <xdr:nvSpPr>
        <xdr:cNvPr id="579" name="フローチャート: 判断 578">
          <a:extLst>
            <a:ext uri="{FF2B5EF4-FFF2-40B4-BE49-F238E27FC236}">
              <a16:creationId xmlns:a16="http://schemas.microsoft.com/office/drawing/2014/main" id="{00000000-0008-0000-0100-000043020000}"/>
            </a:ext>
          </a:extLst>
        </xdr:cNvPr>
        <xdr:cNvSpPr/>
      </xdr:nvSpPr>
      <xdr:spPr>
        <a:xfrm>
          <a:off x="19494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44450</xdr:rowOff>
    </xdr:from>
    <xdr:to>
      <xdr:col>98</xdr:col>
      <xdr:colOff>38100</xdr:colOff>
      <xdr:row>39</xdr:row>
      <xdr:rowOff>146050</xdr:rowOff>
    </xdr:to>
    <xdr:sp macro="" textlink="">
      <xdr:nvSpPr>
        <xdr:cNvPr id="580" name="フローチャート: 判断 579">
          <a:extLst>
            <a:ext uri="{FF2B5EF4-FFF2-40B4-BE49-F238E27FC236}">
              <a16:creationId xmlns:a16="http://schemas.microsoft.com/office/drawing/2014/main" id="{00000000-0008-0000-0100-000044020000}"/>
            </a:ext>
          </a:extLst>
        </xdr:cNvPr>
        <xdr:cNvSpPr/>
      </xdr:nvSpPr>
      <xdr:spPr>
        <a:xfrm>
          <a:off x="18605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134257</xdr:rowOff>
    </xdr:from>
    <xdr:to>
      <xdr:col>116</xdr:col>
      <xdr:colOff>114300</xdr:colOff>
      <xdr:row>41</xdr:row>
      <xdr:rowOff>64407</xdr:rowOff>
    </xdr:to>
    <xdr:sp macro="" textlink="">
      <xdr:nvSpPr>
        <xdr:cNvPr id="586" name="楕円 585">
          <a:extLst>
            <a:ext uri="{FF2B5EF4-FFF2-40B4-BE49-F238E27FC236}">
              <a16:creationId xmlns:a16="http://schemas.microsoft.com/office/drawing/2014/main" id="{00000000-0008-0000-0100-00004A020000}"/>
            </a:ext>
          </a:extLst>
        </xdr:cNvPr>
        <xdr:cNvSpPr/>
      </xdr:nvSpPr>
      <xdr:spPr>
        <a:xfrm>
          <a:off x="22110700" y="69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112684</xdr:rowOff>
    </xdr:from>
    <xdr:ext cx="469744" cy="259045"/>
    <xdr:sp macro="" textlink="">
      <xdr:nvSpPr>
        <xdr:cNvPr id="587" name="【認定こども園・幼稚園・保育所】&#10;一人当たり面積該当値テキスト">
          <a:extLst>
            <a:ext uri="{FF2B5EF4-FFF2-40B4-BE49-F238E27FC236}">
              <a16:creationId xmlns:a16="http://schemas.microsoft.com/office/drawing/2014/main" id="{00000000-0008-0000-0100-00004B020000}"/>
            </a:ext>
          </a:extLst>
        </xdr:cNvPr>
        <xdr:cNvSpPr txBox="1"/>
      </xdr:nvSpPr>
      <xdr:spPr>
        <a:xfrm>
          <a:off x="22199600" y="697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134257</xdr:rowOff>
    </xdr:from>
    <xdr:to>
      <xdr:col>112</xdr:col>
      <xdr:colOff>38100</xdr:colOff>
      <xdr:row>41</xdr:row>
      <xdr:rowOff>64407</xdr:rowOff>
    </xdr:to>
    <xdr:sp macro="" textlink="">
      <xdr:nvSpPr>
        <xdr:cNvPr id="588" name="楕円 587">
          <a:extLst>
            <a:ext uri="{FF2B5EF4-FFF2-40B4-BE49-F238E27FC236}">
              <a16:creationId xmlns:a16="http://schemas.microsoft.com/office/drawing/2014/main" id="{00000000-0008-0000-0100-00004C020000}"/>
            </a:ext>
          </a:extLst>
        </xdr:cNvPr>
        <xdr:cNvSpPr/>
      </xdr:nvSpPr>
      <xdr:spPr>
        <a:xfrm>
          <a:off x="21272500" y="69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13607</xdr:rowOff>
    </xdr:from>
    <xdr:to>
      <xdr:col>116</xdr:col>
      <xdr:colOff>63500</xdr:colOff>
      <xdr:row>41</xdr:row>
      <xdr:rowOff>13607</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21323300" y="7043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134257</xdr:rowOff>
    </xdr:from>
    <xdr:to>
      <xdr:col>107</xdr:col>
      <xdr:colOff>101600</xdr:colOff>
      <xdr:row>41</xdr:row>
      <xdr:rowOff>64407</xdr:rowOff>
    </xdr:to>
    <xdr:sp macro="" textlink="">
      <xdr:nvSpPr>
        <xdr:cNvPr id="590" name="楕円 589">
          <a:extLst>
            <a:ext uri="{FF2B5EF4-FFF2-40B4-BE49-F238E27FC236}">
              <a16:creationId xmlns:a16="http://schemas.microsoft.com/office/drawing/2014/main" id="{00000000-0008-0000-0100-00004E020000}"/>
            </a:ext>
          </a:extLst>
        </xdr:cNvPr>
        <xdr:cNvSpPr/>
      </xdr:nvSpPr>
      <xdr:spPr>
        <a:xfrm>
          <a:off x="20383500" y="69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13607</xdr:rowOff>
    </xdr:from>
    <xdr:to>
      <xdr:col>111</xdr:col>
      <xdr:colOff>177800</xdr:colOff>
      <xdr:row>41</xdr:row>
      <xdr:rowOff>13607</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0434300" y="7043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112485</xdr:rowOff>
    </xdr:from>
    <xdr:to>
      <xdr:col>102</xdr:col>
      <xdr:colOff>165100</xdr:colOff>
      <xdr:row>41</xdr:row>
      <xdr:rowOff>42635</xdr:rowOff>
    </xdr:to>
    <xdr:sp macro="" textlink="">
      <xdr:nvSpPr>
        <xdr:cNvPr id="592" name="楕円 591">
          <a:extLst>
            <a:ext uri="{FF2B5EF4-FFF2-40B4-BE49-F238E27FC236}">
              <a16:creationId xmlns:a16="http://schemas.microsoft.com/office/drawing/2014/main" id="{00000000-0008-0000-0100-000050020000}"/>
            </a:ext>
          </a:extLst>
        </xdr:cNvPr>
        <xdr:cNvSpPr/>
      </xdr:nvSpPr>
      <xdr:spPr>
        <a:xfrm>
          <a:off x="19494500" y="697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163285</xdr:rowOff>
    </xdr:from>
    <xdr:to>
      <xdr:col>107</xdr:col>
      <xdr:colOff>50800</xdr:colOff>
      <xdr:row>41</xdr:row>
      <xdr:rowOff>13607</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9545300" y="70212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101600</xdr:rowOff>
    </xdr:from>
    <xdr:to>
      <xdr:col>98</xdr:col>
      <xdr:colOff>38100</xdr:colOff>
      <xdr:row>41</xdr:row>
      <xdr:rowOff>31750</xdr:rowOff>
    </xdr:to>
    <xdr:sp macro="" textlink="">
      <xdr:nvSpPr>
        <xdr:cNvPr id="594" name="楕円 593">
          <a:extLst>
            <a:ext uri="{FF2B5EF4-FFF2-40B4-BE49-F238E27FC236}">
              <a16:creationId xmlns:a16="http://schemas.microsoft.com/office/drawing/2014/main" id="{00000000-0008-0000-0100-000052020000}"/>
            </a:ext>
          </a:extLst>
        </xdr:cNvPr>
        <xdr:cNvSpPr/>
      </xdr:nvSpPr>
      <xdr:spPr>
        <a:xfrm>
          <a:off x="18605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152400</xdr:rowOff>
    </xdr:from>
    <xdr:to>
      <xdr:col>102</xdr:col>
      <xdr:colOff>114300</xdr:colOff>
      <xdr:row>40</xdr:row>
      <xdr:rowOff>163285</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18656300" y="70104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99984</xdr:rowOff>
    </xdr:from>
    <xdr:ext cx="469744" cy="259045"/>
    <xdr:sp macro="" textlink="">
      <xdr:nvSpPr>
        <xdr:cNvPr id="596" name="n_1aveValue【認定こども園・幼稚園・保育所】&#10;一人当たり面積">
          <a:extLst>
            <a:ext uri="{FF2B5EF4-FFF2-40B4-BE49-F238E27FC236}">
              <a16:creationId xmlns:a16="http://schemas.microsoft.com/office/drawing/2014/main" id="{00000000-0008-0000-0100-000054020000}"/>
            </a:ext>
          </a:extLst>
        </xdr:cNvPr>
        <xdr:cNvSpPr txBox="1"/>
      </xdr:nvSpPr>
      <xdr:spPr>
        <a:xfrm>
          <a:off x="21075727"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99984</xdr:rowOff>
    </xdr:from>
    <xdr:ext cx="469744" cy="259045"/>
    <xdr:sp macro="" textlink="">
      <xdr:nvSpPr>
        <xdr:cNvPr id="597" name="n_2aveValue【認定こども園・幼稚園・保育所】&#10;一人当たり面積">
          <a:extLst>
            <a:ext uri="{FF2B5EF4-FFF2-40B4-BE49-F238E27FC236}">
              <a16:creationId xmlns:a16="http://schemas.microsoft.com/office/drawing/2014/main" id="{00000000-0008-0000-0100-000055020000}"/>
            </a:ext>
          </a:extLst>
        </xdr:cNvPr>
        <xdr:cNvSpPr txBox="1"/>
      </xdr:nvSpPr>
      <xdr:spPr>
        <a:xfrm>
          <a:off x="20199427"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78212</xdr:rowOff>
    </xdr:from>
    <xdr:ext cx="469744" cy="259045"/>
    <xdr:sp macro="" textlink="">
      <xdr:nvSpPr>
        <xdr:cNvPr id="598" name="n_3aveValue【認定こども園・幼稚園・保育所】&#10;一人当たり面積">
          <a:extLst>
            <a:ext uri="{FF2B5EF4-FFF2-40B4-BE49-F238E27FC236}">
              <a16:creationId xmlns:a16="http://schemas.microsoft.com/office/drawing/2014/main" id="{00000000-0008-0000-0100-000056020000}"/>
            </a:ext>
          </a:extLst>
        </xdr:cNvPr>
        <xdr:cNvSpPr txBox="1"/>
      </xdr:nvSpPr>
      <xdr:spPr>
        <a:xfrm>
          <a:off x="19310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162577</xdr:rowOff>
    </xdr:from>
    <xdr:ext cx="469744" cy="259045"/>
    <xdr:sp macro="" textlink="">
      <xdr:nvSpPr>
        <xdr:cNvPr id="599" name="n_4aveValue【認定こども園・幼稚園・保育所】&#10;一人当たり面積">
          <a:extLst>
            <a:ext uri="{FF2B5EF4-FFF2-40B4-BE49-F238E27FC236}">
              <a16:creationId xmlns:a16="http://schemas.microsoft.com/office/drawing/2014/main" id="{00000000-0008-0000-0100-000057020000}"/>
            </a:ext>
          </a:extLst>
        </xdr:cNvPr>
        <xdr:cNvSpPr txBox="1"/>
      </xdr:nvSpPr>
      <xdr:spPr>
        <a:xfrm>
          <a:off x="18421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55534</xdr:rowOff>
    </xdr:from>
    <xdr:ext cx="469744" cy="259045"/>
    <xdr:sp macro="" textlink="">
      <xdr:nvSpPr>
        <xdr:cNvPr id="600" name="n_1mainValue【認定こども園・幼稚園・保育所】&#10;一人当たり面積">
          <a:extLst>
            <a:ext uri="{FF2B5EF4-FFF2-40B4-BE49-F238E27FC236}">
              <a16:creationId xmlns:a16="http://schemas.microsoft.com/office/drawing/2014/main" id="{00000000-0008-0000-0100-000058020000}"/>
            </a:ext>
          </a:extLst>
        </xdr:cNvPr>
        <xdr:cNvSpPr txBox="1"/>
      </xdr:nvSpPr>
      <xdr:spPr>
        <a:xfrm>
          <a:off x="21075727" y="708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55534</xdr:rowOff>
    </xdr:from>
    <xdr:ext cx="469744" cy="259045"/>
    <xdr:sp macro="" textlink="">
      <xdr:nvSpPr>
        <xdr:cNvPr id="601" name="n_2mainValue【認定こども園・幼稚園・保育所】&#10;一人当たり面積">
          <a:extLst>
            <a:ext uri="{FF2B5EF4-FFF2-40B4-BE49-F238E27FC236}">
              <a16:creationId xmlns:a16="http://schemas.microsoft.com/office/drawing/2014/main" id="{00000000-0008-0000-0100-000059020000}"/>
            </a:ext>
          </a:extLst>
        </xdr:cNvPr>
        <xdr:cNvSpPr txBox="1"/>
      </xdr:nvSpPr>
      <xdr:spPr>
        <a:xfrm>
          <a:off x="20199427" y="708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33762</xdr:rowOff>
    </xdr:from>
    <xdr:ext cx="469744" cy="259045"/>
    <xdr:sp macro="" textlink="">
      <xdr:nvSpPr>
        <xdr:cNvPr id="602" name="n_3mainValue【認定こども園・幼稚園・保育所】&#10;一人当たり面積">
          <a:extLst>
            <a:ext uri="{FF2B5EF4-FFF2-40B4-BE49-F238E27FC236}">
              <a16:creationId xmlns:a16="http://schemas.microsoft.com/office/drawing/2014/main" id="{00000000-0008-0000-0100-00005A020000}"/>
            </a:ext>
          </a:extLst>
        </xdr:cNvPr>
        <xdr:cNvSpPr txBox="1"/>
      </xdr:nvSpPr>
      <xdr:spPr>
        <a:xfrm>
          <a:off x="19310427" y="706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22877</xdr:rowOff>
    </xdr:from>
    <xdr:ext cx="469744" cy="259045"/>
    <xdr:sp macro="" textlink="">
      <xdr:nvSpPr>
        <xdr:cNvPr id="603" name="n_4mainValue【認定こども園・幼稚園・保育所】&#10;一人当たり面積">
          <a:extLst>
            <a:ext uri="{FF2B5EF4-FFF2-40B4-BE49-F238E27FC236}">
              <a16:creationId xmlns:a16="http://schemas.microsoft.com/office/drawing/2014/main" id="{00000000-0008-0000-0100-00005B020000}"/>
            </a:ext>
          </a:extLst>
        </xdr:cNvPr>
        <xdr:cNvSpPr txBox="1"/>
      </xdr:nvSpPr>
      <xdr:spPr>
        <a:xfrm>
          <a:off x="18421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5" name="【学校施設】&#10;有形固定資産減価償却率グラフ枠">
          <a:extLst>
            <a:ext uri="{FF2B5EF4-FFF2-40B4-BE49-F238E27FC236}">
              <a16:creationId xmlns:a16="http://schemas.microsoft.com/office/drawing/2014/main" id="{00000000-0008-0000-0100-00007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109728</xdr:rowOff>
    </xdr:from>
    <xdr:to>
      <xdr:col>85</xdr:col>
      <xdr:colOff>126364</xdr:colOff>
      <xdr:row>62</xdr:row>
      <xdr:rowOff>150876</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flipV="1">
          <a:off x="16318864" y="9710928"/>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154703</xdr:rowOff>
    </xdr:from>
    <xdr:ext cx="405111" cy="259045"/>
    <xdr:sp macro="" textlink="">
      <xdr:nvSpPr>
        <xdr:cNvPr id="627" name="【学校施設】&#10;有形固定資産減価償却率最小値テキスト">
          <a:extLst>
            <a:ext uri="{FF2B5EF4-FFF2-40B4-BE49-F238E27FC236}">
              <a16:creationId xmlns:a16="http://schemas.microsoft.com/office/drawing/2014/main" id="{00000000-0008-0000-0100-000073020000}"/>
            </a:ext>
          </a:extLst>
        </xdr:cNvPr>
        <xdr:cNvSpPr txBox="1"/>
      </xdr:nvSpPr>
      <xdr:spPr>
        <a:xfrm>
          <a:off x="16357600" y="1078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150876</xdr:rowOff>
    </xdr:from>
    <xdr:to>
      <xdr:col>86</xdr:col>
      <xdr:colOff>25400</xdr:colOff>
      <xdr:row>62</xdr:row>
      <xdr:rowOff>150876</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6230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56405</xdr:rowOff>
    </xdr:from>
    <xdr:ext cx="405111" cy="259045"/>
    <xdr:sp macro="" textlink="">
      <xdr:nvSpPr>
        <xdr:cNvPr id="629" name="【学校施設】&#10;有形固定資産減価償却率最大値テキスト">
          <a:extLst>
            <a:ext uri="{FF2B5EF4-FFF2-40B4-BE49-F238E27FC236}">
              <a16:creationId xmlns:a16="http://schemas.microsoft.com/office/drawing/2014/main" id="{00000000-0008-0000-0100-000075020000}"/>
            </a:ext>
          </a:extLst>
        </xdr:cNvPr>
        <xdr:cNvSpPr txBox="1"/>
      </xdr:nvSpPr>
      <xdr:spPr>
        <a:xfrm>
          <a:off x="16357600" y="948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109728</xdr:rowOff>
    </xdr:from>
    <xdr:to>
      <xdr:col>86</xdr:col>
      <xdr:colOff>25400</xdr:colOff>
      <xdr:row>56</xdr:row>
      <xdr:rowOff>109728</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6230600" y="971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8653</xdr:rowOff>
    </xdr:from>
    <xdr:ext cx="405111" cy="259045"/>
    <xdr:sp macro="" textlink="">
      <xdr:nvSpPr>
        <xdr:cNvPr id="631" name="【学校施設】&#10;有形固定資産減価償却率平均値テキスト">
          <a:extLst>
            <a:ext uri="{FF2B5EF4-FFF2-40B4-BE49-F238E27FC236}">
              <a16:creationId xmlns:a16="http://schemas.microsoft.com/office/drawing/2014/main" id="{00000000-0008-0000-0100-000077020000}"/>
            </a:ext>
          </a:extLst>
        </xdr:cNvPr>
        <xdr:cNvSpPr txBox="1"/>
      </xdr:nvSpPr>
      <xdr:spPr>
        <a:xfrm>
          <a:off x="16357600" y="10124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157226</xdr:rowOff>
    </xdr:from>
    <xdr:to>
      <xdr:col>85</xdr:col>
      <xdr:colOff>177800</xdr:colOff>
      <xdr:row>60</xdr:row>
      <xdr:rowOff>87376</xdr:rowOff>
    </xdr:to>
    <xdr:sp macro="" textlink="">
      <xdr:nvSpPr>
        <xdr:cNvPr id="632" name="フローチャート: 判断 631">
          <a:extLst>
            <a:ext uri="{FF2B5EF4-FFF2-40B4-BE49-F238E27FC236}">
              <a16:creationId xmlns:a16="http://schemas.microsoft.com/office/drawing/2014/main" id="{00000000-0008-0000-0100-000078020000}"/>
            </a:ext>
          </a:extLst>
        </xdr:cNvPr>
        <xdr:cNvSpPr/>
      </xdr:nvSpPr>
      <xdr:spPr>
        <a:xfrm>
          <a:off x="16268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633" name="フローチャート: 判断 632">
          <a:extLst>
            <a:ext uri="{FF2B5EF4-FFF2-40B4-BE49-F238E27FC236}">
              <a16:creationId xmlns:a16="http://schemas.microsoft.com/office/drawing/2014/main" id="{00000000-0008-0000-0100-000079020000}"/>
            </a:ext>
          </a:extLst>
        </xdr:cNvPr>
        <xdr:cNvSpPr/>
      </xdr:nvSpPr>
      <xdr:spPr>
        <a:xfrm>
          <a:off x="15430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138938</xdr:rowOff>
    </xdr:from>
    <xdr:to>
      <xdr:col>76</xdr:col>
      <xdr:colOff>165100</xdr:colOff>
      <xdr:row>60</xdr:row>
      <xdr:rowOff>69088</xdr:rowOff>
    </xdr:to>
    <xdr:sp macro="" textlink="">
      <xdr:nvSpPr>
        <xdr:cNvPr id="634" name="フローチャート: 判断 633">
          <a:extLst>
            <a:ext uri="{FF2B5EF4-FFF2-40B4-BE49-F238E27FC236}">
              <a16:creationId xmlns:a16="http://schemas.microsoft.com/office/drawing/2014/main" id="{00000000-0008-0000-0100-00007A020000}"/>
            </a:ext>
          </a:extLst>
        </xdr:cNvPr>
        <xdr:cNvSpPr/>
      </xdr:nvSpPr>
      <xdr:spPr>
        <a:xfrm>
          <a:off x="14541500" y="1025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116078</xdr:rowOff>
    </xdr:from>
    <xdr:to>
      <xdr:col>72</xdr:col>
      <xdr:colOff>38100</xdr:colOff>
      <xdr:row>60</xdr:row>
      <xdr:rowOff>46228</xdr:rowOff>
    </xdr:to>
    <xdr:sp macro="" textlink="">
      <xdr:nvSpPr>
        <xdr:cNvPr id="635" name="フローチャート: 判断 634">
          <a:extLst>
            <a:ext uri="{FF2B5EF4-FFF2-40B4-BE49-F238E27FC236}">
              <a16:creationId xmlns:a16="http://schemas.microsoft.com/office/drawing/2014/main" id="{00000000-0008-0000-0100-00007B020000}"/>
            </a:ext>
          </a:extLst>
        </xdr:cNvPr>
        <xdr:cNvSpPr/>
      </xdr:nvSpPr>
      <xdr:spPr>
        <a:xfrm>
          <a:off x="13652500" y="102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20066</xdr:rowOff>
    </xdr:from>
    <xdr:to>
      <xdr:col>67</xdr:col>
      <xdr:colOff>101600</xdr:colOff>
      <xdr:row>59</xdr:row>
      <xdr:rowOff>121666</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12763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10922</xdr:rowOff>
    </xdr:from>
    <xdr:to>
      <xdr:col>85</xdr:col>
      <xdr:colOff>177800</xdr:colOff>
      <xdr:row>61</xdr:row>
      <xdr:rowOff>112522</xdr:rowOff>
    </xdr:to>
    <xdr:sp macro="" textlink="">
      <xdr:nvSpPr>
        <xdr:cNvPr id="642" name="楕円 641">
          <a:extLst>
            <a:ext uri="{FF2B5EF4-FFF2-40B4-BE49-F238E27FC236}">
              <a16:creationId xmlns:a16="http://schemas.microsoft.com/office/drawing/2014/main" id="{00000000-0008-0000-0100-000082020000}"/>
            </a:ext>
          </a:extLst>
        </xdr:cNvPr>
        <xdr:cNvSpPr/>
      </xdr:nvSpPr>
      <xdr:spPr>
        <a:xfrm>
          <a:off x="162687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160799</xdr:rowOff>
    </xdr:from>
    <xdr:ext cx="405111" cy="259045"/>
    <xdr:sp macro="" textlink="">
      <xdr:nvSpPr>
        <xdr:cNvPr id="643" name="【学校施設】&#10;有形固定資産減価償却率該当値テキスト">
          <a:extLst>
            <a:ext uri="{FF2B5EF4-FFF2-40B4-BE49-F238E27FC236}">
              <a16:creationId xmlns:a16="http://schemas.microsoft.com/office/drawing/2014/main" id="{00000000-0008-0000-0100-000083020000}"/>
            </a:ext>
          </a:extLst>
        </xdr:cNvPr>
        <xdr:cNvSpPr txBox="1"/>
      </xdr:nvSpPr>
      <xdr:spPr>
        <a:xfrm>
          <a:off x="16357600"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113792</xdr:rowOff>
    </xdr:from>
    <xdr:to>
      <xdr:col>81</xdr:col>
      <xdr:colOff>101600</xdr:colOff>
      <xdr:row>61</xdr:row>
      <xdr:rowOff>43942</xdr:rowOff>
    </xdr:to>
    <xdr:sp macro="" textlink="">
      <xdr:nvSpPr>
        <xdr:cNvPr id="644" name="楕円 643">
          <a:extLst>
            <a:ext uri="{FF2B5EF4-FFF2-40B4-BE49-F238E27FC236}">
              <a16:creationId xmlns:a16="http://schemas.microsoft.com/office/drawing/2014/main" id="{00000000-0008-0000-0100-000084020000}"/>
            </a:ext>
          </a:extLst>
        </xdr:cNvPr>
        <xdr:cNvSpPr/>
      </xdr:nvSpPr>
      <xdr:spPr>
        <a:xfrm>
          <a:off x="154305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164592</xdr:rowOff>
    </xdr:from>
    <xdr:to>
      <xdr:col>85</xdr:col>
      <xdr:colOff>127000</xdr:colOff>
      <xdr:row>61</xdr:row>
      <xdr:rowOff>61722</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5481300" y="1045159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122936</xdr:rowOff>
    </xdr:from>
    <xdr:to>
      <xdr:col>76</xdr:col>
      <xdr:colOff>165100</xdr:colOff>
      <xdr:row>61</xdr:row>
      <xdr:rowOff>53086</xdr:rowOff>
    </xdr:to>
    <xdr:sp macro="" textlink="">
      <xdr:nvSpPr>
        <xdr:cNvPr id="646" name="楕円 645">
          <a:extLst>
            <a:ext uri="{FF2B5EF4-FFF2-40B4-BE49-F238E27FC236}">
              <a16:creationId xmlns:a16="http://schemas.microsoft.com/office/drawing/2014/main" id="{00000000-0008-0000-0100-000086020000}"/>
            </a:ext>
          </a:extLst>
        </xdr:cNvPr>
        <xdr:cNvSpPr/>
      </xdr:nvSpPr>
      <xdr:spPr>
        <a:xfrm>
          <a:off x="14541500" y="1040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164592</xdr:rowOff>
    </xdr:from>
    <xdr:to>
      <xdr:col>81</xdr:col>
      <xdr:colOff>50800</xdr:colOff>
      <xdr:row>61</xdr:row>
      <xdr:rowOff>2286</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flipV="1">
          <a:off x="14592300" y="104515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45212</xdr:rowOff>
    </xdr:from>
    <xdr:to>
      <xdr:col>72</xdr:col>
      <xdr:colOff>38100</xdr:colOff>
      <xdr:row>60</xdr:row>
      <xdr:rowOff>146812</xdr:rowOff>
    </xdr:to>
    <xdr:sp macro="" textlink="">
      <xdr:nvSpPr>
        <xdr:cNvPr id="648" name="楕円 647">
          <a:extLst>
            <a:ext uri="{FF2B5EF4-FFF2-40B4-BE49-F238E27FC236}">
              <a16:creationId xmlns:a16="http://schemas.microsoft.com/office/drawing/2014/main" id="{00000000-0008-0000-0100-000088020000}"/>
            </a:ext>
          </a:extLst>
        </xdr:cNvPr>
        <xdr:cNvSpPr/>
      </xdr:nvSpPr>
      <xdr:spPr>
        <a:xfrm>
          <a:off x="136525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96012</xdr:rowOff>
    </xdr:from>
    <xdr:to>
      <xdr:col>76</xdr:col>
      <xdr:colOff>114300</xdr:colOff>
      <xdr:row>61</xdr:row>
      <xdr:rowOff>2286</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3703300" y="103830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36068</xdr:rowOff>
    </xdr:from>
    <xdr:to>
      <xdr:col>67</xdr:col>
      <xdr:colOff>101600</xdr:colOff>
      <xdr:row>60</xdr:row>
      <xdr:rowOff>137668</xdr:rowOff>
    </xdr:to>
    <xdr:sp macro="" textlink="">
      <xdr:nvSpPr>
        <xdr:cNvPr id="650" name="楕円 649">
          <a:extLst>
            <a:ext uri="{FF2B5EF4-FFF2-40B4-BE49-F238E27FC236}">
              <a16:creationId xmlns:a16="http://schemas.microsoft.com/office/drawing/2014/main" id="{00000000-0008-0000-0100-00008A020000}"/>
            </a:ext>
          </a:extLst>
        </xdr:cNvPr>
        <xdr:cNvSpPr/>
      </xdr:nvSpPr>
      <xdr:spPr>
        <a:xfrm>
          <a:off x="12763500" y="103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86868</xdr:rowOff>
    </xdr:from>
    <xdr:to>
      <xdr:col>71</xdr:col>
      <xdr:colOff>177800</xdr:colOff>
      <xdr:row>60</xdr:row>
      <xdr:rowOff>96012</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2814300" y="103738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99331</xdr:rowOff>
    </xdr:from>
    <xdr:ext cx="405111" cy="259045"/>
    <xdr:sp macro="" textlink="">
      <xdr:nvSpPr>
        <xdr:cNvPr id="652" name="n_1aveValue【学校施設】&#10;有形固定資産減価償却率">
          <a:extLst>
            <a:ext uri="{FF2B5EF4-FFF2-40B4-BE49-F238E27FC236}">
              <a16:creationId xmlns:a16="http://schemas.microsoft.com/office/drawing/2014/main" id="{00000000-0008-0000-0100-00008C020000}"/>
            </a:ext>
          </a:extLst>
        </xdr:cNvPr>
        <xdr:cNvSpPr txBox="1"/>
      </xdr:nvSpPr>
      <xdr:spPr>
        <a:xfrm>
          <a:off x="152660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85615</xdr:rowOff>
    </xdr:from>
    <xdr:ext cx="405111" cy="259045"/>
    <xdr:sp macro="" textlink="">
      <xdr:nvSpPr>
        <xdr:cNvPr id="653" name="n_2aveValue【学校施設】&#10;有形固定資産減価償却率">
          <a:extLst>
            <a:ext uri="{FF2B5EF4-FFF2-40B4-BE49-F238E27FC236}">
              <a16:creationId xmlns:a16="http://schemas.microsoft.com/office/drawing/2014/main" id="{00000000-0008-0000-0100-00008D020000}"/>
            </a:ext>
          </a:extLst>
        </xdr:cNvPr>
        <xdr:cNvSpPr txBox="1"/>
      </xdr:nvSpPr>
      <xdr:spPr>
        <a:xfrm>
          <a:off x="14389744" y="10029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62755</xdr:rowOff>
    </xdr:from>
    <xdr:ext cx="405111" cy="259045"/>
    <xdr:sp macro="" textlink="">
      <xdr:nvSpPr>
        <xdr:cNvPr id="654" name="n_3aveValue【学校施設】&#10;有形固定資産減価償却率">
          <a:extLst>
            <a:ext uri="{FF2B5EF4-FFF2-40B4-BE49-F238E27FC236}">
              <a16:creationId xmlns:a16="http://schemas.microsoft.com/office/drawing/2014/main" id="{00000000-0008-0000-0100-00008E020000}"/>
            </a:ext>
          </a:extLst>
        </xdr:cNvPr>
        <xdr:cNvSpPr txBox="1"/>
      </xdr:nvSpPr>
      <xdr:spPr>
        <a:xfrm>
          <a:off x="13500744" y="1000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138193</xdr:rowOff>
    </xdr:from>
    <xdr:ext cx="405111" cy="259045"/>
    <xdr:sp macro="" textlink="">
      <xdr:nvSpPr>
        <xdr:cNvPr id="655" name="n_4aveValue【学校施設】&#10;有形固定資産減価償却率">
          <a:extLst>
            <a:ext uri="{FF2B5EF4-FFF2-40B4-BE49-F238E27FC236}">
              <a16:creationId xmlns:a16="http://schemas.microsoft.com/office/drawing/2014/main" id="{00000000-0008-0000-0100-00008F020000}"/>
            </a:ext>
          </a:extLst>
        </xdr:cNvPr>
        <xdr:cNvSpPr txBox="1"/>
      </xdr:nvSpPr>
      <xdr:spPr>
        <a:xfrm>
          <a:off x="126117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35069</xdr:rowOff>
    </xdr:from>
    <xdr:ext cx="405111" cy="259045"/>
    <xdr:sp macro="" textlink="">
      <xdr:nvSpPr>
        <xdr:cNvPr id="656" name="n_1mainValue【学校施設】&#10;有形固定資産減価償却率">
          <a:extLst>
            <a:ext uri="{FF2B5EF4-FFF2-40B4-BE49-F238E27FC236}">
              <a16:creationId xmlns:a16="http://schemas.microsoft.com/office/drawing/2014/main" id="{00000000-0008-0000-0100-000090020000}"/>
            </a:ext>
          </a:extLst>
        </xdr:cNvPr>
        <xdr:cNvSpPr txBox="1"/>
      </xdr:nvSpPr>
      <xdr:spPr>
        <a:xfrm>
          <a:off x="15266044" y="1049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44213</xdr:rowOff>
    </xdr:from>
    <xdr:ext cx="405111" cy="259045"/>
    <xdr:sp macro="" textlink="">
      <xdr:nvSpPr>
        <xdr:cNvPr id="657" name="n_2mainValue【学校施設】&#10;有形固定資産減価償却率">
          <a:extLst>
            <a:ext uri="{FF2B5EF4-FFF2-40B4-BE49-F238E27FC236}">
              <a16:creationId xmlns:a16="http://schemas.microsoft.com/office/drawing/2014/main" id="{00000000-0008-0000-0100-000091020000}"/>
            </a:ext>
          </a:extLst>
        </xdr:cNvPr>
        <xdr:cNvSpPr txBox="1"/>
      </xdr:nvSpPr>
      <xdr:spPr>
        <a:xfrm>
          <a:off x="14389744" y="1050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137939</xdr:rowOff>
    </xdr:from>
    <xdr:ext cx="405111" cy="259045"/>
    <xdr:sp macro="" textlink="">
      <xdr:nvSpPr>
        <xdr:cNvPr id="658" name="n_3mainValue【学校施設】&#10;有形固定資産減価償却率">
          <a:extLst>
            <a:ext uri="{FF2B5EF4-FFF2-40B4-BE49-F238E27FC236}">
              <a16:creationId xmlns:a16="http://schemas.microsoft.com/office/drawing/2014/main" id="{00000000-0008-0000-0100-000092020000}"/>
            </a:ext>
          </a:extLst>
        </xdr:cNvPr>
        <xdr:cNvSpPr txBox="1"/>
      </xdr:nvSpPr>
      <xdr:spPr>
        <a:xfrm>
          <a:off x="13500744" y="1042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128795</xdr:rowOff>
    </xdr:from>
    <xdr:ext cx="405111" cy="259045"/>
    <xdr:sp macro="" textlink="">
      <xdr:nvSpPr>
        <xdr:cNvPr id="659" name="n_4mainValue【学校施設】&#10;有形固定資産減価償却率">
          <a:extLst>
            <a:ext uri="{FF2B5EF4-FFF2-40B4-BE49-F238E27FC236}">
              <a16:creationId xmlns:a16="http://schemas.microsoft.com/office/drawing/2014/main" id="{00000000-0008-0000-0100-000093020000}"/>
            </a:ext>
          </a:extLst>
        </xdr:cNvPr>
        <xdr:cNvSpPr txBox="1"/>
      </xdr:nvSpPr>
      <xdr:spPr>
        <a:xfrm>
          <a:off x="12611744" y="1041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a:extLst>
            <a:ext uri="{FF2B5EF4-FFF2-40B4-BE49-F238E27FC236}">
              <a16:creationId xmlns:a16="http://schemas.microsoft.com/office/drawing/2014/main" id="{00000000-0008-0000-0100-0000A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8709</xdr:rowOff>
    </xdr:from>
    <xdr:to>
      <xdr:col>116</xdr:col>
      <xdr:colOff>62864</xdr:colOff>
      <xdr:row>64</xdr:row>
      <xdr:rowOff>71846</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flipV="1">
          <a:off x="22160864" y="9609909"/>
          <a:ext cx="0" cy="143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75673</xdr:rowOff>
    </xdr:from>
    <xdr:ext cx="469744" cy="259045"/>
    <xdr:sp macro="" textlink="">
      <xdr:nvSpPr>
        <xdr:cNvPr id="687" name="【学校施設】&#10;一人当たり面積最小値テキスト">
          <a:extLst>
            <a:ext uri="{FF2B5EF4-FFF2-40B4-BE49-F238E27FC236}">
              <a16:creationId xmlns:a16="http://schemas.microsoft.com/office/drawing/2014/main" id="{00000000-0008-0000-0100-0000AF020000}"/>
            </a:ext>
          </a:extLst>
        </xdr:cNvPr>
        <xdr:cNvSpPr txBox="1"/>
      </xdr:nvSpPr>
      <xdr:spPr>
        <a:xfrm>
          <a:off x="22199600" y="1104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71846</xdr:rowOff>
    </xdr:from>
    <xdr:to>
      <xdr:col>116</xdr:col>
      <xdr:colOff>152400</xdr:colOff>
      <xdr:row>64</xdr:row>
      <xdr:rowOff>71846</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22072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126836</xdr:rowOff>
    </xdr:from>
    <xdr:ext cx="469744" cy="259045"/>
    <xdr:sp macro="" textlink="">
      <xdr:nvSpPr>
        <xdr:cNvPr id="689" name="【学校施設】&#10;一人当たり面積最大値テキスト">
          <a:extLst>
            <a:ext uri="{FF2B5EF4-FFF2-40B4-BE49-F238E27FC236}">
              <a16:creationId xmlns:a16="http://schemas.microsoft.com/office/drawing/2014/main" id="{00000000-0008-0000-0100-0000B1020000}"/>
            </a:ext>
          </a:extLst>
        </xdr:cNvPr>
        <xdr:cNvSpPr txBox="1"/>
      </xdr:nvSpPr>
      <xdr:spPr>
        <a:xfrm>
          <a:off x="22199600" y="938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8709</xdr:rowOff>
    </xdr:from>
    <xdr:to>
      <xdr:col>116</xdr:col>
      <xdr:colOff>152400</xdr:colOff>
      <xdr:row>56</xdr:row>
      <xdr:rowOff>8709</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22072600" y="9609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71318</xdr:rowOff>
    </xdr:from>
    <xdr:ext cx="469744" cy="259045"/>
    <xdr:sp macro="" textlink="">
      <xdr:nvSpPr>
        <xdr:cNvPr id="691" name="【学校施設】&#10;一人当たり面積平均値テキスト">
          <a:extLst>
            <a:ext uri="{FF2B5EF4-FFF2-40B4-BE49-F238E27FC236}">
              <a16:creationId xmlns:a16="http://schemas.microsoft.com/office/drawing/2014/main" id="{00000000-0008-0000-0100-0000B3020000}"/>
            </a:ext>
          </a:extLst>
        </xdr:cNvPr>
        <xdr:cNvSpPr txBox="1"/>
      </xdr:nvSpPr>
      <xdr:spPr>
        <a:xfrm>
          <a:off x="22199600" y="1070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92891</xdr:rowOff>
    </xdr:from>
    <xdr:to>
      <xdr:col>116</xdr:col>
      <xdr:colOff>114300</xdr:colOff>
      <xdr:row>63</xdr:row>
      <xdr:rowOff>23041</xdr:rowOff>
    </xdr:to>
    <xdr:sp macro="" textlink="">
      <xdr:nvSpPr>
        <xdr:cNvPr id="692" name="フローチャート: 判断 691">
          <a:extLst>
            <a:ext uri="{FF2B5EF4-FFF2-40B4-BE49-F238E27FC236}">
              <a16:creationId xmlns:a16="http://schemas.microsoft.com/office/drawing/2014/main" id="{00000000-0008-0000-0100-0000B4020000}"/>
            </a:ext>
          </a:extLst>
        </xdr:cNvPr>
        <xdr:cNvSpPr/>
      </xdr:nvSpPr>
      <xdr:spPr>
        <a:xfrm>
          <a:off x="22110700" y="1072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109220</xdr:rowOff>
    </xdr:from>
    <xdr:to>
      <xdr:col>112</xdr:col>
      <xdr:colOff>38100</xdr:colOff>
      <xdr:row>63</xdr:row>
      <xdr:rowOff>39370</xdr:rowOff>
    </xdr:to>
    <xdr:sp macro="" textlink="">
      <xdr:nvSpPr>
        <xdr:cNvPr id="693" name="フローチャート: 判断 692">
          <a:extLst>
            <a:ext uri="{FF2B5EF4-FFF2-40B4-BE49-F238E27FC236}">
              <a16:creationId xmlns:a16="http://schemas.microsoft.com/office/drawing/2014/main" id="{00000000-0008-0000-0100-0000B5020000}"/>
            </a:ext>
          </a:extLst>
        </xdr:cNvPr>
        <xdr:cNvSpPr/>
      </xdr:nvSpPr>
      <xdr:spPr>
        <a:xfrm>
          <a:off x="21272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694" name="フローチャート: 判断 693">
          <a:extLst>
            <a:ext uri="{FF2B5EF4-FFF2-40B4-BE49-F238E27FC236}">
              <a16:creationId xmlns:a16="http://schemas.microsoft.com/office/drawing/2014/main" id="{00000000-0008-0000-0100-0000B6020000}"/>
            </a:ext>
          </a:extLst>
        </xdr:cNvPr>
        <xdr:cNvSpPr/>
      </xdr:nvSpPr>
      <xdr:spPr>
        <a:xfrm>
          <a:off x="20383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108131</xdr:rowOff>
    </xdr:from>
    <xdr:to>
      <xdr:col>102</xdr:col>
      <xdr:colOff>165100</xdr:colOff>
      <xdr:row>63</xdr:row>
      <xdr:rowOff>38281</xdr:rowOff>
    </xdr:to>
    <xdr:sp macro="" textlink="">
      <xdr:nvSpPr>
        <xdr:cNvPr id="695" name="フローチャート: 判断 694">
          <a:extLst>
            <a:ext uri="{FF2B5EF4-FFF2-40B4-BE49-F238E27FC236}">
              <a16:creationId xmlns:a16="http://schemas.microsoft.com/office/drawing/2014/main" id="{00000000-0008-0000-0100-0000B7020000}"/>
            </a:ext>
          </a:extLst>
        </xdr:cNvPr>
        <xdr:cNvSpPr/>
      </xdr:nvSpPr>
      <xdr:spPr>
        <a:xfrm>
          <a:off x="19494500" y="1073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122283</xdr:rowOff>
    </xdr:from>
    <xdr:to>
      <xdr:col>98</xdr:col>
      <xdr:colOff>38100</xdr:colOff>
      <xdr:row>63</xdr:row>
      <xdr:rowOff>52433</xdr:rowOff>
    </xdr:to>
    <xdr:sp macro="" textlink="">
      <xdr:nvSpPr>
        <xdr:cNvPr id="696" name="フローチャート: 判断 695">
          <a:extLst>
            <a:ext uri="{FF2B5EF4-FFF2-40B4-BE49-F238E27FC236}">
              <a16:creationId xmlns:a16="http://schemas.microsoft.com/office/drawing/2014/main" id="{00000000-0008-0000-0100-0000B8020000}"/>
            </a:ext>
          </a:extLst>
        </xdr:cNvPr>
        <xdr:cNvSpPr/>
      </xdr:nvSpPr>
      <xdr:spPr>
        <a:xfrm>
          <a:off x="18605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76563</xdr:rowOff>
    </xdr:from>
    <xdr:to>
      <xdr:col>116</xdr:col>
      <xdr:colOff>114300</xdr:colOff>
      <xdr:row>63</xdr:row>
      <xdr:rowOff>6713</xdr:rowOff>
    </xdr:to>
    <xdr:sp macro="" textlink="">
      <xdr:nvSpPr>
        <xdr:cNvPr id="702" name="楕円 701">
          <a:extLst>
            <a:ext uri="{FF2B5EF4-FFF2-40B4-BE49-F238E27FC236}">
              <a16:creationId xmlns:a16="http://schemas.microsoft.com/office/drawing/2014/main" id="{00000000-0008-0000-0100-0000BE020000}"/>
            </a:ext>
          </a:extLst>
        </xdr:cNvPr>
        <xdr:cNvSpPr/>
      </xdr:nvSpPr>
      <xdr:spPr>
        <a:xfrm>
          <a:off x="221107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99440</xdr:rowOff>
    </xdr:from>
    <xdr:ext cx="469744" cy="259045"/>
    <xdr:sp macro="" textlink="">
      <xdr:nvSpPr>
        <xdr:cNvPr id="703" name="【学校施設】&#10;一人当たり面積該当値テキスト">
          <a:extLst>
            <a:ext uri="{FF2B5EF4-FFF2-40B4-BE49-F238E27FC236}">
              <a16:creationId xmlns:a16="http://schemas.microsoft.com/office/drawing/2014/main" id="{00000000-0008-0000-0100-0000BF020000}"/>
            </a:ext>
          </a:extLst>
        </xdr:cNvPr>
        <xdr:cNvSpPr txBox="1"/>
      </xdr:nvSpPr>
      <xdr:spPr>
        <a:xfrm>
          <a:off x="22199600" y="1055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100512</xdr:rowOff>
    </xdr:from>
    <xdr:to>
      <xdr:col>112</xdr:col>
      <xdr:colOff>38100</xdr:colOff>
      <xdr:row>63</xdr:row>
      <xdr:rowOff>30662</xdr:rowOff>
    </xdr:to>
    <xdr:sp macro="" textlink="">
      <xdr:nvSpPr>
        <xdr:cNvPr id="704" name="楕円 703">
          <a:extLst>
            <a:ext uri="{FF2B5EF4-FFF2-40B4-BE49-F238E27FC236}">
              <a16:creationId xmlns:a16="http://schemas.microsoft.com/office/drawing/2014/main" id="{00000000-0008-0000-0100-0000C0020000}"/>
            </a:ext>
          </a:extLst>
        </xdr:cNvPr>
        <xdr:cNvSpPr/>
      </xdr:nvSpPr>
      <xdr:spPr>
        <a:xfrm>
          <a:off x="212725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127363</xdr:rowOff>
    </xdr:from>
    <xdr:to>
      <xdr:col>116</xdr:col>
      <xdr:colOff>63500</xdr:colOff>
      <xdr:row>62</xdr:row>
      <xdr:rowOff>151312</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flipV="1">
          <a:off x="21323300" y="10757263"/>
          <a:ext cx="8382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111397</xdr:rowOff>
    </xdr:from>
    <xdr:to>
      <xdr:col>107</xdr:col>
      <xdr:colOff>101600</xdr:colOff>
      <xdr:row>63</xdr:row>
      <xdr:rowOff>41547</xdr:rowOff>
    </xdr:to>
    <xdr:sp macro="" textlink="">
      <xdr:nvSpPr>
        <xdr:cNvPr id="706" name="楕円 705">
          <a:extLst>
            <a:ext uri="{FF2B5EF4-FFF2-40B4-BE49-F238E27FC236}">
              <a16:creationId xmlns:a16="http://schemas.microsoft.com/office/drawing/2014/main" id="{00000000-0008-0000-0100-0000C2020000}"/>
            </a:ext>
          </a:extLst>
        </xdr:cNvPr>
        <xdr:cNvSpPr/>
      </xdr:nvSpPr>
      <xdr:spPr>
        <a:xfrm>
          <a:off x="20383500" y="1074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151312</xdr:rowOff>
    </xdr:from>
    <xdr:to>
      <xdr:col>111</xdr:col>
      <xdr:colOff>177800</xdr:colOff>
      <xdr:row>62</xdr:row>
      <xdr:rowOff>162197</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flipV="1">
          <a:off x="20434300" y="1078121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87449</xdr:rowOff>
    </xdr:from>
    <xdr:to>
      <xdr:col>102</xdr:col>
      <xdr:colOff>165100</xdr:colOff>
      <xdr:row>63</xdr:row>
      <xdr:rowOff>17599</xdr:rowOff>
    </xdr:to>
    <xdr:sp macro="" textlink="">
      <xdr:nvSpPr>
        <xdr:cNvPr id="708" name="楕円 707">
          <a:extLst>
            <a:ext uri="{FF2B5EF4-FFF2-40B4-BE49-F238E27FC236}">
              <a16:creationId xmlns:a16="http://schemas.microsoft.com/office/drawing/2014/main" id="{00000000-0008-0000-0100-0000C4020000}"/>
            </a:ext>
          </a:extLst>
        </xdr:cNvPr>
        <xdr:cNvSpPr/>
      </xdr:nvSpPr>
      <xdr:spPr>
        <a:xfrm>
          <a:off x="19494500" y="1071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138249</xdr:rowOff>
    </xdr:from>
    <xdr:to>
      <xdr:col>107</xdr:col>
      <xdr:colOff>50800</xdr:colOff>
      <xdr:row>62</xdr:row>
      <xdr:rowOff>162197</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9545300" y="10768149"/>
          <a:ext cx="88900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105954</xdr:rowOff>
    </xdr:from>
    <xdr:to>
      <xdr:col>98</xdr:col>
      <xdr:colOff>38100</xdr:colOff>
      <xdr:row>63</xdr:row>
      <xdr:rowOff>36104</xdr:rowOff>
    </xdr:to>
    <xdr:sp macro="" textlink="">
      <xdr:nvSpPr>
        <xdr:cNvPr id="710" name="楕円 709">
          <a:extLst>
            <a:ext uri="{FF2B5EF4-FFF2-40B4-BE49-F238E27FC236}">
              <a16:creationId xmlns:a16="http://schemas.microsoft.com/office/drawing/2014/main" id="{00000000-0008-0000-0100-0000C6020000}"/>
            </a:ext>
          </a:extLst>
        </xdr:cNvPr>
        <xdr:cNvSpPr/>
      </xdr:nvSpPr>
      <xdr:spPr>
        <a:xfrm>
          <a:off x="186055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138249</xdr:rowOff>
    </xdr:from>
    <xdr:to>
      <xdr:col>102</xdr:col>
      <xdr:colOff>114300</xdr:colOff>
      <xdr:row>62</xdr:row>
      <xdr:rowOff>156754</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flipV="1">
          <a:off x="18656300" y="10768149"/>
          <a:ext cx="889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30497</xdr:rowOff>
    </xdr:from>
    <xdr:ext cx="469744" cy="259045"/>
    <xdr:sp macro="" textlink="">
      <xdr:nvSpPr>
        <xdr:cNvPr id="712" name="n_1aveValue【学校施設】&#10;一人当たり面積">
          <a:extLst>
            <a:ext uri="{FF2B5EF4-FFF2-40B4-BE49-F238E27FC236}">
              <a16:creationId xmlns:a16="http://schemas.microsoft.com/office/drawing/2014/main" id="{00000000-0008-0000-0100-0000C8020000}"/>
            </a:ext>
          </a:extLst>
        </xdr:cNvPr>
        <xdr:cNvSpPr txBox="1"/>
      </xdr:nvSpPr>
      <xdr:spPr>
        <a:xfrm>
          <a:off x="21075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55897</xdr:rowOff>
    </xdr:from>
    <xdr:ext cx="469744" cy="259045"/>
    <xdr:sp macro="" textlink="">
      <xdr:nvSpPr>
        <xdr:cNvPr id="713" name="n_2aveValue【学校施設】&#10;一人当たり面積">
          <a:extLst>
            <a:ext uri="{FF2B5EF4-FFF2-40B4-BE49-F238E27FC236}">
              <a16:creationId xmlns:a16="http://schemas.microsoft.com/office/drawing/2014/main" id="{00000000-0008-0000-0100-0000C9020000}"/>
            </a:ext>
          </a:extLst>
        </xdr:cNvPr>
        <xdr:cNvSpPr txBox="1"/>
      </xdr:nvSpPr>
      <xdr:spPr>
        <a:xfrm>
          <a:off x="20199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29408</xdr:rowOff>
    </xdr:from>
    <xdr:ext cx="469744" cy="259045"/>
    <xdr:sp macro="" textlink="">
      <xdr:nvSpPr>
        <xdr:cNvPr id="714" name="n_3aveValue【学校施設】&#10;一人当たり面積">
          <a:extLst>
            <a:ext uri="{FF2B5EF4-FFF2-40B4-BE49-F238E27FC236}">
              <a16:creationId xmlns:a16="http://schemas.microsoft.com/office/drawing/2014/main" id="{00000000-0008-0000-0100-0000CA020000}"/>
            </a:ext>
          </a:extLst>
        </xdr:cNvPr>
        <xdr:cNvSpPr txBox="1"/>
      </xdr:nvSpPr>
      <xdr:spPr>
        <a:xfrm>
          <a:off x="19310427" y="1083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43560</xdr:rowOff>
    </xdr:from>
    <xdr:ext cx="469744" cy="259045"/>
    <xdr:sp macro="" textlink="">
      <xdr:nvSpPr>
        <xdr:cNvPr id="715" name="n_4aveValue【学校施設】&#10;一人当たり面積">
          <a:extLst>
            <a:ext uri="{FF2B5EF4-FFF2-40B4-BE49-F238E27FC236}">
              <a16:creationId xmlns:a16="http://schemas.microsoft.com/office/drawing/2014/main" id="{00000000-0008-0000-0100-0000CB020000}"/>
            </a:ext>
          </a:extLst>
        </xdr:cNvPr>
        <xdr:cNvSpPr txBox="1"/>
      </xdr:nvSpPr>
      <xdr:spPr>
        <a:xfrm>
          <a:off x="18421427" y="1084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47189</xdr:rowOff>
    </xdr:from>
    <xdr:ext cx="469744" cy="259045"/>
    <xdr:sp macro="" textlink="">
      <xdr:nvSpPr>
        <xdr:cNvPr id="716" name="n_1mainValue【学校施設】&#10;一人当たり面積">
          <a:extLst>
            <a:ext uri="{FF2B5EF4-FFF2-40B4-BE49-F238E27FC236}">
              <a16:creationId xmlns:a16="http://schemas.microsoft.com/office/drawing/2014/main" id="{00000000-0008-0000-0100-0000CC020000}"/>
            </a:ext>
          </a:extLst>
        </xdr:cNvPr>
        <xdr:cNvSpPr txBox="1"/>
      </xdr:nvSpPr>
      <xdr:spPr>
        <a:xfrm>
          <a:off x="21075727" y="1050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32674</xdr:rowOff>
    </xdr:from>
    <xdr:ext cx="469744" cy="259045"/>
    <xdr:sp macro="" textlink="">
      <xdr:nvSpPr>
        <xdr:cNvPr id="717" name="n_2mainValue【学校施設】&#10;一人当たり面積">
          <a:extLst>
            <a:ext uri="{FF2B5EF4-FFF2-40B4-BE49-F238E27FC236}">
              <a16:creationId xmlns:a16="http://schemas.microsoft.com/office/drawing/2014/main" id="{00000000-0008-0000-0100-0000CD020000}"/>
            </a:ext>
          </a:extLst>
        </xdr:cNvPr>
        <xdr:cNvSpPr txBox="1"/>
      </xdr:nvSpPr>
      <xdr:spPr>
        <a:xfrm>
          <a:off x="20199427" y="1083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34126</xdr:rowOff>
    </xdr:from>
    <xdr:ext cx="469744" cy="259045"/>
    <xdr:sp macro="" textlink="">
      <xdr:nvSpPr>
        <xdr:cNvPr id="718" name="n_3mainValue【学校施設】&#10;一人当たり面積">
          <a:extLst>
            <a:ext uri="{FF2B5EF4-FFF2-40B4-BE49-F238E27FC236}">
              <a16:creationId xmlns:a16="http://schemas.microsoft.com/office/drawing/2014/main" id="{00000000-0008-0000-0100-0000CE020000}"/>
            </a:ext>
          </a:extLst>
        </xdr:cNvPr>
        <xdr:cNvSpPr txBox="1"/>
      </xdr:nvSpPr>
      <xdr:spPr>
        <a:xfrm>
          <a:off x="19310427" y="1049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52631</xdr:rowOff>
    </xdr:from>
    <xdr:ext cx="469744" cy="259045"/>
    <xdr:sp macro="" textlink="">
      <xdr:nvSpPr>
        <xdr:cNvPr id="719" name="n_4mainValue【学校施設】&#10;一人当たり面積">
          <a:extLst>
            <a:ext uri="{FF2B5EF4-FFF2-40B4-BE49-F238E27FC236}">
              <a16:creationId xmlns:a16="http://schemas.microsoft.com/office/drawing/2014/main" id="{00000000-0008-0000-0100-0000CF020000}"/>
            </a:ext>
          </a:extLst>
        </xdr:cNvPr>
        <xdr:cNvSpPr txBox="1"/>
      </xdr:nvSpPr>
      <xdr:spPr>
        <a:xfrm>
          <a:off x="18421427" y="1051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00000000-0008-0000-0100-0000D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児童館】&#10;有形固定資産減価償却率グラフ枠">
          <a:extLst>
            <a:ext uri="{FF2B5EF4-FFF2-40B4-BE49-F238E27FC236}">
              <a16:creationId xmlns:a16="http://schemas.microsoft.com/office/drawing/2014/main" id="{00000000-0008-0000-0100-0000E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46673</xdr:rowOff>
    </xdr:from>
    <xdr:to>
      <xdr:col>85</xdr:col>
      <xdr:colOff>126364</xdr:colOff>
      <xdr:row>86</xdr:row>
      <xdr:rowOff>92393</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flipV="1">
          <a:off x="16318864" y="13419773"/>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96220</xdr:rowOff>
    </xdr:from>
    <xdr:ext cx="405111" cy="259045"/>
    <xdr:sp macro="" textlink="">
      <xdr:nvSpPr>
        <xdr:cNvPr id="749" name="【児童館】&#10;有形固定資産減価償却率最小値テキスト">
          <a:extLst>
            <a:ext uri="{FF2B5EF4-FFF2-40B4-BE49-F238E27FC236}">
              <a16:creationId xmlns:a16="http://schemas.microsoft.com/office/drawing/2014/main" id="{00000000-0008-0000-0100-0000ED020000}"/>
            </a:ext>
          </a:extLst>
        </xdr:cNvPr>
        <xdr:cNvSpPr txBox="1"/>
      </xdr:nvSpPr>
      <xdr:spPr>
        <a:xfrm>
          <a:off x="16357600" y="1484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92393</xdr:rowOff>
    </xdr:from>
    <xdr:to>
      <xdr:col>86</xdr:col>
      <xdr:colOff>25400</xdr:colOff>
      <xdr:row>86</xdr:row>
      <xdr:rowOff>92393</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6230600" y="1483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164800</xdr:rowOff>
    </xdr:from>
    <xdr:ext cx="405111" cy="259045"/>
    <xdr:sp macro="" textlink="">
      <xdr:nvSpPr>
        <xdr:cNvPr id="751" name="【児童館】&#10;有形固定資産減価償却率最大値テキスト">
          <a:extLst>
            <a:ext uri="{FF2B5EF4-FFF2-40B4-BE49-F238E27FC236}">
              <a16:creationId xmlns:a16="http://schemas.microsoft.com/office/drawing/2014/main" id="{00000000-0008-0000-0100-0000EF020000}"/>
            </a:ext>
          </a:extLst>
        </xdr:cNvPr>
        <xdr:cNvSpPr txBox="1"/>
      </xdr:nvSpPr>
      <xdr:spPr>
        <a:xfrm>
          <a:off x="16357600" y="13195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46673</xdr:rowOff>
    </xdr:from>
    <xdr:to>
      <xdr:col>86</xdr:col>
      <xdr:colOff>25400</xdr:colOff>
      <xdr:row>78</xdr:row>
      <xdr:rowOff>46673</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6230600" y="1341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33038</xdr:rowOff>
    </xdr:from>
    <xdr:ext cx="405111" cy="259045"/>
    <xdr:sp macro="" textlink="">
      <xdr:nvSpPr>
        <xdr:cNvPr id="753" name="【児童館】&#10;有形固定資産減価償却率平均値テキスト">
          <a:extLst>
            <a:ext uri="{FF2B5EF4-FFF2-40B4-BE49-F238E27FC236}">
              <a16:creationId xmlns:a16="http://schemas.microsoft.com/office/drawing/2014/main" id="{00000000-0008-0000-0100-0000F1020000}"/>
            </a:ext>
          </a:extLst>
        </xdr:cNvPr>
        <xdr:cNvSpPr txBox="1"/>
      </xdr:nvSpPr>
      <xdr:spPr>
        <a:xfrm>
          <a:off x="16357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754" name="フローチャート: 判断 753">
          <a:extLst>
            <a:ext uri="{FF2B5EF4-FFF2-40B4-BE49-F238E27FC236}">
              <a16:creationId xmlns:a16="http://schemas.microsoft.com/office/drawing/2014/main" id="{00000000-0008-0000-0100-0000F2020000}"/>
            </a:ext>
          </a:extLst>
        </xdr:cNvPr>
        <xdr:cNvSpPr/>
      </xdr:nvSpPr>
      <xdr:spPr>
        <a:xfrm>
          <a:off x="16268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5" name="フローチャート: 判断 754">
          <a:extLst>
            <a:ext uri="{FF2B5EF4-FFF2-40B4-BE49-F238E27FC236}">
              <a16:creationId xmlns:a16="http://schemas.microsoft.com/office/drawing/2014/main" id="{00000000-0008-0000-0100-0000F3020000}"/>
            </a:ext>
          </a:extLst>
        </xdr:cNvPr>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158750</xdr:rowOff>
    </xdr:from>
    <xdr:to>
      <xdr:col>76</xdr:col>
      <xdr:colOff>165100</xdr:colOff>
      <xdr:row>82</xdr:row>
      <xdr:rowOff>88900</xdr:rowOff>
    </xdr:to>
    <xdr:sp macro="" textlink="">
      <xdr:nvSpPr>
        <xdr:cNvPr id="756" name="フローチャート: 判断 755">
          <a:extLst>
            <a:ext uri="{FF2B5EF4-FFF2-40B4-BE49-F238E27FC236}">
              <a16:creationId xmlns:a16="http://schemas.microsoft.com/office/drawing/2014/main" id="{00000000-0008-0000-0100-0000F4020000}"/>
            </a:ext>
          </a:extLst>
        </xdr:cNvPr>
        <xdr:cNvSpPr/>
      </xdr:nvSpPr>
      <xdr:spPr>
        <a:xfrm>
          <a:off x="14541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155893</xdr:rowOff>
    </xdr:from>
    <xdr:to>
      <xdr:col>72</xdr:col>
      <xdr:colOff>38100</xdr:colOff>
      <xdr:row>82</xdr:row>
      <xdr:rowOff>86043</xdr:rowOff>
    </xdr:to>
    <xdr:sp macro="" textlink="">
      <xdr:nvSpPr>
        <xdr:cNvPr id="757" name="フローチャート: 判断 756">
          <a:extLst>
            <a:ext uri="{FF2B5EF4-FFF2-40B4-BE49-F238E27FC236}">
              <a16:creationId xmlns:a16="http://schemas.microsoft.com/office/drawing/2014/main" id="{00000000-0008-0000-0100-0000F5020000}"/>
            </a:ext>
          </a:extLst>
        </xdr:cNvPr>
        <xdr:cNvSpPr/>
      </xdr:nvSpPr>
      <xdr:spPr>
        <a:xfrm>
          <a:off x="13652500" y="1404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124461</xdr:rowOff>
    </xdr:from>
    <xdr:to>
      <xdr:col>67</xdr:col>
      <xdr:colOff>101600</xdr:colOff>
      <xdr:row>81</xdr:row>
      <xdr:rowOff>54611</xdr:rowOff>
    </xdr:to>
    <xdr:sp macro="" textlink="">
      <xdr:nvSpPr>
        <xdr:cNvPr id="758" name="フローチャート: 判断 757">
          <a:extLst>
            <a:ext uri="{FF2B5EF4-FFF2-40B4-BE49-F238E27FC236}">
              <a16:creationId xmlns:a16="http://schemas.microsoft.com/office/drawing/2014/main" id="{00000000-0008-0000-0100-0000F6020000}"/>
            </a:ext>
          </a:extLst>
        </xdr:cNvPr>
        <xdr:cNvSpPr/>
      </xdr:nvSpPr>
      <xdr:spPr>
        <a:xfrm>
          <a:off x="12763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115888</xdr:rowOff>
    </xdr:from>
    <xdr:to>
      <xdr:col>85</xdr:col>
      <xdr:colOff>177800</xdr:colOff>
      <xdr:row>83</xdr:row>
      <xdr:rowOff>46038</xdr:rowOff>
    </xdr:to>
    <xdr:sp macro="" textlink="">
      <xdr:nvSpPr>
        <xdr:cNvPr id="764" name="楕円 763">
          <a:extLst>
            <a:ext uri="{FF2B5EF4-FFF2-40B4-BE49-F238E27FC236}">
              <a16:creationId xmlns:a16="http://schemas.microsoft.com/office/drawing/2014/main" id="{00000000-0008-0000-0100-0000FC020000}"/>
            </a:ext>
          </a:extLst>
        </xdr:cNvPr>
        <xdr:cNvSpPr/>
      </xdr:nvSpPr>
      <xdr:spPr>
        <a:xfrm>
          <a:off x="16268700" y="1417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94315</xdr:rowOff>
    </xdr:from>
    <xdr:ext cx="405111" cy="259045"/>
    <xdr:sp macro="" textlink="">
      <xdr:nvSpPr>
        <xdr:cNvPr id="765" name="【児童館】&#10;有形固定資産減価償却率該当値テキスト">
          <a:extLst>
            <a:ext uri="{FF2B5EF4-FFF2-40B4-BE49-F238E27FC236}">
              <a16:creationId xmlns:a16="http://schemas.microsoft.com/office/drawing/2014/main" id="{00000000-0008-0000-0100-0000FD020000}"/>
            </a:ext>
          </a:extLst>
        </xdr:cNvPr>
        <xdr:cNvSpPr txBox="1"/>
      </xdr:nvSpPr>
      <xdr:spPr>
        <a:xfrm>
          <a:off x="16357600" y="14153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61595</xdr:rowOff>
    </xdr:from>
    <xdr:to>
      <xdr:col>81</xdr:col>
      <xdr:colOff>101600</xdr:colOff>
      <xdr:row>82</xdr:row>
      <xdr:rowOff>163195</xdr:rowOff>
    </xdr:to>
    <xdr:sp macro="" textlink="">
      <xdr:nvSpPr>
        <xdr:cNvPr id="766" name="楕円 765">
          <a:extLst>
            <a:ext uri="{FF2B5EF4-FFF2-40B4-BE49-F238E27FC236}">
              <a16:creationId xmlns:a16="http://schemas.microsoft.com/office/drawing/2014/main" id="{00000000-0008-0000-0100-0000FE020000}"/>
            </a:ext>
          </a:extLst>
        </xdr:cNvPr>
        <xdr:cNvSpPr/>
      </xdr:nvSpPr>
      <xdr:spPr>
        <a:xfrm>
          <a:off x="15430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112395</xdr:rowOff>
    </xdr:from>
    <xdr:to>
      <xdr:col>85</xdr:col>
      <xdr:colOff>127000</xdr:colOff>
      <xdr:row>82</xdr:row>
      <xdr:rowOff>166688</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5481300" y="14171295"/>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164464</xdr:rowOff>
    </xdr:from>
    <xdr:to>
      <xdr:col>76</xdr:col>
      <xdr:colOff>165100</xdr:colOff>
      <xdr:row>82</xdr:row>
      <xdr:rowOff>94614</xdr:rowOff>
    </xdr:to>
    <xdr:sp macro="" textlink="">
      <xdr:nvSpPr>
        <xdr:cNvPr id="768" name="楕円 767">
          <a:extLst>
            <a:ext uri="{FF2B5EF4-FFF2-40B4-BE49-F238E27FC236}">
              <a16:creationId xmlns:a16="http://schemas.microsoft.com/office/drawing/2014/main" id="{00000000-0008-0000-0100-000000030000}"/>
            </a:ext>
          </a:extLst>
        </xdr:cNvPr>
        <xdr:cNvSpPr/>
      </xdr:nvSpPr>
      <xdr:spPr>
        <a:xfrm>
          <a:off x="14541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43814</xdr:rowOff>
    </xdr:from>
    <xdr:to>
      <xdr:col>81</xdr:col>
      <xdr:colOff>50800</xdr:colOff>
      <xdr:row>82</xdr:row>
      <xdr:rowOff>112395</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4592300" y="1410271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104457</xdr:rowOff>
    </xdr:from>
    <xdr:to>
      <xdr:col>72</xdr:col>
      <xdr:colOff>38100</xdr:colOff>
      <xdr:row>82</xdr:row>
      <xdr:rowOff>34607</xdr:rowOff>
    </xdr:to>
    <xdr:sp macro="" textlink="">
      <xdr:nvSpPr>
        <xdr:cNvPr id="770" name="楕円 769">
          <a:extLst>
            <a:ext uri="{FF2B5EF4-FFF2-40B4-BE49-F238E27FC236}">
              <a16:creationId xmlns:a16="http://schemas.microsoft.com/office/drawing/2014/main" id="{00000000-0008-0000-0100-000002030000}"/>
            </a:ext>
          </a:extLst>
        </xdr:cNvPr>
        <xdr:cNvSpPr/>
      </xdr:nvSpPr>
      <xdr:spPr>
        <a:xfrm>
          <a:off x="13652500" y="1399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155257</xdr:rowOff>
    </xdr:from>
    <xdr:to>
      <xdr:col>76</xdr:col>
      <xdr:colOff>114300</xdr:colOff>
      <xdr:row>82</xdr:row>
      <xdr:rowOff>43814</xdr:rowOff>
    </xdr:to>
    <xdr:cxnSp macro="">
      <xdr:nvCxnSpPr>
        <xdr:cNvPr id="771" name="直線コネクタ 770">
          <a:extLst>
            <a:ext uri="{FF2B5EF4-FFF2-40B4-BE49-F238E27FC236}">
              <a16:creationId xmlns:a16="http://schemas.microsoft.com/office/drawing/2014/main" id="{00000000-0008-0000-0100-000003030000}"/>
            </a:ext>
          </a:extLst>
        </xdr:cNvPr>
        <xdr:cNvCxnSpPr/>
      </xdr:nvCxnSpPr>
      <xdr:spPr>
        <a:xfrm>
          <a:off x="13703300" y="14042707"/>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133032</xdr:rowOff>
    </xdr:from>
    <xdr:to>
      <xdr:col>67</xdr:col>
      <xdr:colOff>101600</xdr:colOff>
      <xdr:row>81</xdr:row>
      <xdr:rowOff>63182</xdr:rowOff>
    </xdr:to>
    <xdr:sp macro="" textlink="">
      <xdr:nvSpPr>
        <xdr:cNvPr id="772" name="楕円 771">
          <a:extLst>
            <a:ext uri="{FF2B5EF4-FFF2-40B4-BE49-F238E27FC236}">
              <a16:creationId xmlns:a16="http://schemas.microsoft.com/office/drawing/2014/main" id="{00000000-0008-0000-0100-000004030000}"/>
            </a:ext>
          </a:extLst>
        </xdr:cNvPr>
        <xdr:cNvSpPr/>
      </xdr:nvSpPr>
      <xdr:spPr>
        <a:xfrm>
          <a:off x="12763500" y="1384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12382</xdr:rowOff>
    </xdr:from>
    <xdr:to>
      <xdr:col>71</xdr:col>
      <xdr:colOff>177800</xdr:colOff>
      <xdr:row>81</xdr:row>
      <xdr:rowOff>155257</xdr:rowOff>
    </xdr:to>
    <xdr:cxnSp macro="">
      <xdr:nvCxnSpPr>
        <xdr:cNvPr id="773" name="直線コネクタ 772">
          <a:extLst>
            <a:ext uri="{FF2B5EF4-FFF2-40B4-BE49-F238E27FC236}">
              <a16:creationId xmlns:a16="http://schemas.microsoft.com/office/drawing/2014/main" id="{00000000-0008-0000-0100-000005030000}"/>
            </a:ext>
          </a:extLst>
        </xdr:cNvPr>
        <xdr:cNvCxnSpPr/>
      </xdr:nvCxnSpPr>
      <xdr:spPr>
        <a:xfrm>
          <a:off x="12814300" y="13899832"/>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774" name="n_1aveValue【児童館】&#10;有形固定資産減価償却率">
          <a:extLst>
            <a:ext uri="{FF2B5EF4-FFF2-40B4-BE49-F238E27FC236}">
              <a16:creationId xmlns:a16="http://schemas.microsoft.com/office/drawing/2014/main" id="{00000000-0008-0000-0100-000006030000}"/>
            </a:ext>
          </a:extLst>
        </xdr:cNvPr>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105427</xdr:rowOff>
    </xdr:from>
    <xdr:ext cx="405111" cy="259045"/>
    <xdr:sp macro="" textlink="">
      <xdr:nvSpPr>
        <xdr:cNvPr id="775" name="n_2aveValue【児童館】&#10;有形固定資産減価償却率">
          <a:extLst>
            <a:ext uri="{FF2B5EF4-FFF2-40B4-BE49-F238E27FC236}">
              <a16:creationId xmlns:a16="http://schemas.microsoft.com/office/drawing/2014/main" id="{00000000-0008-0000-0100-000007030000}"/>
            </a:ext>
          </a:extLst>
        </xdr:cNvPr>
        <xdr:cNvSpPr txBox="1"/>
      </xdr:nvSpPr>
      <xdr:spPr>
        <a:xfrm>
          <a:off x="14389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77170</xdr:rowOff>
    </xdr:from>
    <xdr:ext cx="405111" cy="259045"/>
    <xdr:sp macro="" textlink="">
      <xdr:nvSpPr>
        <xdr:cNvPr id="776" name="n_3aveValue【児童館】&#10;有形固定資産減価償却率">
          <a:extLst>
            <a:ext uri="{FF2B5EF4-FFF2-40B4-BE49-F238E27FC236}">
              <a16:creationId xmlns:a16="http://schemas.microsoft.com/office/drawing/2014/main" id="{00000000-0008-0000-0100-000008030000}"/>
            </a:ext>
          </a:extLst>
        </xdr:cNvPr>
        <xdr:cNvSpPr txBox="1"/>
      </xdr:nvSpPr>
      <xdr:spPr>
        <a:xfrm>
          <a:off x="13500744" y="14136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71138</xdr:rowOff>
    </xdr:from>
    <xdr:ext cx="405111" cy="259045"/>
    <xdr:sp macro="" textlink="">
      <xdr:nvSpPr>
        <xdr:cNvPr id="777" name="n_4aveValue【児童館】&#10;有形固定資産減価償却率">
          <a:extLst>
            <a:ext uri="{FF2B5EF4-FFF2-40B4-BE49-F238E27FC236}">
              <a16:creationId xmlns:a16="http://schemas.microsoft.com/office/drawing/2014/main" id="{00000000-0008-0000-0100-000009030000}"/>
            </a:ext>
          </a:extLst>
        </xdr:cNvPr>
        <xdr:cNvSpPr txBox="1"/>
      </xdr:nvSpPr>
      <xdr:spPr>
        <a:xfrm>
          <a:off x="12611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154322</xdr:rowOff>
    </xdr:from>
    <xdr:ext cx="405111" cy="259045"/>
    <xdr:sp macro="" textlink="">
      <xdr:nvSpPr>
        <xdr:cNvPr id="778" name="n_1mainValue【児童館】&#10;有形固定資産減価償却率">
          <a:extLst>
            <a:ext uri="{FF2B5EF4-FFF2-40B4-BE49-F238E27FC236}">
              <a16:creationId xmlns:a16="http://schemas.microsoft.com/office/drawing/2014/main" id="{00000000-0008-0000-0100-00000A030000}"/>
            </a:ext>
          </a:extLst>
        </xdr:cNvPr>
        <xdr:cNvSpPr txBox="1"/>
      </xdr:nvSpPr>
      <xdr:spPr>
        <a:xfrm>
          <a:off x="152660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85741</xdr:rowOff>
    </xdr:from>
    <xdr:ext cx="405111" cy="259045"/>
    <xdr:sp macro="" textlink="">
      <xdr:nvSpPr>
        <xdr:cNvPr id="779" name="n_2mainValue【児童館】&#10;有形固定資産減価償却率">
          <a:extLst>
            <a:ext uri="{FF2B5EF4-FFF2-40B4-BE49-F238E27FC236}">
              <a16:creationId xmlns:a16="http://schemas.microsoft.com/office/drawing/2014/main" id="{00000000-0008-0000-0100-00000B030000}"/>
            </a:ext>
          </a:extLst>
        </xdr:cNvPr>
        <xdr:cNvSpPr txBox="1"/>
      </xdr:nvSpPr>
      <xdr:spPr>
        <a:xfrm>
          <a:off x="143897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51134</xdr:rowOff>
    </xdr:from>
    <xdr:ext cx="405111" cy="259045"/>
    <xdr:sp macro="" textlink="">
      <xdr:nvSpPr>
        <xdr:cNvPr id="780" name="n_3mainValue【児童館】&#10;有形固定資産減価償却率">
          <a:extLst>
            <a:ext uri="{FF2B5EF4-FFF2-40B4-BE49-F238E27FC236}">
              <a16:creationId xmlns:a16="http://schemas.microsoft.com/office/drawing/2014/main" id="{00000000-0008-0000-0100-00000C030000}"/>
            </a:ext>
          </a:extLst>
        </xdr:cNvPr>
        <xdr:cNvSpPr txBox="1"/>
      </xdr:nvSpPr>
      <xdr:spPr>
        <a:xfrm>
          <a:off x="13500744" y="13767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54309</xdr:rowOff>
    </xdr:from>
    <xdr:ext cx="405111" cy="259045"/>
    <xdr:sp macro="" textlink="">
      <xdr:nvSpPr>
        <xdr:cNvPr id="781" name="n_4mainValue【児童館】&#10;有形固定資産減価償却率">
          <a:extLst>
            <a:ext uri="{FF2B5EF4-FFF2-40B4-BE49-F238E27FC236}">
              <a16:creationId xmlns:a16="http://schemas.microsoft.com/office/drawing/2014/main" id="{00000000-0008-0000-0100-00000D030000}"/>
            </a:ext>
          </a:extLst>
        </xdr:cNvPr>
        <xdr:cNvSpPr txBox="1"/>
      </xdr:nvSpPr>
      <xdr:spPr>
        <a:xfrm>
          <a:off x="12611744" y="1394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00000000-0008-0000-0100-00000E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00000000-0008-0000-0100-00000F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00000000-0008-0000-0100-000010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00000000-0008-0000-0100-000011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00000000-0008-0000-0100-000012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100-000013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100-000014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00000000-0008-0000-0100-000015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00000000-0008-0000-0100-00001A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00000000-0008-0000-0100-00001C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00000000-0008-0000-0100-00001E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00000000-0008-0000-0100-000020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00000000-0008-0000-0100-000022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児童館】&#10;一人当たり面積グラフ枠">
          <a:extLst>
            <a:ext uri="{FF2B5EF4-FFF2-40B4-BE49-F238E27FC236}">
              <a16:creationId xmlns:a16="http://schemas.microsoft.com/office/drawing/2014/main" id="{00000000-0008-0000-0100-000024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76200</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flipV="1">
          <a:off x="22160864"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6" name="【児童館】&#10;一人当たり面積最小値テキスト">
          <a:extLst>
            <a:ext uri="{FF2B5EF4-FFF2-40B4-BE49-F238E27FC236}">
              <a16:creationId xmlns:a16="http://schemas.microsoft.com/office/drawing/2014/main" id="{00000000-0008-0000-0100-00002603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08" name="【児童館】&#10;一人当たり面積最大値テキスト">
          <a:extLst>
            <a:ext uri="{FF2B5EF4-FFF2-40B4-BE49-F238E27FC236}">
              <a16:creationId xmlns:a16="http://schemas.microsoft.com/office/drawing/2014/main" id="{00000000-0008-0000-0100-000028030000}"/>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810" name="【児童館】&#10;一人当たり面積平均値テキスト">
          <a:extLst>
            <a:ext uri="{FF2B5EF4-FFF2-40B4-BE49-F238E27FC236}">
              <a16:creationId xmlns:a16="http://schemas.microsoft.com/office/drawing/2014/main" id="{00000000-0008-0000-0100-00002A030000}"/>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11" name="フローチャート: 判断 810">
          <a:extLst>
            <a:ext uri="{FF2B5EF4-FFF2-40B4-BE49-F238E27FC236}">
              <a16:creationId xmlns:a16="http://schemas.microsoft.com/office/drawing/2014/main" id="{00000000-0008-0000-0100-00002B03000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812" name="フローチャート: 判断 811">
          <a:extLst>
            <a:ext uri="{FF2B5EF4-FFF2-40B4-BE49-F238E27FC236}">
              <a16:creationId xmlns:a16="http://schemas.microsoft.com/office/drawing/2014/main" id="{00000000-0008-0000-0100-00002C030000}"/>
            </a:ext>
          </a:extLst>
        </xdr:cNvPr>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13" name="フローチャート: 判断 812">
          <a:extLst>
            <a:ext uri="{FF2B5EF4-FFF2-40B4-BE49-F238E27FC236}">
              <a16:creationId xmlns:a16="http://schemas.microsoft.com/office/drawing/2014/main" id="{00000000-0008-0000-0100-00002D030000}"/>
            </a:ext>
          </a:extLst>
        </xdr:cNvPr>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14" name="フローチャート: 判断 813">
          <a:extLst>
            <a:ext uri="{FF2B5EF4-FFF2-40B4-BE49-F238E27FC236}">
              <a16:creationId xmlns:a16="http://schemas.microsoft.com/office/drawing/2014/main" id="{00000000-0008-0000-0100-00002E030000}"/>
            </a:ext>
          </a:extLst>
        </xdr:cNvPr>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815" name="フローチャート: 判断 814">
          <a:extLst>
            <a:ext uri="{FF2B5EF4-FFF2-40B4-BE49-F238E27FC236}">
              <a16:creationId xmlns:a16="http://schemas.microsoft.com/office/drawing/2014/main" id="{00000000-0008-0000-0100-00002F030000}"/>
            </a:ext>
          </a:extLst>
        </xdr:cNvPr>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821" name="楕円 820">
          <a:extLst>
            <a:ext uri="{FF2B5EF4-FFF2-40B4-BE49-F238E27FC236}">
              <a16:creationId xmlns:a16="http://schemas.microsoft.com/office/drawing/2014/main" id="{00000000-0008-0000-0100-000035030000}"/>
            </a:ext>
          </a:extLst>
        </xdr:cNvPr>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822" name="【児童館】&#10;一人当たり面積該当値テキスト">
          <a:extLst>
            <a:ext uri="{FF2B5EF4-FFF2-40B4-BE49-F238E27FC236}">
              <a16:creationId xmlns:a16="http://schemas.microsoft.com/office/drawing/2014/main" id="{00000000-0008-0000-0100-000036030000}"/>
            </a:ext>
          </a:extLst>
        </xdr:cNvPr>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823" name="楕円 822">
          <a:extLst>
            <a:ext uri="{FF2B5EF4-FFF2-40B4-BE49-F238E27FC236}">
              <a16:creationId xmlns:a16="http://schemas.microsoft.com/office/drawing/2014/main" id="{00000000-0008-0000-0100-000037030000}"/>
            </a:ext>
          </a:extLst>
        </xdr:cNvPr>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825" name="楕円 824">
          <a:extLst>
            <a:ext uri="{FF2B5EF4-FFF2-40B4-BE49-F238E27FC236}">
              <a16:creationId xmlns:a16="http://schemas.microsoft.com/office/drawing/2014/main" id="{00000000-0008-0000-0100-000039030000}"/>
            </a:ext>
          </a:extLst>
        </xdr:cNvPr>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826" name="直線コネクタ 825">
          <a:extLst>
            <a:ext uri="{FF2B5EF4-FFF2-40B4-BE49-F238E27FC236}">
              <a16:creationId xmlns:a16="http://schemas.microsoft.com/office/drawing/2014/main" id="{00000000-0008-0000-0100-00003A030000}"/>
            </a:ext>
          </a:extLst>
        </xdr:cNvPr>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827" name="楕円 826">
          <a:extLst>
            <a:ext uri="{FF2B5EF4-FFF2-40B4-BE49-F238E27FC236}">
              <a16:creationId xmlns:a16="http://schemas.microsoft.com/office/drawing/2014/main" id="{00000000-0008-0000-0100-00003B030000}"/>
            </a:ext>
          </a:extLst>
        </xdr:cNvPr>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828" name="直線コネクタ 827">
          <a:extLst>
            <a:ext uri="{FF2B5EF4-FFF2-40B4-BE49-F238E27FC236}">
              <a16:creationId xmlns:a16="http://schemas.microsoft.com/office/drawing/2014/main" id="{00000000-0008-0000-0100-00003C030000}"/>
            </a:ext>
          </a:extLst>
        </xdr:cNvPr>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829" name="楕円 828">
          <a:extLst>
            <a:ext uri="{FF2B5EF4-FFF2-40B4-BE49-F238E27FC236}">
              <a16:creationId xmlns:a16="http://schemas.microsoft.com/office/drawing/2014/main" id="{00000000-0008-0000-0100-00003D030000}"/>
            </a:ext>
          </a:extLst>
        </xdr:cNvPr>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830" name="直線コネクタ 829">
          <a:extLst>
            <a:ext uri="{FF2B5EF4-FFF2-40B4-BE49-F238E27FC236}">
              <a16:creationId xmlns:a16="http://schemas.microsoft.com/office/drawing/2014/main" id="{00000000-0008-0000-0100-00003E030000}"/>
            </a:ext>
          </a:extLst>
        </xdr:cNvPr>
        <xdr:cNvCxnSpPr/>
      </xdr:nvCxnSpPr>
      <xdr:spPr>
        <a:xfrm>
          <a:off x="18656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831" name="n_1aveValue【児童館】&#10;一人当たり面積">
          <a:extLst>
            <a:ext uri="{FF2B5EF4-FFF2-40B4-BE49-F238E27FC236}">
              <a16:creationId xmlns:a16="http://schemas.microsoft.com/office/drawing/2014/main" id="{00000000-0008-0000-0100-00003F030000}"/>
            </a:ext>
          </a:extLst>
        </xdr:cNvPr>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32" name="n_2aveValue【児童館】&#10;一人当たり面積">
          <a:extLst>
            <a:ext uri="{FF2B5EF4-FFF2-40B4-BE49-F238E27FC236}">
              <a16:creationId xmlns:a16="http://schemas.microsoft.com/office/drawing/2014/main" id="{00000000-0008-0000-0100-000040030000}"/>
            </a:ext>
          </a:extLst>
        </xdr:cNvPr>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33" name="n_3aveValue【児童館】&#10;一人当たり面積">
          <a:extLst>
            <a:ext uri="{FF2B5EF4-FFF2-40B4-BE49-F238E27FC236}">
              <a16:creationId xmlns:a16="http://schemas.microsoft.com/office/drawing/2014/main" id="{00000000-0008-0000-0100-000041030000}"/>
            </a:ext>
          </a:extLst>
        </xdr:cNvPr>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834" name="n_4aveValue【児童館】&#10;一人当たり面積">
          <a:extLst>
            <a:ext uri="{FF2B5EF4-FFF2-40B4-BE49-F238E27FC236}">
              <a16:creationId xmlns:a16="http://schemas.microsoft.com/office/drawing/2014/main" id="{00000000-0008-0000-0100-000042030000}"/>
            </a:ext>
          </a:extLst>
        </xdr:cNvPr>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835" name="n_1mainValue【児童館】&#10;一人当たり面積">
          <a:extLst>
            <a:ext uri="{FF2B5EF4-FFF2-40B4-BE49-F238E27FC236}">
              <a16:creationId xmlns:a16="http://schemas.microsoft.com/office/drawing/2014/main" id="{00000000-0008-0000-0100-000043030000}"/>
            </a:ext>
          </a:extLst>
        </xdr:cNvPr>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836" name="n_2mainValue【児童館】&#10;一人当たり面積">
          <a:extLst>
            <a:ext uri="{FF2B5EF4-FFF2-40B4-BE49-F238E27FC236}">
              <a16:creationId xmlns:a16="http://schemas.microsoft.com/office/drawing/2014/main" id="{00000000-0008-0000-0100-000044030000}"/>
            </a:ext>
          </a:extLst>
        </xdr:cNvPr>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837" name="n_3mainValue【児童館】&#10;一人当たり面積">
          <a:extLst>
            <a:ext uri="{FF2B5EF4-FFF2-40B4-BE49-F238E27FC236}">
              <a16:creationId xmlns:a16="http://schemas.microsoft.com/office/drawing/2014/main" id="{00000000-0008-0000-0100-000045030000}"/>
            </a:ext>
          </a:extLst>
        </xdr:cNvPr>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838" name="n_4mainValue【児童館】&#10;一人当たり面積">
          <a:extLst>
            <a:ext uri="{FF2B5EF4-FFF2-40B4-BE49-F238E27FC236}">
              <a16:creationId xmlns:a16="http://schemas.microsoft.com/office/drawing/2014/main" id="{00000000-0008-0000-0100-000046030000}"/>
            </a:ext>
          </a:extLst>
        </xdr:cNvPr>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00000000-0008-0000-0100-000047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00000000-0008-0000-0100-000048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00000000-0008-0000-0100-000049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100-00004A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100-00004B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100-00004C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100-00004D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00000000-0008-0000-0100-00004E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00000000-0008-0000-0100-00004F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00000000-0008-0000-0100-000050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49" name="テキスト ボックス 848">
          <a:extLst>
            <a:ext uri="{FF2B5EF4-FFF2-40B4-BE49-F238E27FC236}">
              <a16:creationId xmlns:a16="http://schemas.microsoft.com/office/drawing/2014/main" id="{00000000-0008-0000-0100-00005103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a:extLst>
            <a:ext uri="{FF2B5EF4-FFF2-40B4-BE49-F238E27FC236}">
              <a16:creationId xmlns:a16="http://schemas.microsoft.com/office/drawing/2014/main" id="{00000000-0008-0000-0100-000052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51" name="テキスト ボックス 850">
          <a:extLst>
            <a:ext uri="{FF2B5EF4-FFF2-40B4-BE49-F238E27FC236}">
              <a16:creationId xmlns:a16="http://schemas.microsoft.com/office/drawing/2014/main" id="{00000000-0008-0000-0100-00005303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a:extLst>
            <a:ext uri="{FF2B5EF4-FFF2-40B4-BE49-F238E27FC236}">
              <a16:creationId xmlns:a16="http://schemas.microsoft.com/office/drawing/2014/main" id="{00000000-0008-0000-0100-000054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a:extLst>
            <a:ext uri="{FF2B5EF4-FFF2-40B4-BE49-F238E27FC236}">
              <a16:creationId xmlns:a16="http://schemas.microsoft.com/office/drawing/2014/main" id="{00000000-0008-0000-0100-000056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a:extLst>
            <a:ext uri="{FF2B5EF4-FFF2-40B4-BE49-F238E27FC236}">
              <a16:creationId xmlns:a16="http://schemas.microsoft.com/office/drawing/2014/main" id="{00000000-0008-0000-0100-000058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a:extLst>
            <a:ext uri="{FF2B5EF4-FFF2-40B4-BE49-F238E27FC236}">
              <a16:creationId xmlns:a16="http://schemas.microsoft.com/office/drawing/2014/main" id="{00000000-0008-0000-0100-000059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a:extLst>
            <a:ext uri="{FF2B5EF4-FFF2-40B4-BE49-F238E27FC236}">
              <a16:creationId xmlns:a16="http://schemas.microsoft.com/office/drawing/2014/main" id="{00000000-0008-0000-0100-00005A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a:extLst>
            <a:ext uri="{FF2B5EF4-FFF2-40B4-BE49-F238E27FC236}">
              <a16:creationId xmlns:a16="http://schemas.microsoft.com/office/drawing/2014/main" id="{00000000-0008-0000-0100-00005B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id="{00000000-0008-0000-0100-00005C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1" name="テキスト ボックス 860">
          <a:extLst>
            <a:ext uri="{FF2B5EF4-FFF2-40B4-BE49-F238E27FC236}">
              <a16:creationId xmlns:a16="http://schemas.microsoft.com/office/drawing/2014/main" id="{00000000-0008-0000-0100-00005D03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公民館】&#10;有形固定資産減価償却率グラフ枠">
          <a:extLst>
            <a:ext uri="{FF2B5EF4-FFF2-40B4-BE49-F238E27FC236}">
              <a16:creationId xmlns:a16="http://schemas.microsoft.com/office/drawing/2014/main" id="{00000000-0008-0000-0100-00005E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109</xdr:row>
      <xdr:rowOff>41911</xdr:rowOff>
    </xdr:to>
    <xdr:cxnSp macro="">
      <xdr:nvCxnSpPr>
        <xdr:cNvPr id="863" name="直線コネクタ 862">
          <a:extLst>
            <a:ext uri="{FF2B5EF4-FFF2-40B4-BE49-F238E27FC236}">
              <a16:creationId xmlns:a16="http://schemas.microsoft.com/office/drawing/2014/main" id="{00000000-0008-0000-0100-00005F030000}"/>
            </a:ext>
          </a:extLst>
        </xdr:cNvPr>
        <xdr:cNvCxnSpPr/>
      </xdr:nvCxnSpPr>
      <xdr:spPr>
        <a:xfrm flipV="1">
          <a:off x="16318864" y="17183100"/>
          <a:ext cx="0" cy="154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45738</xdr:rowOff>
    </xdr:from>
    <xdr:ext cx="405111" cy="259045"/>
    <xdr:sp macro="" textlink="">
      <xdr:nvSpPr>
        <xdr:cNvPr id="864" name="【公民館】&#10;有形固定資産減価償却率最小値テキスト">
          <a:extLst>
            <a:ext uri="{FF2B5EF4-FFF2-40B4-BE49-F238E27FC236}">
              <a16:creationId xmlns:a16="http://schemas.microsoft.com/office/drawing/2014/main" id="{00000000-0008-0000-0100-000060030000}"/>
            </a:ext>
          </a:extLst>
        </xdr:cNvPr>
        <xdr:cNvSpPr txBox="1"/>
      </xdr:nvSpPr>
      <xdr:spPr>
        <a:xfrm>
          <a:off x="16357600" y="1873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41911</xdr:rowOff>
    </xdr:from>
    <xdr:to>
      <xdr:col>86</xdr:col>
      <xdr:colOff>25400</xdr:colOff>
      <xdr:row>109</xdr:row>
      <xdr:rowOff>41911</xdr:rowOff>
    </xdr:to>
    <xdr:cxnSp macro="">
      <xdr:nvCxnSpPr>
        <xdr:cNvPr id="865" name="直線コネクタ 864">
          <a:extLst>
            <a:ext uri="{FF2B5EF4-FFF2-40B4-BE49-F238E27FC236}">
              <a16:creationId xmlns:a16="http://schemas.microsoft.com/office/drawing/2014/main" id="{00000000-0008-0000-0100-000061030000}"/>
            </a:ext>
          </a:extLst>
        </xdr:cNvPr>
        <xdr:cNvCxnSpPr/>
      </xdr:nvCxnSpPr>
      <xdr:spPr>
        <a:xfrm>
          <a:off x="16230600" y="1872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866" name="【公民館】&#10;有形固定資産減価償却率最大値テキスト">
          <a:extLst>
            <a:ext uri="{FF2B5EF4-FFF2-40B4-BE49-F238E27FC236}">
              <a16:creationId xmlns:a16="http://schemas.microsoft.com/office/drawing/2014/main" id="{00000000-0008-0000-0100-000062030000}"/>
            </a:ext>
          </a:extLst>
        </xdr:cNvPr>
        <xdr:cNvSpPr txBox="1"/>
      </xdr:nvSpPr>
      <xdr:spPr>
        <a:xfrm>
          <a:off x="163576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867" name="直線コネクタ 866">
          <a:extLst>
            <a:ext uri="{FF2B5EF4-FFF2-40B4-BE49-F238E27FC236}">
              <a16:creationId xmlns:a16="http://schemas.microsoft.com/office/drawing/2014/main" id="{00000000-0008-0000-0100-000063030000}"/>
            </a:ext>
          </a:extLst>
        </xdr:cNvPr>
        <xdr:cNvCxnSpPr/>
      </xdr:nvCxnSpPr>
      <xdr:spPr>
        <a:xfrm>
          <a:off x="16230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97807</xdr:rowOff>
    </xdr:from>
    <xdr:ext cx="405111" cy="259045"/>
    <xdr:sp macro="" textlink="">
      <xdr:nvSpPr>
        <xdr:cNvPr id="868" name="【公民館】&#10;有形固定資産減価償却率平均値テキスト">
          <a:extLst>
            <a:ext uri="{FF2B5EF4-FFF2-40B4-BE49-F238E27FC236}">
              <a16:creationId xmlns:a16="http://schemas.microsoft.com/office/drawing/2014/main" id="{00000000-0008-0000-0100-000064030000}"/>
            </a:ext>
          </a:extLst>
        </xdr:cNvPr>
        <xdr:cNvSpPr txBox="1"/>
      </xdr:nvSpPr>
      <xdr:spPr>
        <a:xfrm>
          <a:off x="16357600" y="1775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74930</xdr:rowOff>
    </xdr:from>
    <xdr:to>
      <xdr:col>85</xdr:col>
      <xdr:colOff>177800</xdr:colOff>
      <xdr:row>105</xdr:row>
      <xdr:rowOff>5080</xdr:rowOff>
    </xdr:to>
    <xdr:sp macro="" textlink="">
      <xdr:nvSpPr>
        <xdr:cNvPr id="869" name="フローチャート: 判断 868">
          <a:extLst>
            <a:ext uri="{FF2B5EF4-FFF2-40B4-BE49-F238E27FC236}">
              <a16:creationId xmlns:a16="http://schemas.microsoft.com/office/drawing/2014/main" id="{00000000-0008-0000-0100-000065030000}"/>
            </a:ext>
          </a:extLst>
        </xdr:cNvPr>
        <xdr:cNvSpPr/>
      </xdr:nvSpPr>
      <xdr:spPr>
        <a:xfrm>
          <a:off x="16268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870" name="フローチャート: 判断 869">
          <a:extLst>
            <a:ext uri="{FF2B5EF4-FFF2-40B4-BE49-F238E27FC236}">
              <a16:creationId xmlns:a16="http://schemas.microsoft.com/office/drawing/2014/main" id="{00000000-0008-0000-0100-000066030000}"/>
            </a:ext>
          </a:extLst>
        </xdr:cNvPr>
        <xdr:cNvSpPr/>
      </xdr:nvSpPr>
      <xdr:spPr>
        <a:xfrm>
          <a:off x="15430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871" name="フローチャート: 判断 870">
          <a:extLst>
            <a:ext uri="{FF2B5EF4-FFF2-40B4-BE49-F238E27FC236}">
              <a16:creationId xmlns:a16="http://schemas.microsoft.com/office/drawing/2014/main" id="{00000000-0008-0000-0100-000067030000}"/>
            </a:ext>
          </a:extLst>
        </xdr:cNvPr>
        <xdr:cNvSpPr/>
      </xdr:nvSpPr>
      <xdr:spPr>
        <a:xfrm>
          <a:off x="14541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872" name="フローチャート: 判断 871">
          <a:extLst>
            <a:ext uri="{FF2B5EF4-FFF2-40B4-BE49-F238E27FC236}">
              <a16:creationId xmlns:a16="http://schemas.microsoft.com/office/drawing/2014/main" id="{00000000-0008-0000-0100-000068030000}"/>
            </a:ext>
          </a:extLst>
        </xdr:cNvPr>
        <xdr:cNvSpPr/>
      </xdr:nvSpPr>
      <xdr:spPr>
        <a:xfrm>
          <a:off x="13652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873" name="フローチャート: 判断 872">
          <a:extLst>
            <a:ext uri="{FF2B5EF4-FFF2-40B4-BE49-F238E27FC236}">
              <a16:creationId xmlns:a16="http://schemas.microsoft.com/office/drawing/2014/main" id="{00000000-0008-0000-0100-000069030000}"/>
            </a:ext>
          </a:extLst>
        </xdr:cNvPr>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100-00006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100-00006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100-00006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100-00006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100-00006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44450</xdr:rowOff>
    </xdr:from>
    <xdr:to>
      <xdr:col>85</xdr:col>
      <xdr:colOff>177800</xdr:colOff>
      <xdr:row>105</xdr:row>
      <xdr:rowOff>146050</xdr:rowOff>
    </xdr:to>
    <xdr:sp macro="" textlink="">
      <xdr:nvSpPr>
        <xdr:cNvPr id="879" name="楕円 878">
          <a:extLst>
            <a:ext uri="{FF2B5EF4-FFF2-40B4-BE49-F238E27FC236}">
              <a16:creationId xmlns:a16="http://schemas.microsoft.com/office/drawing/2014/main" id="{00000000-0008-0000-0100-00006F030000}"/>
            </a:ext>
          </a:extLst>
        </xdr:cNvPr>
        <xdr:cNvSpPr/>
      </xdr:nvSpPr>
      <xdr:spPr>
        <a:xfrm>
          <a:off x="162687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22877</xdr:rowOff>
    </xdr:from>
    <xdr:ext cx="405111" cy="259045"/>
    <xdr:sp macro="" textlink="">
      <xdr:nvSpPr>
        <xdr:cNvPr id="880" name="【公民館】&#10;有形固定資産減価償却率該当値テキスト">
          <a:extLst>
            <a:ext uri="{FF2B5EF4-FFF2-40B4-BE49-F238E27FC236}">
              <a16:creationId xmlns:a16="http://schemas.microsoft.com/office/drawing/2014/main" id="{00000000-0008-0000-0100-000070030000}"/>
            </a:ext>
          </a:extLst>
        </xdr:cNvPr>
        <xdr:cNvSpPr txBox="1"/>
      </xdr:nvSpPr>
      <xdr:spPr>
        <a:xfrm>
          <a:off x="16357600"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151130</xdr:rowOff>
    </xdr:from>
    <xdr:to>
      <xdr:col>81</xdr:col>
      <xdr:colOff>101600</xdr:colOff>
      <xdr:row>105</xdr:row>
      <xdr:rowOff>81280</xdr:rowOff>
    </xdr:to>
    <xdr:sp macro="" textlink="">
      <xdr:nvSpPr>
        <xdr:cNvPr id="881" name="楕円 880">
          <a:extLst>
            <a:ext uri="{FF2B5EF4-FFF2-40B4-BE49-F238E27FC236}">
              <a16:creationId xmlns:a16="http://schemas.microsoft.com/office/drawing/2014/main" id="{00000000-0008-0000-0100-000071030000}"/>
            </a:ext>
          </a:extLst>
        </xdr:cNvPr>
        <xdr:cNvSpPr/>
      </xdr:nvSpPr>
      <xdr:spPr>
        <a:xfrm>
          <a:off x="15430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30480</xdr:rowOff>
    </xdr:from>
    <xdr:to>
      <xdr:col>85</xdr:col>
      <xdr:colOff>127000</xdr:colOff>
      <xdr:row>105</xdr:row>
      <xdr:rowOff>95250</xdr:rowOff>
    </xdr:to>
    <xdr:cxnSp macro="">
      <xdr:nvCxnSpPr>
        <xdr:cNvPr id="882" name="直線コネクタ 881">
          <a:extLst>
            <a:ext uri="{FF2B5EF4-FFF2-40B4-BE49-F238E27FC236}">
              <a16:creationId xmlns:a16="http://schemas.microsoft.com/office/drawing/2014/main" id="{00000000-0008-0000-0100-000072030000}"/>
            </a:ext>
          </a:extLst>
        </xdr:cNvPr>
        <xdr:cNvCxnSpPr/>
      </xdr:nvCxnSpPr>
      <xdr:spPr>
        <a:xfrm>
          <a:off x="15481300" y="1803273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124461</xdr:rowOff>
    </xdr:from>
    <xdr:to>
      <xdr:col>76</xdr:col>
      <xdr:colOff>165100</xdr:colOff>
      <xdr:row>107</xdr:row>
      <xdr:rowOff>54611</xdr:rowOff>
    </xdr:to>
    <xdr:sp macro="" textlink="">
      <xdr:nvSpPr>
        <xdr:cNvPr id="883" name="楕円 882">
          <a:extLst>
            <a:ext uri="{FF2B5EF4-FFF2-40B4-BE49-F238E27FC236}">
              <a16:creationId xmlns:a16="http://schemas.microsoft.com/office/drawing/2014/main" id="{00000000-0008-0000-0100-000073030000}"/>
            </a:ext>
          </a:extLst>
        </xdr:cNvPr>
        <xdr:cNvSpPr/>
      </xdr:nvSpPr>
      <xdr:spPr>
        <a:xfrm>
          <a:off x="14541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30480</xdr:rowOff>
    </xdr:from>
    <xdr:to>
      <xdr:col>81</xdr:col>
      <xdr:colOff>50800</xdr:colOff>
      <xdr:row>107</xdr:row>
      <xdr:rowOff>3811</xdr:rowOff>
    </xdr:to>
    <xdr:cxnSp macro="">
      <xdr:nvCxnSpPr>
        <xdr:cNvPr id="884" name="直線コネクタ 883">
          <a:extLst>
            <a:ext uri="{FF2B5EF4-FFF2-40B4-BE49-F238E27FC236}">
              <a16:creationId xmlns:a16="http://schemas.microsoft.com/office/drawing/2014/main" id="{00000000-0008-0000-0100-000074030000}"/>
            </a:ext>
          </a:extLst>
        </xdr:cNvPr>
        <xdr:cNvCxnSpPr/>
      </xdr:nvCxnSpPr>
      <xdr:spPr>
        <a:xfrm flipV="1">
          <a:off x="14592300" y="18032730"/>
          <a:ext cx="889000" cy="3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63500</xdr:rowOff>
    </xdr:from>
    <xdr:to>
      <xdr:col>72</xdr:col>
      <xdr:colOff>38100</xdr:colOff>
      <xdr:row>106</xdr:row>
      <xdr:rowOff>165100</xdr:rowOff>
    </xdr:to>
    <xdr:sp macro="" textlink="">
      <xdr:nvSpPr>
        <xdr:cNvPr id="885" name="楕円 884">
          <a:extLst>
            <a:ext uri="{FF2B5EF4-FFF2-40B4-BE49-F238E27FC236}">
              <a16:creationId xmlns:a16="http://schemas.microsoft.com/office/drawing/2014/main" id="{00000000-0008-0000-0100-000075030000}"/>
            </a:ext>
          </a:extLst>
        </xdr:cNvPr>
        <xdr:cNvSpPr/>
      </xdr:nvSpPr>
      <xdr:spPr>
        <a:xfrm>
          <a:off x="13652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114300</xdr:rowOff>
    </xdr:from>
    <xdr:to>
      <xdr:col>76</xdr:col>
      <xdr:colOff>114300</xdr:colOff>
      <xdr:row>107</xdr:row>
      <xdr:rowOff>3811</xdr:rowOff>
    </xdr:to>
    <xdr:cxnSp macro="">
      <xdr:nvCxnSpPr>
        <xdr:cNvPr id="886" name="直線コネクタ 885">
          <a:extLst>
            <a:ext uri="{FF2B5EF4-FFF2-40B4-BE49-F238E27FC236}">
              <a16:creationId xmlns:a16="http://schemas.microsoft.com/office/drawing/2014/main" id="{00000000-0008-0000-0100-000076030000}"/>
            </a:ext>
          </a:extLst>
        </xdr:cNvPr>
        <xdr:cNvCxnSpPr/>
      </xdr:nvCxnSpPr>
      <xdr:spPr>
        <a:xfrm>
          <a:off x="13703300" y="18288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158750</xdr:rowOff>
    </xdr:from>
    <xdr:to>
      <xdr:col>67</xdr:col>
      <xdr:colOff>101600</xdr:colOff>
      <xdr:row>106</xdr:row>
      <xdr:rowOff>88900</xdr:rowOff>
    </xdr:to>
    <xdr:sp macro="" textlink="">
      <xdr:nvSpPr>
        <xdr:cNvPr id="887" name="楕円 886">
          <a:extLst>
            <a:ext uri="{FF2B5EF4-FFF2-40B4-BE49-F238E27FC236}">
              <a16:creationId xmlns:a16="http://schemas.microsoft.com/office/drawing/2014/main" id="{00000000-0008-0000-0100-000077030000}"/>
            </a:ext>
          </a:extLst>
        </xdr:cNvPr>
        <xdr:cNvSpPr/>
      </xdr:nvSpPr>
      <xdr:spPr>
        <a:xfrm>
          <a:off x="12763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38100</xdr:rowOff>
    </xdr:from>
    <xdr:to>
      <xdr:col>71</xdr:col>
      <xdr:colOff>177800</xdr:colOff>
      <xdr:row>106</xdr:row>
      <xdr:rowOff>114300</xdr:rowOff>
    </xdr:to>
    <xdr:cxnSp macro="">
      <xdr:nvCxnSpPr>
        <xdr:cNvPr id="888" name="直線コネクタ 887">
          <a:extLst>
            <a:ext uri="{FF2B5EF4-FFF2-40B4-BE49-F238E27FC236}">
              <a16:creationId xmlns:a16="http://schemas.microsoft.com/office/drawing/2014/main" id="{00000000-0008-0000-0100-000078030000}"/>
            </a:ext>
          </a:extLst>
        </xdr:cNvPr>
        <xdr:cNvCxnSpPr/>
      </xdr:nvCxnSpPr>
      <xdr:spPr>
        <a:xfrm>
          <a:off x="12814300" y="18211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143527</xdr:rowOff>
    </xdr:from>
    <xdr:ext cx="405111" cy="259045"/>
    <xdr:sp macro="" textlink="">
      <xdr:nvSpPr>
        <xdr:cNvPr id="889" name="n_1aveValue【公民館】&#10;有形固定資産減価償却率">
          <a:extLst>
            <a:ext uri="{FF2B5EF4-FFF2-40B4-BE49-F238E27FC236}">
              <a16:creationId xmlns:a16="http://schemas.microsoft.com/office/drawing/2014/main" id="{00000000-0008-0000-0100-000079030000}"/>
            </a:ext>
          </a:extLst>
        </xdr:cNvPr>
        <xdr:cNvSpPr txBox="1"/>
      </xdr:nvSpPr>
      <xdr:spPr>
        <a:xfrm>
          <a:off x="15266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143527</xdr:rowOff>
    </xdr:from>
    <xdr:ext cx="405111" cy="259045"/>
    <xdr:sp macro="" textlink="">
      <xdr:nvSpPr>
        <xdr:cNvPr id="890" name="n_2aveValue【公民館】&#10;有形固定資産減価償却率">
          <a:extLst>
            <a:ext uri="{FF2B5EF4-FFF2-40B4-BE49-F238E27FC236}">
              <a16:creationId xmlns:a16="http://schemas.microsoft.com/office/drawing/2014/main" id="{00000000-0008-0000-0100-00007A030000}"/>
            </a:ext>
          </a:extLst>
        </xdr:cNvPr>
        <xdr:cNvSpPr txBox="1"/>
      </xdr:nvSpPr>
      <xdr:spPr>
        <a:xfrm>
          <a:off x="14389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86377</xdr:rowOff>
    </xdr:from>
    <xdr:ext cx="405111" cy="259045"/>
    <xdr:sp macro="" textlink="">
      <xdr:nvSpPr>
        <xdr:cNvPr id="891" name="n_3aveValue【公民館】&#10;有形固定資産減価償却率">
          <a:extLst>
            <a:ext uri="{FF2B5EF4-FFF2-40B4-BE49-F238E27FC236}">
              <a16:creationId xmlns:a16="http://schemas.microsoft.com/office/drawing/2014/main" id="{00000000-0008-0000-0100-00007B030000}"/>
            </a:ext>
          </a:extLst>
        </xdr:cNvPr>
        <xdr:cNvSpPr txBox="1"/>
      </xdr:nvSpPr>
      <xdr:spPr>
        <a:xfrm>
          <a:off x="13500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892" name="n_4aveValue【公民館】&#10;有形固定資産減価償却率">
          <a:extLst>
            <a:ext uri="{FF2B5EF4-FFF2-40B4-BE49-F238E27FC236}">
              <a16:creationId xmlns:a16="http://schemas.microsoft.com/office/drawing/2014/main" id="{00000000-0008-0000-0100-00007C030000}"/>
            </a:ext>
          </a:extLst>
        </xdr:cNvPr>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72407</xdr:rowOff>
    </xdr:from>
    <xdr:ext cx="405111" cy="259045"/>
    <xdr:sp macro="" textlink="">
      <xdr:nvSpPr>
        <xdr:cNvPr id="893" name="n_1mainValue【公民館】&#10;有形固定資産減価償却率">
          <a:extLst>
            <a:ext uri="{FF2B5EF4-FFF2-40B4-BE49-F238E27FC236}">
              <a16:creationId xmlns:a16="http://schemas.microsoft.com/office/drawing/2014/main" id="{00000000-0008-0000-0100-00007D030000}"/>
            </a:ext>
          </a:extLst>
        </xdr:cNvPr>
        <xdr:cNvSpPr txBox="1"/>
      </xdr:nvSpPr>
      <xdr:spPr>
        <a:xfrm>
          <a:off x="15266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45738</xdr:rowOff>
    </xdr:from>
    <xdr:ext cx="405111" cy="259045"/>
    <xdr:sp macro="" textlink="">
      <xdr:nvSpPr>
        <xdr:cNvPr id="894" name="n_2mainValue【公民館】&#10;有形固定資産減価償却率">
          <a:extLst>
            <a:ext uri="{FF2B5EF4-FFF2-40B4-BE49-F238E27FC236}">
              <a16:creationId xmlns:a16="http://schemas.microsoft.com/office/drawing/2014/main" id="{00000000-0008-0000-0100-00007E030000}"/>
            </a:ext>
          </a:extLst>
        </xdr:cNvPr>
        <xdr:cNvSpPr txBox="1"/>
      </xdr:nvSpPr>
      <xdr:spPr>
        <a:xfrm>
          <a:off x="14389744"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156227</xdr:rowOff>
    </xdr:from>
    <xdr:ext cx="405111" cy="259045"/>
    <xdr:sp macro="" textlink="">
      <xdr:nvSpPr>
        <xdr:cNvPr id="895" name="n_3mainValue【公民館】&#10;有形固定資産減価償却率">
          <a:extLst>
            <a:ext uri="{FF2B5EF4-FFF2-40B4-BE49-F238E27FC236}">
              <a16:creationId xmlns:a16="http://schemas.microsoft.com/office/drawing/2014/main" id="{00000000-0008-0000-0100-00007F030000}"/>
            </a:ext>
          </a:extLst>
        </xdr:cNvPr>
        <xdr:cNvSpPr txBox="1"/>
      </xdr:nvSpPr>
      <xdr:spPr>
        <a:xfrm>
          <a:off x="13500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80027</xdr:rowOff>
    </xdr:from>
    <xdr:ext cx="405111" cy="259045"/>
    <xdr:sp macro="" textlink="">
      <xdr:nvSpPr>
        <xdr:cNvPr id="896" name="n_4mainValue【公民館】&#10;有形固定資産減価償却率">
          <a:extLst>
            <a:ext uri="{FF2B5EF4-FFF2-40B4-BE49-F238E27FC236}">
              <a16:creationId xmlns:a16="http://schemas.microsoft.com/office/drawing/2014/main" id="{00000000-0008-0000-0100-000080030000}"/>
            </a:ext>
          </a:extLst>
        </xdr:cNvPr>
        <xdr:cNvSpPr txBox="1"/>
      </xdr:nvSpPr>
      <xdr:spPr>
        <a:xfrm>
          <a:off x="12611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00000000-0008-0000-0100-00008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00000000-0008-0000-0100-00008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00000000-0008-0000-0100-00008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00000000-0008-0000-0100-00008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00000000-0008-0000-0100-00008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100-00008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100-00008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00000000-0008-0000-0100-00008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00000000-0008-0000-0100-00008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00000000-0008-0000-0100-00008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7" name="直線コネクタ 906">
          <a:extLst>
            <a:ext uri="{FF2B5EF4-FFF2-40B4-BE49-F238E27FC236}">
              <a16:creationId xmlns:a16="http://schemas.microsoft.com/office/drawing/2014/main" id="{00000000-0008-0000-0100-00008B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8" name="テキスト ボックス 907">
          <a:extLst>
            <a:ext uri="{FF2B5EF4-FFF2-40B4-BE49-F238E27FC236}">
              <a16:creationId xmlns:a16="http://schemas.microsoft.com/office/drawing/2014/main" id="{00000000-0008-0000-0100-00008C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9" name="直線コネクタ 908">
          <a:extLst>
            <a:ext uri="{FF2B5EF4-FFF2-40B4-BE49-F238E27FC236}">
              <a16:creationId xmlns:a16="http://schemas.microsoft.com/office/drawing/2014/main" id="{00000000-0008-0000-0100-00008D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0" name="テキスト ボックス 909">
          <a:extLst>
            <a:ext uri="{FF2B5EF4-FFF2-40B4-BE49-F238E27FC236}">
              <a16:creationId xmlns:a16="http://schemas.microsoft.com/office/drawing/2014/main" id="{00000000-0008-0000-0100-00008E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1" name="直線コネクタ 910">
          <a:extLst>
            <a:ext uri="{FF2B5EF4-FFF2-40B4-BE49-F238E27FC236}">
              <a16:creationId xmlns:a16="http://schemas.microsoft.com/office/drawing/2014/main" id="{00000000-0008-0000-0100-00008F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2" name="テキスト ボックス 911">
          <a:extLst>
            <a:ext uri="{FF2B5EF4-FFF2-40B4-BE49-F238E27FC236}">
              <a16:creationId xmlns:a16="http://schemas.microsoft.com/office/drawing/2014/main" id="{00000000-0008-0000-0100-000090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3" name="直線コネクタ 912">
          <a:extLst>
            <a:ext uri="{FF2B5EF4-FFF2-40B4-BE49-F238E27FC236}">
              <a16:creationId xmlns:a16="http://schemas.microsoft.com/office/drawing/2014/main" id="{00000000-0008-0000-0100-000091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4" name="テキスト ボックス 913">
          <a:extLst>
            <a:ext uri="{FF2B5EF4-FFF2-40B4-BE49-F238E27FC236}">
              <a16:creationId xmlns:a16="http://schemas.microsoft.com/office/drawing/2014/main" id="{00000000-0008-0000-0100-000092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5" name="直線コネクタ 914">
          <a:extLst>
            <a:ext uri="{FF2B5EF4-FFF2-40B4-BE49-F238E27FC236}">
              <a16:creationId xmlns:a16="http://schemas.microsoft.com/office/drawing/2014/main" id="{00000000-0008-0000-0100-000093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6" name="テキスト ボックス 915">
          <a:extLst>
            <a:ext uri="{FF2B5EF4-FFF2-40B4-BE49-F238E27FC236}">
              <a16:creationId xmlns:a16="http://schemas.microsoft.com/office/drawing/2014/main" id="{00000000-0008-0000-0100-000094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7" name="直線コネクタ 916">
          <a:extLst>
            <a:ext uri="{FF2B5EF4-FFF2-40B4-BE49-F238E27FC236}">
              <a16:creationId xmlns:a16="http://schemas.microsoft.com/office/drawing/2014/main" id="{00000000-0008-0000-0100-000095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8" name="テキスト ボックス 917">
          <a:extLst>
            <a:ext uri="{FF2B5EF4-FFF2-40B4-BE49-F238E27FC236}">
              <a16:creationId xmlns:a16="http://schemas.microsoft.com/office/drawing/2014/main" id="{00000000-0008-0000-0100-000096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00000000-0008-0000-0100-00009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a:extLst>
            <a:ext uri="{FF2B5EF4-FFF2-40B4-BE49-F238E27FC236}">
              <a16:creationId xmlns:a16="http://schemas.microsoft.com/office/drawing/2014/main" id="{00000000-0008-0000-0100-00009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公民館】&#10;一人当たり面積グラフ枠">
          <a:extLst>
            <a:ext uri="{FF2B5EF4-FFF2-40B4-BE49-F238E27FC236}">
              <a16:creationId xmlns:a16="http://schemas.microsoft.com/office/drawing/2014/main" id="{00000000-0008-0000-0100-00009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19050</xdr:rowOff>
    </xdr:to>
    <xdr:cxnSp macro="">
      <xdr:nvCxnSpPr>
        <xdr:cNvPr id="922" name="直線コネクタ 921">
          <a:extLst>
            <a:ext uri="{FF2B5EF4-FFF2-40B4-BE49-F238E27FC236}">
              <a16:creationId xmlns:a16="http://schemas.microsoft.com/office/drawing/2014/main" id="{00000000-0008-0000-0100-00009A030000}"/>
            </a:ext>
          </a:extLst>
        </xdr:cNvPr>
        <xdr:cNvCxnSpPr/>
      </xdr:nvCxnSpPr>
      <xdr:spPr>
        <a:xfrm flipV="1">
          <a:off x="22160864" y="171069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923" name="【公民館】&#10;一人当たり面積最小値テキスト">
          <a:extLst>
            <a:ext uri="{FF2B5EF4-FFF2-40B4-BE49-F238E27FC236}">
              <a16:creationId xmlns:a16="http://schemas.microsoft.com/office/drawing/2014/main" id="{00000000-0008-0000-0100-00009B030000}"/>
            </a:ext>
          </a:extLst>
        </xdr:cNvPr>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924" name="直線コネクタ 923">
          <a:extLst>
            <a:ext uri="{FF2B5EF4-FFF2-40B4-BE49-F238E27FC236}">
              <a16:creationId xmlns:a16="http://schemas.microsoft.com/office/drawing/2014/main" id="{00000000-0008-0000-0100-00009C030000}"/>
            </a:ext>
          </a:extLst>
        </xdr:cNvPr>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925" name="【公民館】&#10;一人当たり面積最大値テキスト">
          <a:extLst>
            <a:ext uri="{FF2B5EF4-FFF2-40B4-BE49-F238E27FC236}">
              <a16:creationId xmlns:a16="http://schemas.microsoft.com/office/drawing/2014/main" id="{00000000-0008-0000-0100-00009D030000}"/>
            </a:ext>
          </a:extLst>
        </xdr:cNvPr>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926" name="直線コネクタ 925">
          <a:extLst>
            <a:ext uri="{FF2B5EF4-FFF2-40B4-BE49-F238E27FC236}">
              <a16:creationId xmlns:a16="http://schemas.microsoft.com/office/drawing/2014/main" id="{00000000-0008-0000-0100-00009E030000}"/>
            </a:ext>
          </a:extLst>
        </xdr:cNvPr>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40113</xdr:rowOff>
    </xdr:from>
    <xdr:ext cx="469744" cy="259045"/>
    <xdr:sp macro="" textlink="">
      <xdr:nvSpPr>
        <xdr:cNvPr id="927" name="【公民館】&#10;一人当たり面積平均値テキスト">
          <a:extLst>
            <a:ext uri="{FF2B5EF4-FFF2-40B4-BE49-F238E27FC236}">
              <a16:creationId xmlns:a16="http://schemas.microsoft.com/office/drawing/2014/main" id="{00000000-0008-0000-0100-00009F030000}"/>
            </a:ext>
          </a:extLst>
        </xdr:cNvPr>
        <xdr:cNvSpPr txBox="1"/>
      </xdr:nvSpPr>
      <xdr:spPr>
        <a:xfrm>
          <a:off x="22199600" y="1787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17236</xdr:rowOff>
    </xdr:from>
    <xdr:to>
      <xdr:col>116</xdr:col>
      <xdr:colOff>114300</xdr:colOff>
      <xdr:row>105</xdr:row>
      <xdr:rowOff>118836</xdr:rowOff>
    </xdr:to>
    <xdr:sp macro="" textlink="">
      <xdr:nvSpPr>
        <xdr:cNvPr id="928" name="フローチャート: 判断 927">
          <a:extLst>
            <a:ext uri="{FF2B5EF4-FFF2-40B4-BE49-F238E27FC236}">
              <a16:creationId xmlns:a16="http://schemas.microsoft.com/office/drawing/2014/main" id="{00000000-0008-0000-0100-0000A0030000}"/>
            </a:ext>
          </a:extLst>
        </xdr:cNvPr>
        <xdr:cNvSpPr/>
      </xdr:nvSpPr>
      <xdr:spPr>
        <a:xfrm>
          <a:off x="221107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929" name="フローチャート: 判断 928">
          <a:extLst>
            <a:ext uri="{FF2B5EF4-FFF2-40B4-BE49-F238E27FC236}">
              <a16:creationId xmlns:a16="http://schemas.microsoft.com/office/drawing/2014/main" id="{00000000-0008-0000-0100-0000A1030000}"/>
            </a:ext>
          </a:extLst>
        </xdr:cNvPr>
        <xdr:cNvSpPr/>
      </xdr:nvSpPr>
      <xdr:spPr>
        <a:xfrm>
          <a:off x="21272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33564</xdr:rowOff>
    </xdr:from>
    <xdr:to>
      <xdr:col>107</xdr:col>
      <xdr:colOff>101600</xdr:colOff>
      <xdr:row>105</xdr:row>
      <xdr:rowOff>135164</xdr:rowOff>
    </xdr:to>
    <xdr:sp macro="" textlink="">
      <xdr:nvSpPr>
        <xdr:cNvPr id="930" name="フローチャート: 判断 929">
          <a:extLst>
            <a:ext uri="{FF2B5EF4-FFF2-40B4-BE49-F238E27FC236}">
              <a16:creationId xmlns:a16="http://schemas.microsoft.com/office/drawing/2014/main" id="{00000000-0008-0000-0100-0000A2030000}"/>
            </a:ext>
          </a:extLst>
        </xdr:cNvPr>
        <xdr:cNvSpPr/>
      </xdr:nvSpPr>
      <xdr:spPr>
        <a:xfrm>
          <a:off x="20383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139700</xdr:rowOff>
    </xdr:from>
    <xdr:to>
      <xdr:col>102</xdr:col>
      <xdr:colOff>165100</xdr:colOff>
      <xdr:row>105</xdr:row>
      <xdr:rowOff>69850</xdr:rowOff>
    </xdr:to>
    <xdr:sp macro="" textlink="">
      <xdr:nvSpPr>
        <xdr:cNvPr id="931" name="フローチャート: 判断 930">
          <a:extLst>
            <a:ext uri="{FF2B5EF4-FFF2-40B4-BE49-F238E27FC236}">
              <a16:creationId xmlns:a16="http://schemas.microsoft.com/office/drawing/2014/main" id="{00000000-0008-0000-0100-0000A3030000}"/>
            </a:ext>
          </a:extLst>
        </xdr:cNvPr>
        <xdr:cNvSpPr/>
      </xdr:nvSpPr>
      <xdr:spPr>
        <a:xfrm>
          <a:off x="19494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156029</xdr:rowOff>
    </xdr:from>
    <xdr:to>
      <xdr:col>98</xdr:col>
      <xdr:colOff>38100</xdr:colOff>
      <xdr:row>105</xdr:row>
      <xdr:rowOff>86179</xdr:rowOff>
    </xdr:to>
    <xdr:sp macro="" textlink="">
      <xdr:nvSpPr>
        <xdr:cNvPr id="932" name="フローチャート: 判断 931">
          <a:extLst>
            <a:ext uri="{FF2B5EF4-FFF2-40B4-BE49-F238E27FC236}">
              <a16:creationId xmlns:a16="http://schemas.microsoft.com/office/drawing/2014/main" id="{00000000-0008-0000-0100-0000A4030000}"/>
            </a:ext>
          </a:extLst>
        </xdr:cNvPr>
        <xdr:cNvSpPr/>
      </xdr:nvSpPr>
      <xdr:spPr>
        <a:xfrm>
          <a:off x="18605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100-0000A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100-0000A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100-0000A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100-0000A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100-0000A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58057</xdr:rowOff>
    </xdr:from>
    <xdr:to>
      <xdr:col>116</xdr:col>
      <xdr:colOff>114300</xdr:colOff>
      <xdr:row>108</xdr:row>
      <xdr:rowOff>159657</xdr:rowOff>
    </xdr:to>
    <xdr:sp macro="" textlink="">
      <xdr:nvSpPr>
        <xdr:cNvPr id="938" name="楕円 937">
          <a:extLst>
            <a:ext uri="{FF2B5EF4-FFF2-40B4-BE49-F238E27FC236}">
              <a16:creationId xmlns:a16="http://schemas.microsoft.com/office/drawing/2014/main" id="{00000000-0008-0000-0100-0000AA030000}"/>
            </a:ext>
          </a:extLst>
        </xdr:cNvPr>
        <xdr:cNvSpPr/>
      </xdr:nvSpPr>
      <xdr:spPr>
        <a:xfrm>
          <a:off x="221107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144434</xdr:rowOff>
    </xdr:from>
    <xdr:ext cx="469744" cy="259045"/>
    <xdr:sp macro="" textlink="">
      <xdr:nvSpPr>
        <xdr:cNvPr id="939" name="【公民館】&#10;一人当たり面積該当値テキスト">
          <a:extLst>
            <a:ext uri="{FF2B5EF4-FFF2-40B4-BE49-F238E27FC236}">
              <a16:creationId xmlns:a16="http://schemas.microsoft.com/office/drawing/2014/main" id="{00000000-0008-0000-0100-0000AB030000}"/>
            </a:ext>
          </a:extLst>
        </xdr:cNvPr>
        <xdr:cNvSpPr txBox="1"/>
      </xdr:nvSpPr>
      <xdr:spPr>
        <a:xfrm>
          <a:off x="22199600" y="184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58057</xdr:rowOff>
    </xdr:from>
    <xdr:to>
      <xdr:col>112</xdr:col>
      <xdr:colOff>38100</xdr:colOff>
      <xdr:row>108</xdr:row>
      <xdr:rowOff>159657</xdr:rowOff>
    </xdr:to>
    <xdr:sp macro="" textlink="">
      <xdr:nvSpPr>
        <xdr:cNvPr id="940" name="楕円 939">
          <a:extLst>
            <a:ext uri="{FF2B5EF4-FFF2-40B4-BE49-F238E27FC236}">
              <a16:creationId xmlns:a16="http://schemas.microsoft.com/office/drawing/2014/main" id="{00000000-0008-0000-0100-0000AC030000}"/>
            </a:ext>
          </a:extLst>
        </xdr:cNvPr>
        <xdr:cNvSpPr/>
      </xdr:nvSpPr>
      <xdr:spPr>
        <a:xfrm>
          <a:off x="21272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108857</xdr:rowOff>
    </xdr:from>
    <xdr:to>
      <xdr:col>116</xdr:col>
      <xdr:colOff>63500</xdr:colOff>
      <xdr:row>108</xdr:row>
      <xdr:rowOff>108857</xdr:rowOff>
    </xdr:to>
    <xdr:cxnSp macro="">
      <xdr:nvCxnSpPr>
        <xdr:cNvPr id="941" name="直線コネクタ 940">
          <a:extLst>
            <a:ext uri="{FF2B5EF4-FFF2-40B4-BE49-F238E27FC236}">
              <a16:creationId xmlns:a16="http://schemas.microsoft.com/office/drawing/2014/main" id="{00000000-0008-0000-0100-0000AD030000}"/>
            </a:ext>
          </a:extLst>
        </xdr:cNvPr>
        <xdr:cNvCxnSpPr/>
      </xdr:nvCxnSpPr>
      <xdr:spPr>
        <a:xfrm>
          <a:off x="21323300" y="18625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58057</xdr:rowOff>
    </xdr:from>
    <xdr:to>
      <xdr:col>107</xdr:col>
      <xdr:colOff>101600</xdr:colOff>
      <xdr:row>108</xdr:row>
      <xdr:rowOff>159657</xdr:rowOff>
    </xdr:to>
    <xdr:sp macro="" textlink="">
      <xdr:nvSpPr>
        <xdr:cNvPr id="942" name="楕円 941">
          <a:extLst>
            <a:ext uri="{FF2B5EF4-FFF2-40B4-BE49-F238E27FC236}">
              <a16:creationId xmlns:a16="http://schemas.microsoft.com/office/drawing/2014/main" id="{00000000-0008-0000-0100-0000AE030000}"/>
            </a:ext>
          </a:extLst>
        </xdr:cNvPr>
        <xdr:cNvSpPr/>
      </xdr:nvSpPr>
      <xdr:spPr>
        <a:xfrm>
          <a:off x="20383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108857</xdr:rowOff>
    </xdr:from>
    <xdr:to>
      <xdr:col>111</xdr:col>
      <xdr:colOff>177800</xdr:colOff>
      <xdr:row>108</xdr:row>
      <xdr:rowOff>108857</xdr:rowOff>
    </xdr:to>
    <xdr:cxnSp macro="">
      <xdr:nvCxnSpPr>
        <xdr:cNvPr id="943" name="直線コネクタ 942">
          <a:extLst>
            <a:ext uri="{FF2B5EF4-FFF2-40B4-BE49-F238E27FC236}">
              <a16:creationId xmlns:a16="http://schemas.microsoft.com/office/drawing/2014/main" id="{00000000-0008-0000-0100-0000AF030000}"/>
            </a:ext>
          </a:extLst>
        </xdr:cNvPr>
        <xdr:cNvCxnSpPr/>
      </xdr:nvCxnSpPr>
      <xdr:spPr>
        <a:xfrm>
          <a:off x="20434300" y="1862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58057</xdr:rowOff>
    </xdr:from>
    <xdr:to>
      <xdr:col>102</xdr:col>
      <xdr:colOff>165100</xdr:colOff>
      <xdr:row>108</xdr:row>
      <xdr:rowOff>159657</xdr:rowOff>
    </xdr:to>
    <xdr:sp macro="" textlink="">
      <xdr:nvSpPr>
        <xdr:cNvPr id="944" name="楕円 943">
          <a:extLst>
            <a:ext uri="{FF2B5EF4-FFF2-40B4-BE49-F238E27FC236}">
              <a16:creationId xmlns:a16="http://schemas.microsoft.com/office/drawing/2014/main" id="{00000000-0008-0000-0100-0000B0030000}"/>
            </a:ext>
          </a:extLst>
        </xdr:cNvPr>
        <xdr:cNvSpPr/>
      </xdr:nvSpPr>
      <xdr:spPr>
        <a:xfrm>
          <a:off x="19494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108857</xdr:rowOff>
    </xdr:from>
    <xdr:to>
      <xdr:col>107</xdr:col>
      <xdr:colOff>50800</xdr:colOff>
      <xdr:row>108</xdr:row>
      <xdr:rowOff>108857</xdr:rowOff>
    </xdr:to>
    <xdr:cxnSp macro="">
      <xdr:nvCxnSpPr>
        <xdr:cNvPr id="945" name="直線コネクタ 944">
          <a:extLst>
            <a:ext uri="{FF2B5EF4-FFF2-40B4-BE49-F238E27FC236}">
              <a16:creationId xmlns:a16="http://schemas.microsoft.com/office/drawing/2014/main" id="{00000000-0008-0000-0100-0000B1030000}"/>
            </a:ext>
          </a:extLst>
        </xdr:cNvPr>
        <xdr:cNvCxnSpPr/>
      </xdr:nvCxnSpPr>
      <xdr:spPr>
        <a:xfrm>
          <a:off x="19545300" y="1862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58057</xdr:rowOff>
    </xdr:from>
    <xdr:to>
      <xdr:col>98</xdr:col>
      <xdr:colOff>38100</xdr:colOff>
      <xdr:row>108</xdr:row>
      <xdr:rowOff>159657</xdr:rowOff>
    </xdr:to>
    <xdr:sp macro="" textlink="">
      <xdr:nvSpPr>
        <xdr:cNvPr id="946" name="楕円 945">
          <a:extLst>
            <a:ext uri="{FF2B5EF4-FFF2-40B4-BE49-F238E27FC236}">
              <a16:creationId xmlns:a16="http://schemas.microsoft.com/office/drawing/2014/main" id="{00000000-0008-0000-0100-0000B2030000}"/>
            </a:ext>
          </a:extLst>
        </xdr:cNvPr>
        <xdr:cNvSpPr/>
      </xdr:nvSpPr>
      <xdr:spPr>
        <a:xfrm>
          <a:off x="18605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108857</xdr:rowOff>
    </xdr:from>
    <xdr:to>
      <xdr:col>102</xdr:col>
      <xdr:colOff>114300</xdr:colOff>
      <xdr:row>108</xdr:row>
      <xdr:rowOff>108857</xdr:rowOff>
    </xdr:to>
    <xdr:cxnSp macro="">
      <xdr:nvCxnSpPr>
        <xdr:cNvPr id="947" name="直線コネクタ 946">
          <a:extLst>
            <a:ext uri="{FF2B5EF4-FFF2-40B4-BE49-F238E27FC236}">
              <a16:creationId xmlns:a16="http://schemas.microsoft.com/office/drawing/2014/main" id="{00000000-0008-0000-0100-0000B3030000}"/>
            </a:ext>
          </a:extLst>
        </xdr:cNvPr>
        <xdr:cNvCxnSpPr/>
      </xdr:nvCxnSpPr>
      <xdr:spPr>
        <a:xfrm>
          <a:off x="18656300" y="1862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151691</xdr:rowOff>
    </xdr:from>
    <xdr:ext cx="469744" cy="259045"/>
    <xdr:sp macro="" textlink="">
      <xdr:nvSpPr>
        <xdr:cNvPr id="948" name="n_1aveValue【公民館】&#10;一人当たり面積">
          <a:extLst>
            <a:ext uri="{FF2B5EF4-FFF2-40B4-BE49-F238E27FC236}">
              <a16:creationId xmlns:a16="http://schemas.microsoft.com/office/drawing/2014/main" id="{00000000-0008-0000-0100-0000B4030000}"/>
            </a:ext>
          </a:extLst>
        </xdr:cNvPr>
        <xdr:cNvSpPr txBox="1"/>
      </xdr:nvSpPr>
      <xdr:spPr>
        <a:xfrm>
          <a:off x="21075727" y="1781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151691</xdr:rowOff>
    </xdr:from>
    <xdr:ext cx="469744" cy="259045"/>
    <xdr:sp macro="" textlink="">
      <xdr:nvSpPr>
        <xdr:cNvPr id="949" name="n_2aveValue【公民館】&#10;一人当たり面積">
          <a:extLst>
            <a:ext uri="{FF2B5EF4-FFF2-40B4-BE49-F238E27FC236}">
              <a16:creationId xmlns:a16="http://schemas.microsoft.com/office/drawing/2014/main" id="{00000000-0008-0000-0100-0000B5030000}"/>
            </a:ext>
          </a:extLst>
        </xdr:cNvPr>
        <xdr:cNvSpPr txBox="1"/>
      </xdr:nvSpPr>
      <xdr:spPr>
        <a:xfrm>
          <a:off x="20199427" y="1781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86377</xdr:rowOff>
    </xdr:from>
    <xdr:ext cx="469744" cy="259045"/>
    <xdr:sp macro="" textlink="">
      <xdr:nvSpPr>
        <xdr:cNvPr id="950" name="n_3aveValue【公民館】&#10;一人当たり面積">
          <a:extLst>
            <a:ext uri="{FF2B5EF4-FFF2-40B4-BE49-F238E27FC236}">
              <a16:creationId xmlns:a16="http://schemas.microsoft.com/office/drawing/2014/main" id="{00000000-0008-0000-0100-0000B6030000}"/>
            </a:ext>
          </a:extLst>
        </xdr:cNvPr>
        <xdr:cNvSpPr txBox="1"/>
      </xdr:nvSpPr>
      <xdr:spPr>
        <a:xfrm>
          <a:off x="19310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102706</xdr:rowOff>
    </xdr:from>
    <xdr:ext cx="469744" cy="259045"/>
    <xdr:sp macro="" textlink="">
      <xdr:nvSpPr>
        <xdr:cNvPr id="951" name="n_4aveValue【公民館】&#10;一人当たり面積">
          <a:extLst>
            <a:ext uri="{FF2B5EF4-FFF2-40B4-BE49-F238E27FC236}">
              <a16:creationId xmlns:a16="http://schemas.microsoft.com/office/drawing/2014/main" id="{00000000-0008-0000-0100-0000B7030000}"/>
            </a:ext>
          </a:extLst>
        </xdr:cNvPr>
        <xdr:cNvSpPr txBox="1"/>
      </xdr:nvSpPr>
      <xdr:spPr>
        <a:xfrm>
          <a:off x="18421427" y="1776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150784</xdr:rowOff>
    </xdr:from>
    <xdr:ext cx="469744" cy="259045"/>
    <xdr:sp macro="" textlink="">
      <xdr:nvSpPr>
        <xdr:cNvPr id="952" name="n_1mainValue【公民館】&#10;一人当たり面積">
          <a:extLst>
            <a:ext uri="{FF2B5EF4-FFF2-40B4-BE49-F238E27FC236}">
              <a16:creationId xmlns:a16="http://schemas.microsoft.com/office/drawing/2014/main" id="{00000000-0008-0000-0100-0000B8030000}"/>
            </a:ext>
          </a:extLst>
        </xdr:cNvPr>
        <xdr:cNvSpPr txBox="1"/>
      </xdr:nvSpPr>
      <xdr:spPr>
        <a:xfrm>
          <a:off x="210757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150784</xdr:rowOff>
    </xdr:from>
    <xdr:ext cx="469744" cy="259045"/>
    <xdr:sp macro="" textlink="">
      <xdr:nvSpPr>
        <xdr:cNvPr id="953" name="n_2mainValue【公民館】&#10;一人当たり面積">
          <a:extLst>
            <a:ext uri="{FF2B5EF4-FFF2-40B4-BE49-F238E27FC236}">
              <a16:creationId xmlns:a16="http://schemas.microsoft.com/office/drawing/2014/main" id="{00000000-0008-0000-0100-0000B9030000}"/>
            </a:ext>
          </a:extLst>
        </xdr:cNvPr>
        <xdr:cNvSpPr txBox="1"/>
      </xdr:nvSpPr>
      <xdr:spPr>
        <a:xfrm>
          <a:off x="201994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150784</xdr:rowOff>
    </xdr:from>
    <xdr:ext cx="469744" cy="259045"/>
    <xdr:sp macro="" textlink="">
      <xdr:nvSpPr>
        <xdr:cNvPr id="954" name="n_3mainValue【公民館】&#10;一人当たり面積">
          <a:extLst>
            <a:ext uri="{FF2B5EF4-FFF2-40B4-BE49-F238E27FC236}">
              <a16:creationId xmlns:a16="http://schemas.microsoft.com/office/drawing/2014/main" id="{00000000-0008-0000-0100-0000BA030000}"/>
            </a:ext>
          </a:extLst>
        </xdr:cNvPr>
        <xdr:cNvSpPr txBox="1"/>
      </xdr:nvSpPr>
      <xdr:spPr>
        <a:xfrm>
          <a:off x="193104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150784</xdr:rowOff>
    </xdr:from>
    <xdr:ext cx="469744" cy="259045"/>
    <xdr:sp macro="" textlink="">
      <xdr:nvSpPr>
        <xdr:cNvPr id="955" name="n_4mainValue【公民館】&#10;一人当たり面積">
          <a:extLst>
            <a:ext uri="{FF2B5EF4-FFF2-40B4-BE49-F238E27FC236}">
              <a16:creationId xmlns:a16="http://schemas.microsoft.com/office/drawing/2014/main" id="{00000000-0008-0000-0100-0000BB030000}"/>
            </a:ext>
          </a:extLst>
        </xdr:cNvPr>
        <xdr:cNvSpPr txBox="1"/>
      </xdr:nvSpPr>
      <xdr:spPr>
        <a:xfrm>
          <a:off x="184214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00000000-0008-0000-0100-0000B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00000000-0008-0000-0100-0000B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00000000-0008-0000-0100-0000B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本市では、高度経済成長期及び人口増加が著しかった昭和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を中心に、庁舎、学校、公営住宅等を集中的に整備してきた。これらの公共施設のうち、公営住宅及び学校施設については、本市で保有する有形固定資産の大きな割合を占める状況にあり、また、有形固定資産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％を超えていることからも施設の老朽化が進んでいることが分かる。このため、学校、市営住宅においては、平成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年度）に個別長寿命化計画を策定し、その他の施設についても、「熊本市公共建築物長寿命化指針」に基づき、令和元年度（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に対象施設の個別長寿命化計画を策定した。これらの計画等に基づき計画的な維持修繕に取り組むことで、財政負担の軽減や施設の長寿命化を図る。なお、公民館については、熊本地震で被災した建物の建て替えを行ったこと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年度）の有形固定資産減価償却率が大きく下がっている。また、公営住宅については、災害公営住宅の供用開始により令和元年度（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年度）の有形固定資産減価償却率が下がっている。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733,721
727,066
390.32
407,076,330
398,501,331
6,670,847
192,806,403
481,313,290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図書館】&#10;有形固定資産減価償却率グラフ枠">
          <a:extLst>
            <a:ext uri="{FF2B5EF4-FFF2-40B4-BE49-F238E27FC236}">
              <a16:creationId xmlns:a16="http://schemas.microsoft.com/office/drawing/2014/main" id="{00000000-0008-0000-0200-00003A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90896</xdr:rowOff>
    </xdr:from>
    <xdr:to>
      <xdr:col>24</xdr:col>
      <xdr:colOff>62865</xdr:colOff>
      <xdr:row>42</xdr:row>
      <xdr:rowOff>37012</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flipV="1">
          <a:off x="4634865" y="6091646"/>
          <a:ext cx="0" cy="1146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40839</xdr:rowOff>
    </xdr:from>
    <xdr:ext cx="405111" cy="259045"/>
    <xdr:sp macro="" textlink="">
      <xdr:nvSpPr>
        <xdr:cNvPr id="60" name="【図書館】&#10;有形固定資産減価償却率最小値テキスト">
          <a:extLst>
            <a:ext uri="{FF2B5EF4-FFF2-40B4-BE49-F238E27FC236}">
              <a16:creationId xmlns:a16="http://schemas.microsoft.com/office/drawing/2014/main" id="{00000000-0008-0000-0200-00003C000000}"/>
            </a:ext>
          </a:extLst>
        </xdr:cNvPr>
        <xdr:cNvSpPr txBox="1"/>
      </xdr:nvSpPr>
      <xdr:spPr>
        <a:xfrm>
          <a:off x="4673600" y="724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37012</xdr:rowOff>
    </xdr:from>
    <xdr:to>
      <xdr:col>24</xdr:col>
      <xdr:colOff>152400</xdr:colOff>
      <xdr:row>42</xdr:row>
      <xdr:rowOff>37012</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37573</xdr:rowOff>
    </xdr:from>
    <xdr:ext cx="405111" cy="259045"/>
    <xdr:sp macro="" textlink="">
      <xdr:nvSpPr>
        <xdr:cNvPr id="62" name="【図書館】&#10;有形固定資産減価償却率最大値テキスト">
          <a:extLst>
            <a:ext uri="{FF2B5EF4-FFF2-40B4-BE49-F238E27FC236}">
              <a16:creationId xmlns:a16="http://schemas.microsoft.com/office/drawing/2014/main" id="{00000000-0008-0000-0200-00003E000000}"/>
            </a:ext>
          </a:extLst>
        </xdr:cNvPr>
        <xdr:cNvSpPr txBox="1"/>
      </xdr:nvSpPr>
      <xdr:spPr>
        <a:xfrm>
          <a:off x="4673600" y="5866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90896</xdr:rowOff>
    </xdr:from>
    <xdr:to>
      <xdr:col>24</xdr:col>
      <xdr:colOff>152400</xdr:colOff>
      <xdr:row>35</xdr:row>
      <xdr:rowOff>90896</xdr:rowOff>
    </xdr:to>
    <xdr:cxnSp macro="">
      <xdr:nvCxnSpPr>
        <xdr:cNvPr id="63" name="直線コネクタ 62">
          <a:extLst>
            <a:ext uri="{FF2B5EF4-FFF2-40B4-BE49-F238E27FC236}">
              <a16:creationId xmlns:a16="http://schemas.microsoft.com/office/drawing/2014/main" id="{00000000-0008-0000-0200-00003F000000}"/>
            </a:ext>
          </a:extLst>
        </xdr:cNvPr>
        <xdr:cNvCxnSpPr/>
      </xdr:nvCxnSpPr>
      <xdr:spPr>
        <a:xfrm>
          <a:off x="4546600" y="609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4" name="【図書館】&#10;有形固定資産減価償却率平均値テキスト">
          <a:extLst>
            <a:ext uri="{FF2B5EF4-FFF2-40B4-BE49-F238E27FC236}">
              <a16:creationId xmlns:a16="http://schemas.microsoft.com/office/drawing/2014/main" id="{00000000-0008-0000-0200-000040000000}"/>
            </a:ext>
          </a:extLst>
        </xdr:cNvPr>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115207</xdr:rowOff>
    </xdr:from>
    <xdr:to>
      <xdr:col>20</xdr:col>
      <xdr:colOff>38100</xdr:colOff>
      <xdr:row>38</xdr:row>
      <xdr:rowOff>45357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3746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89081</xdr:rowOff>
    </xdr:from>
    <xdr:to>
      <xdr:col>15</xdr:col>
      <xdr:colOff>101600</xdr:colOff>
      <xdr:row>38</xdr:row>
      <xdr:rowOff>19231</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2857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53158</xdr:rowOff>
    </xdr:from>
    <xdr:to>
      <xdr:col>10</xdr:col>
      <xdr:colOff>165100</xdr:colOff>
      <xdr:row>37</xdr:row>
      <xdr:rowOff>154758</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968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9" name="フローチャート: 判断 68">
          <a:extLst>
            <a:ext uri="{FF2B5EF4-FFF2-40B4-BE49-F238E27FC236}">
              <a16:creationId xmlns:a16="http://schemas.microsoft.com/office/drawing/2014/main" id="{00000000-0008-0000-0200-000045000000}"/>
            </a:ext>
          </a:extLst>
        </xdr:cNvPr>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200-00004A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144599</xdr:rowOff>
    </xdr:from>
    <xdr:to>
      <xdr:col>24</xdr:col>
      <xdr:colOff>114300</xdr:colOff>
      <xdr:row>36</xdr:row>
      <xdr:rowOff>74749</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45847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59526</xdr:rowOff>
    </xdr:from>
    <xdr:ext cx="405111" cy="259045"/>
    <xdr:sp macro="" textlink="">
      <xdr:nvSpPr>
        <xdr:cNvPr id="76" name="【図書館】&#10;有形固定資産減価償却率該当値テキスト">
          <a:extLst>
            <a:ext uri="{FF2B5EF4-FFF2-40B4-BE49-F238E27FC236}">
              <a16:creationId xmlns:a16="http://schemas.microsoft.com/office/drawing/2014/main" id="{00000000-0008-0000-0200-00004C000000}"/>
            </a:ext>
          </a:extLst>
        </xdr:cNvPr>
        <xdr:cNvSpPr txBox="1"/>
      </xdr:nvSpPr>
      <xdr:spPr>
        <a:xfrm>
          <a:off x="4673600" y="6060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56424</xdr:rowOff>
    </xdr:from>
    <xdr:to>
      <xdr:col>20</xdr:col>
      <xdr:colOff>38100</xdr:colOff>
      <xdr:row>35</xdr:row>
      <xdr:rowOff>158024</xdr:rowOff>
    </xdr:to>
    <xdr:sp macro="" textlink="">
      <xdr:nvSpPr>
        <xdr:cNvPr id="77" name="楕円 76">
          <a:extLst>
            <a:ext uri="{FF2B5EF4-FFF2-40B4-BE49-F238E27FC236}">
              <a16:creationId xmlns:a16="http://schemas.microsoft.com/office/drawing/2014/main" id="{00000000-0008-0000-0200-00004D000000}"/>
            </a:ext>
          </a:extLst>
        </xdr:cNvPr>
        <xdr:cNvSpPr/>
      </xdr:nvSpPr>
      <xdr:spPr>
        <a:xfrm>
          <a:off x="3746500" y="60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107224</xdr:rowOff>
    </xdr:from>
    <xdr:to>
      <xdr:col>24</xdr:col>
      <xdr:colOff>63500</xdr:colOff>
      <xdr:row>36</xdr:row>
      <xdr:rowOff>23949</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3797300" y="6107974"/>
          <a:ext cx="8382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136434</xdr:rowOff>
    </xdr:from>
    <xdr:to>
      <xdr:col>15</xdr:col>
      <xdr:colOff>101600</xdr:colOff>
      <xdr:row>35</xdr:row>
      <xdr:rowOff>66584</xdr:rowOff>
    </xdr:to>
    <xdr:sp macro="" textlink="">
      <xdr:nvSpPr>
        <xdr:cNvPr id="79" name="楕円 78">
          <a:extLst>
            <a:ext uri="{FF2B5EF4-FFF2-40B4-BE49-F238E27FC236}">
              <a16:creationId xmlns:a16="http://schemas.microsoft.com/office/drawing/2014/main" id="{00000000-0008-0000-0200-00004F000000}"/>
            </a:ext>
          </a:extLst>
        </xdr:cNvPr>
        <xdr:cNvSpPr/>
      </xdr:nvSpPr>
      <xdr:spPr>
        <a:xfrm>
          <a:off x="2857500" y="59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15784</xdr:rowOff>
    </xdr:from>
    <xdr:to>
      <xdr:col>19</xdr:col>
      <xdr:colOff>177800</xdr:colOff>
      <xdr:row>35</xdr:row>
      <xdr:rowOff>107224</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a:off x="2908300" y="601653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31931</xdr:rowOff>
    </xdr:from>
    <xdr:to>
      <xdr:col>10</xdr:col>
      <xdr:colOff>165100</xdr:colOff>
      <xdr:row>34</xdr:row>
      <xdr:rowOff>133531</xdr:rowOff>
    </xdr:to>
    <xdr:sp macro="" textlink="">
      <xdr:nvSpPr>
        <xdr:cNvPr id="81" name="楕円 80">
          <a:extLst>
            <a:ext uri="{FF2B5EF4-FFF2-40B4-BE49-F238E27FC236}">
              <a16:creationId xmlns:a16="http://schemas.microsoft.com/office/drawing/2014/main" id="{00000000-0008-0000-0200-000051000000}"/>
            </a:ext>
          </a:extLst>
        </xdr:cNvPr>
        <xdr:cNvSpPr/>
      </xdr:nvSpPr>
      <xdr:spPr>
        <a:xfrm>
          <a:off x="1968500" y="58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82731</xdr:rowOff>
    </xdr:from>
    <xdr:to>
      <xdr:col>15</xdr:col>
      <xdr:colOff>50800</xdr:colOff>
      <xdr:row>35</xdr:row>
      <xdr:rowOff>15784</xdr:rowOff>
    </xdr:to>
    <xdr:cxnSp macro="">
      <xdr:nvCxnSpPr>
        <xdr:cNvPr id="82" name="直線コネクタ 81">
          <a:extLst>
            <a:ext uri="{FF2B5EF4-FFF2-40B4-BE49-F238E27FC236}">
              <a16:creationId xmlns:a16="http://schemas.microsoft.com/office/drawing/2014/main" id="{00000000-0008-0000-0200-000052000000}"/>
            </a:ext>
          </a:extLst>
        </xdr:cNvPr>
        <xdr:cNvCxnSpPr/>
      </xdr:nvCxnSpPr>
      <xdr:spPr>
        <a:xfrm>
          <a:off x="2019300" y="5912031"/>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154396</xdr:rowOff>
    </xdr:from>
    <xdr:to>
      <xdr:col>6</xdr:col>
      <xdr:colOff>38100</xdr:colOff>
      <xdr:row>34</xdr:row>
      <xdr:rowOff>84546</xdr:rowOff>
    </xdr:to>
    <xdr:sp macro="" textlink="">
      <xdr:nvSpPr>
        <xdr:cNvPr id="83" name="楕円 82">
          <a:extLst>
            <a:ext uri="{FF2B5EF4-FFF2-40B4-BE49-F238E27FC236}">
              <a16:creationId xmlns:a16="http://schemas.microsoft.com/office/drawing/2014/main" id="{00000000-0008-0000-0200-000053000000}"/>
            </a:ext>
          </a:extLst>
        </xdr:cNvPr>
        <xdr:cNvSpPr/>
      </xdr:nvSpPr>
      <xdr:spPr>
        <a:xfrm>
          <a:off x="1079500" y="58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33746</xdr:rowOff>
    </xdr:from>
    <xdr:to>
      <xdr:col>10</xdr:col>
      <xdr:colOff>114300</xdr:colOff>
      <xdr:row>34</xdr:row>
      <xdr:rowOff>82731</xdr:rowOff>
    </xdr:to>
    <xdr:cxnSp macro="">
      <xdr:nvCxnSpPr>
        <xdr:cNvPr id="84" name="直線コネクタ 83">
          <a:extLst>
            <a:ext uri="{FF2B5EF4-FFF2-40B4-BE49-F238E27FC236}">
              <a16:creationId xmlns:a16="http://schemas.microsoft.com/office/drawing/2014/main" id="{00000000-0008-0000-0200-000054000000}"/>
            </a:ext>
          </a:extLst>
        </xdr:cNvPr>
        <xdr:cNvCxnSpPr/>
      </xdr:nvCxnSpPr>
      <xdr:spPr>
        <a:xfrm>
          <a:off x="1130300" y="586304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36484</xdr:rowOff>
    </xdr:from>
    <xdr:ext cx="405111" cy="259045"/>
    <xdr:sp macro="" textlink="">
      <xdr:nvSpPr>
        <xdr:cNvPr id="85" name="n_1aveValue【図書館】&#10;有形固定資産減価償却率">
          <a:extLst>
            <a:ext uri="{FF2B5EF4-FFF2-40B4-BE49-F238E27FC236}">
              <a16:creationId xmlns:a16="http://schemas.microsoft.com/office/drawing/2014/main" id="{00000000-0008-0000-0200-000055000000}"/>
            </a:ext>
          </a:extLst>
        </xdr:cNvPr>
        <xdr:cNvSpPr txBox="1"/>
      </xdr:nvSpPr>
      <xdr:spPr>
        <a:xfrm>
          <a:off x="35820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10358</xdr:rowOff>
    </xdr:from>
    <xdr:ext cx="405111" cy="259045"/>
    <xdr:sp macro="" textlink="">
      <xdr:nvSpPr>
        <xdr:cNvPr id="86" name="n_2aveValue【図書館】&#10;有形固定資産減価償却率">
          <a:extLst>
            <a:ext uri="{FF2B5EF4-FFF2-40B4-BE49-F238E27FC236}">
              <a16:creationId xmlns:a16="http://schemas.microsoft.com/office/drawing/2014/main" id="{00000000-0008-0000-0200-000056000000}"/>
            </a:ext>
          </a:extLst>
        </xdr:cNvPr>
        <xdr:cNvSpPr txBox="1"/>
      </xdr:nvSpPr>
      <xdr:spPr>
        <a:xfrm>
          <a:off x="2705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145886</xdr:rowOff>
    </xdr:from>
    <xdr:ext cx="405111" cy="259045"/>
    <xdr:sp macro="" textlink="">
      <xdr:nvSpPr>
        <xdr:cNvPr id="87" name="n_3aveValue【図書館】&#10;有形固定資産減価償却率">
          <a:extLst>
            <a:ext uri="{FF2B5EF4-FFF2-40B4-BE49-F238E27FC236}">
              <a16:creationId xmlns:a16="http://schemas.microsoft.com/office/drawing/2014/main" id="{00000000-0008-0000-0200-000057000000}"/>
            </a:ext>
          </a:extLst>
        </xdr:cNvPr>
        <xdr:cNvSpPr txBox="1"/>
      </xdr:nvSpPr>
      <xdr:spPr>
        <a:xfrm>
          <a:off x="1816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83837</xdr:rowOff>
    </xdr:from>
    <xdr:ext cx="405111" cy="259045"/>
    <xdr:sp macro="" textlink="">
      <xdr:nvSpPr>
        <xdr:cNvPr id="88" name="n_4aveValue【図書館】&#10;有形固定資産減価償却率">
          <a:extLst>
            <a:ext uri="{FF2B5EF4-FFF2-40B4-BE49-F238E27FC236}">
              <a16:creationId xmlns:a16="http://schemas.microsoft.com/office/drawing/2014/main" id="{00000000-0008-0000-0200-000058000000}"/>
            </a:ext>
          </a:extLst>
        </xdr:cNvPr>
        <xdr:cNvSpPr txBox="1"/>
      </xdr:nvSpPr>
      <xdr:spPr>
        <a:xfrm>
          <a:off x="927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3101</xdr:rowOff>
    </xdr:from>
    <xdr:ext cx="405111" cy="259045"/>
    <xdr:sp macro="" textlink="">
      <xdr:nvSpPr>
        <xdr:cNvPr id="89" name="n_1mainValue【図書館】&#10;有形固定資産減価償却率">
          <a:extLst>
            <a:ext uri="{FF2B5EF4-FFF2-40B4-BE49-F238E27FC236}">
              <a16:creationId xmlns:a16="http://schemas.microsoft.com/office/drawing/2014/main" id="{00000000-0008-0000-0200-000059000000}"/>
            </a:ext>
          </a:extLst>
        </xdr:cNvPr>
        <xdr:cNvSpPr txBox="1"/>
      </xdr:nvSpPr>
      <xdr:spPr>
        <a:xfrm>
          <a:off x="3582044" y="583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83111</xdr:rowOff>
    </xdr:from>
    <xdr:ext cx="405111" cy="259045"/>
    <xdr:sp macro="" textlink="">
      <xdr:nvSpPr>
        <xdr:cNvPr id="90" name="n_2mainValue【図書館】&#10;有形固定資産減価償却率">
          <a:extLst>
            <a:ext uri="{FF2B5EF4-FFF2-40B4-BE49-F238E27FC236}">
              <a16:creationId xmlns:a16="http://schemas.microsoft.com/office/drawing/2014/main" id="{00000000-0008-0000-0200-00005A000000}"/>
            </a:ext>
          </a:extLst>
        </xdr:cNvPr>
        <xdr:cNvSpPr txBox="1"/>
      </xdr:nvSpPr>
      <xdr:spPr>
        <a:xfrm>
          <a:off x="2705744" y="574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150058</xdr:rowOff>
    </xdr:from>
    <xdr:ext cx="405111" cy="259045"/>
    <xdr:sp macro="" textlink="">
      <xdr:nvSpPr>
        <xdr:cNvPr id="91" name="n_3mainValue【図書館】&#10;有形固定資産減価償却率">
          <a:extLst>
            <a:ext uri="{FF2B5EF4-FFF2-40B4-BE49-F238E27FC236}">
              <a16:creationId xmlns:a16="http://schemas.microsoft.com/office/drawing/2014/main" id="{00000000-0008-0000-0200-00005B000000}"/>
            </a:ext>
          </a:extLst>
        </xdr:cNvPr>
        <xdr:cNvSpPr txBox="1"/>
      </xdr:nvSpPr>
      <xdr:spPr>
        <a:xfrm>
          <a:off x="1816744" y="563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101073</xdr:rowOff>
    </xdr:from>
    <xdr:ext cx="405111" cy="259045"/>
    <xdr:sp macro="" textlink="">
      <xdr:nvSpPr>
        <xdr:cNvPr id="92" name="n_4mainValue【図書館】&#10;有形固定資産減価償却率">
          <a:extLst>
            <a:ext uri="{FF2B5EF4-FFF2-40B4-BE49-F238E27FC236}">
              <a16:creationId xmlns:a16="http://schemas.microsoft.com/office/drawing/2014/main" id="{00000000-0008-0000-0200-00005C000000}"/>
            </a:ext>
          </a:extLst>
        </xdr:cNvPr>
        <xdr:cNvSpPr txBox="1"/>
      </xdr:nvSpPr>
      <xdr:spPr>
        <a:xfrm>
          <a:off x="9277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00000000-0008-0000-0200-00006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00000000-0008-0000-0200-00007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flipV="1">
          <a:off x="10476865" y="5829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8" name="【図書館】&#10;一人当たり面積最小値テキスト">
          <a:extLst>
            <a:ext uri="{FF2B5EF4-FFF2-40B4-BE49-F238E27FC236}">
              <a16:creationId xmlns:a16="http://schemas.microsoft.com/office/drawing/2014/main" id="{00000000-0008-0000-0200-000076000000}"/>
            </a:ext>
          </a:extLst>
        </xdr:cNvPr>
        <xdr:cNvSpPr txBox="1"/>
      </xdr:nvSpPr>
      <xdr:spPr>
        <a:xfrm>
          <a:off x="10515600"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20" name="【図書館】&#10;一人当たり面積最大値テキスト">
          <a:extLst>
            <a:ext uri="{FF2B5EF4-FFF2-40B4-BE49-F238E27FC236}">
              <a16:creationId xmlns:a16="http://schemas.microsoft.com/office/drawing/2014/main" id="{00000000-0008-0000-0200-000078000000}"/>
            </a:ext>
          </a:extLst>
        </xdr:cNvPr>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22" name="【図書館】&#10;一人当たり面積平均値テキスト">
          <a:extLst>
            <a:ext uri="{FF2B5EF4-FFF2-40B4-BE49-F238E27FC236}">
              <a16:creationId xmlns:a16="http://schemas.microsoft.com/office/drawing/2014/main" id="{00000000-0008-0000-0200-00007A000000}"/>
            </a:ext>
          </a:extLst>
        </xdr:cNvPr>
        <xdr:cNvSpPr txBox="1"/>
      </xdr:nvSpPr>
      <xdr:spPr>
        <a:xfrm>
          <a:off x="105156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9588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8699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7810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120650</xdr:rowOff>
    </xdr:from>
    <xdr:to>
      <xdr:col>36</xdr:col>
      <xdr:colOff>165100</xdr:colOff>
      <xdr:row>40</xdr:row>
      <xdr:rowOff>50800</xdr:rowOff>
    </xdr:to>
    <xdr:sp macro="" textlink="">
      <xdr:nvSpPr>
        <xdr:cNvPr id="127" name="フローチャート: 判断 126">
          <a:extLst>
            <a:ext uri="{FF2B5EF4-FFF2-40B4-BE49-F238E27FC236}">
              <a16:creationId xmlns:a16="http://schemas.microsoft.com/office/drawing/2014/main" id="{00000000-0008-0000-0200-00007F000000}"/>
            </a:ext>
          </a:extLst>
        </xdr:cNvPr>
        <xdr:cNvSpPr/>
      </xdr:nvSpPr>
      <xdr:spPr>
        <a:xfrm>
          <a:off x="6921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80027</xdr:rowOff>
    </xdr:from>
    <xdr:ext cx="469744" cy="259045"/>
    <xdr:sp macro="" textlink="">
      <xdr:nvSpPr>
        <xdr:cNvPr id="134" name="【図書館】&#10;一人当たり面積該当値テキスト">
          <a:extLst>
            <a:ext uri="{FF2B5EF4-FFF2-40B4-BE49-F238E27FC236}">
              <a16:creationId xmlns:a16="http://schemas.microsoft.com/office/drawing/2014/main" id="{00000000-0008-0000-0200-000086000000}"/>
            </a:ext>
          </a:extLst>
        </xdr:cNvPr>
        <xdr:cNvSpPr txBox="1"/>
      </xdr:nvSpPr>
      <xdr:spPr>
        <a:xfrm>
          <a:off x="105156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152400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9639300" y="701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8699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152400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8750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101600</xdr:rowOff>
    </xdr:from>
    <xdr:to>
      <xdr:col>41</xdr:col>
      <xdr:colOff>101600</xdr:colOff>
      <xdr:row>41</xdr:row>
      <xdr:rowOff>31750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7810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152400</xdr:rowOff>
    </xdr:from>
    <xdr:to>
      <xdr:col>45</xdr:col>
      <xdr:colOff>177800</xdr:colOff>
      <xdr:row>40</xdr:row>
      <xdr:rowOff>152400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7861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41" name="楕円 140">
          <a:extLst>
            <a:ext uri="{FF2B5EF4-FFF2-40B4-BE49-F238E27FC236}">
              <a16:creationId xmlns:a16="http://schemas.microsoft.com/office/drawing/2014/main" id="{00000000-0008-0000-0200-00008D000000}"/>
            </a:ext>
          </a:extLst>
        </xdr:cNvPr>
        <xdr:cNvSpPr/>
      </xdr:nvSpPr>
      <xdr:spPr>
        <a:xfrm>
          <a:off x="6921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152400</xdr:rowOff>
    </xdr:from>
    <xdr:to>
      <xdr:col>41</xdr:col>
      <xdr:colOff>50800</xdr:colOff>
      <xdr:row>40</xdr:row>
      <xdr:rowOff>152400</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6972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43" name="n_1aveValue【図書館】&#10;一人当たり面積">
          <a:extLst>
            <a:ext uri="{FF2B5EF4-FFF2-40B4-BE49-F238E27FC236}">
              <a16:creationId xmlns:a16="http://schemas.microsoft.com/office/drawing/2014/main" id="{00000000-0008-0000-0200-00008F000000}"/>
            </a:ext>
          </a:extLst>
        </xdr:cNvPr>
        <xdr:cNvSpPr txBox="1"/>
      </xdr:nvSpPr>
      <xdr:spPr>
        <a:xfrm>
          <a:off x="9391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44" name="n_2aveValue【図書館】&#10;一人当たり面積">
          <a:extLst>
            <a:ext uri="{FF2B5EF4-FFF2-40B4-BE49-F238E27FC236}">
              <a16:creationId xmlns:a16="http://schemas.microsoft.com/office/drawing/2014/main" id="{00000000-0008-0000-0200-000090000000}"/>
            </a:ext>
          </a:extLst>
        </xdr:cNvPr>
        <xdr:cNvSpPr txBox="1"/>
      </xdr:nvSpPr>
      <xdr:spPr>
        <a:xfrm>
          <a:off x="8515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45" name="n_3aveValue【図書館】&#10;一人当たり面積">
          <a:extLst>
            <a:ext uri="{FF2B5EF4-FFF2-40B4-BE49-F238E27FC236}">
              <a16:creationId xmlns:a16="http://schemas.microsoft.com/office/drawing/2014/main" id="{00000000-0008-0000-0200-000091000000}"/>
            </a:ext>
          </a:extLst>
        </xdr:cNvPr>
        <xdr:cNvSpPr txBox="1"/>
      </xdr:nvSpPr>
      <xdr:spPr>
        <a:xfrm>
          <a:off x="7626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67327</xdr:rowOff>
    </xdr:from>
    <xdr:ext cx="469744" cy="259045"/>
    <xdr:sp macro="" textlink="">
      <xdr:nvSpPr>
        <xdr:cNvPr id="146" name="n_4aveValue【図書館】&#10;一人当たり面積">
          <a:extLst>
            <a:ext uri="{FF2B5EF4-FFF2-40B4-BE49-F238E27FC236}">
              <a16:creationId xmlns:a16="http://schemas.microsoft.com/office/drawing/2014/main" id="{00000000-0008-0000-0200-000092000000}"/>
            </a:ext>
          </a:extLst>
        </xdr:cNvPr>
        <xdr:cNvSpPr txBox="1"/>
      </xdr:nvSpPr>
      <xdr:spPr>
        <a:xfrm>
          <a:off x="6737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47" name="n_1mainValue【図書館】&#10;一人当たり面積">
          <a:extLst>
            <a:ext uri="{FF2B5EF4-FFF2-40B4-BE49-F238E27FC236}">
              <a16:creationId xmlns:a16="http://schemas.microsoft.com/office/drawing/2014/main" id="{00000000-0008-0000-0200-000093000000}"/>
            </a:ext>
          </a:extLst>
        </xdr:cNvPr>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8" name="n_2mainValue【図書館】&#10;一人当たり面積">
          <a:extLst>
            <a:ext uri="{FF2B5EF4-FFF2-40B4-BE49-F238E27FC236}">
              <a16:creationId xmlns:a16="http://schemas.microsoft.com/office/drawing/2014/main" id="{00000000-0008-0000-0200-000094000000}"/>
            </a:ext>
          </a:extLst>
        </xdr:cNvPr>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9" name="n_3mainValue【図書館】&#10;一人当たり面積">
          <a:extLst>
            <a:ext uri="{FF2B5EF4-FFF2-40B4-BE49-F238E27FC236}">
              <a16:creationId xmlns:a16="http://schemas.microsoft.com/office/drawing/2014/main" id="{00000000-0008-0000-0200-000095000000}"/>
            </a:ext>
          </a:extLst>
        </xdr:cNvPr>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50" name="n_4mainValue【図書館】&#10;一人当たり面積">
          <a:extLst>
            <a:ext uri="{FF2B5EF4-FFF2-40B4-BE49-F238E27FC236}">
              <a16:creationId xmlns:a16="http://schemas.microsoft.com/office/drawing/2014/main" id="{00000000-0008-0000-0200-000096000000}"/>
            </a:ext>
          </a:extLst>
        </xdr:cNvPr>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00000000-0008-0000-02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63</xdr:row>
      <xdr:rowOff>144780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flipV="1">
          <a:off x="4634865" y="970407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148607</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00000000-0008-0000-0200-0000B0000000}"/>
            </a:ext>
          </a:extLst>
        </xdr:cNvPr>
        <xdr:cNvSpPr txBox="1"/>
      </xdr:nvSpPr>
      <xdr:spPr>
        <a:xfrm>
          <a:off x="4673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144780</xdr:rowOff>
    </xdr:from>
    <xdr:to>
      <xdr:col>24</xdr:col>
      <xdr:colOff>152400</xdr:colOff>
      <xdr:row>63</xdr:row>
      <xdr:rowOff>144780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546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00000000-0008-0000-0200-0000B2000000}"/>
            </a:ext>
          </a:extLst>
        </xdr:cNvPr>
        <xdr:cNvSpPr txBox="1"/>
      </xdr:nvSpPr>
      <xdr:spPr>
        <a:xfrm>
          <a:off x="4673600" y="947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4546600" y="970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154957</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00000000-0008-0000-0200-0000B4000000}"/>
            </a:ext>
          </a:extLst>
        </xdr:cNvPr>
        <xdr:cNvSpPr txBox="1"/>
      </xdr:nvSpPr>
      <xdr:spPr>
        <a:xfrm>
          <a:off x="4673600" y="992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132080</xdr:rowOff>
    </xdr:from>
    <xdr:to>
      <xdr:col>24</xdr:col>
      <xdr:colOff>114300</xdr:colOff>
      <xdr:row>59</xdr:row>
      <xdr:rowOff>62230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45847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78740</xdr:rowOff>
    </xdr:from>
    <xdr:to>
      <xdr:col>15</xdr:col>
      <xdr:colOff>101600</xdr:colOff>
      <xdr:row>59</xdr:row>
      <xdr:rowOff>8890</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2857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33020</xdr:rowOff>
    </xdr:from>
    <xdr:to>
      <xdr:col>10</xdr:col>
      <xdr:colOff>165100</xdr:colOff>
      <xdr:row>58</xdr:row>
      <xdr:rowOff>134620</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968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116840</xdr:rowOff>
    </xdr:from>
    <xdr:to>
      <xdr:col>6</xdr:col>
      <xdr:colOff>38100</xdr:colOff>
      <xdr:row>58</xdr:row>
      <xdr:rowOff>46990</xdr:rowOff>
    </xdr:to>
    <xdr:sp macro="" textlink="">
      <xdr:nvSpPr>
        <xdr:cNvPr id="185" name="フローチャート: 判断 184">
          <a:extLst>
            <a:ext uri="{FF2B5EF4-FFF2-40B4-BE49-F238E27FC236}">
              <a16:creationId xmlns:a16="http://schemas.microsoft.com/office/drawing/2014/main" id="{00000000-0008-0000-0200-0000B9000000}"/>
            </a:ext>
          </a:extLst>
        </xdr:cNvPr>
        <xdr:cNvSpPr/>
      </xdr:nvSpPr>
      <xdr:spPr>
        <a:xfrm>
          <a:off x="1079500" y="98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4584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64787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00000000-0008-0000-0200-0000C0000000}"/>
            </a:ext>
          </a:extLst>
        </xdr:cNvPr>
        <xdr:cNvSpPr txBox="1"/>
      </xdr:nvSpPr>
      <xdr:spPr>
        <a:xfrm>
          <a:off x="4673600"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158750</xdr:rowOff>
    </xdr:from>
    <xdr:to>
      <xdr:col>20</xdr:col>
      <xdr:colOff>38100</xdr:colOff>
      <xdr:row>61</xdr:row>
      <xdr:rowOff>88900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3746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137160</xdr:rowOff>
    </xdr:from>
    <xdr:to>
      <xdr:col>24</xdr:col>
      <xdr:colOff>63500</xdr:colOff>
      <xdr:row>61</xdr:row>
      <xdr:rowOff>38100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flipV="1">
          <a:off x="3797300" y="1042416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120650</xdr:rowOff>
    </xdr:from>
    <xdr:to>
      <xdr:col>15</xdr:col>
      <xdr:colOff>101600</xdr:colOff>
      <xdr:row>61</xdr:row>
      <xdr:rowOff>50800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2857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0</xdr:rowOff>
    </xdr:from>
    <xdr:to>
      <xdr:col>19</xdr:col>
      <xdr:colOff>177800</xdr:colOff>
      <xdr:row>61</xdr:row>
      <xdr:rowOff>38100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2908300" y="10458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67310</xdr:rowOff>
    </xdr:from>
    <xdr:to>
      <xdr:col>10</xdr:col>
      <xdr:colOff>165100</xdr:colOff>
      <xdr:row>60</xdr:row>
      <xdr:rowOff>168910</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1968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118110</xdr:rowOff>
    </xdr:from>
    <xdr:to>
      <xdr:col>15</xdr:col>
      <xdr:colOff>50800</xdr:colOff>
      <xdr:row>61</xdr:row>
      <xdr:rowOff>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2019300" y="104051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6350</xdr:rowOff>
    </xdr:from>
    <xdr:to>
      <xdr:col>6</xdr:col>
      <xdr:colOff>38100</xdr:colOff>
      <xdr:row>60</xdr:row>
      <xdr:rowOff>107950</xdr:rowOff>
    </xdr:to>
    <xdr:sp macro="" textlink="">
      <xdr:nvSpPr>
        <xdr:cNvPr id="199" name="楕円 198">
          <a:extLst>
            <a:ext uri="{FF2B5EF4-FFF2-40B4-BE49-F238E27FC236}">
              <a16:creationId xmlns:a16="http://schemas.microsoft.com/office/drawing/2014/main" id="{00000000-0008-0000-0200-0000C7000000}"/>
            </a:ext>
          </a:extLst>
        </xdr:cNvPr>
        <xdr:cNvSpPr/>
      </xdr:nvSpPr>
      <xdr:spPr>
        <a:xfrm>
          <a:off x="1079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57150</xdr:rowOff>
    </xdr:from>
    <xdr:to>
      <xdr:col>10</xdr:col>
      <xdr:colOff>114300</xdr:colOff>
      <xdr:row>60</xdr:row>
      <xdr:rowOff>118110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1130300" y="1034415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78757</xdr:rowOff>
    </xdr:from>
    <xdr:ext cx="405111" cy="259045"/>
    <xdr:sp macro="" textlink="">
      <xdr:nvSpPr>
        <xdr:cNvPr id="201" name="n_1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25417</xdr:rowOff>
    </xdr:from>
    <xdr:ext cx="405111" cy="259045"/>
    <xdr:sp macro="" textlink="">
      <xdr:nvSpPr>
        <xdr:cNvPr id="202" name="n_2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151147</xdr:rowOff>
    </xdr:from>
    <xdr:ext cx="405111" cy="259045"/>
    <xdr:sp macro="" textlink="">
      <xdr:nvSpPr>
        <xdr:cNvPr id="203" name="n_3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63517</xdr:rowOff>
    </xdr:from>
    <xdr:ext cx="405111" cy="259045"/>
    <xdr:sp macro="" textlink="">
      <xdr:nvSpPr>
        <xdr:cNvPr id="204" name="n_4ave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80027</xdr:rowOff>
    </xdr:from>
    <xdr:ext cx="405111" cy="259045"/>
    <xdr:sp macro="" textlink="">
      <xdr:nvSpPr>
        <xdr:cNvPr id="205" name="n_1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35820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6" name="n_2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160037</xdr:rowOff>
    </xdr:from>
    <xdr:ext cx="405111" cy="259045"/>
    <xdr:sp macro="" textlink="">
      <xdr:nvSpPr>
        <xdr:cNvPr id="207" name="n_3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1816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99077</xdr:rowOff>
    </xdr:from>
    <xdr:ext cx="405111" cy="259045"/>
    <xdr:sp macro="" textlink="">
      <xdr:nvSpPr>
        <xdr:cNvPr id="208" name="n_4mainValue【体育館・プール】&#10;有形固定資産減価償却率">
          <a:extLst>
            <a:ext uri="{FF2B5EF4-FFF2-40B4-BE49-F238E27FC236}">
              <a16:creationId xmlns:a16="http://schemas.microsoft.com/office/drawing/2014/main" id="{00000000-0008-0000-0200-0000D0000000}"/>
            </a:ext>
          </a:extLst>
        </xdr:cNvPr>
        <xdr:cNvSpPr txBox="1"/>
      </xdr:nvSpPr>
      <xdr:spPr>
        <a:xfrm>
          <a:off x="927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00000000-0008-0000-0200-0000E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146050</xdr:rowOff>
    </xdr:from>
    <xdr:to>
      <xdr:col>54</xdr:col>
      <xdr:colOff>189865</xdr:colOff>
      <xdr:row>63</xdr:row>
      <xdr:rowOff>107950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flipV="1">
          <a:off x="10476865" y="9575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4" name="【体育館・プール】&#10;一人当たり面積最小値テキスト">
          <a:extLst>
            <a:ext uri="{FF2B5EF4-FFF2-40B4-BE49-F238E27FC236}">
              <a16:creationId xmlns:a16="http://schemas.microsoft.com/office/drawing/2014/main" id="{00000000-0008-0000-0200-0000EA000000}"/>
            </a:ext>
          </a:extLst>
        </xdr:cNvPr>
        <xdr:cNvSpPr txBox="1"/>
      </xdr:nvSpPr>
      <xdr:spPr>
        <a:xfrm>
          <a:off x="10515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0388600" y="1090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92727</xdr:rowOff>
    </xdr:from>
    <xdr:ext cx="469744" cy="259045"/>
    <xdr:sp macro="" textlink="">
      <xdr:nvSpPr>
        <xdr:cNvPr id="236" name="【体育館・プール】&#10;一人当たり面積最大値テキスト">
          <a:extLst>
            <a:ext uri="{FF2B5EF4-FFF2-40B4-BE49-F238E27FC236}">
              <a16:creationId xmlns:a16="http://schemas.microsoft.com/office/drawing/2014/main" id="{00000000-0008-0000-0200-0000EC000000}"/>
            </a:ext>
          </a:extLst>
        </xdr:cNvPr>
        <xdr:cNvSpPr txBox="1"/>
      </xdr:nvSpPr>
      <xdr:spPr>
        <a:xfrm>
          <a:off x="10515600" y="935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146050</xdr:rowOff>
    </xdr:from>
    <xdr:to>
      <xdr:col>55</xdr:col>
      <xdr:colOff>88900</xdr:colOff>
      <xdr:row>55</xdr:row>
      <xdr:rowOff>146050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10388600" y="957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54627</xdr:rowOff>
    </xdr:from>
    <xdr:ext cx="469744" cy="259045"/>
    <xdr:sp macro="" textlink="">
      <xdr:nvSpPr>
        <xdr:cNvPr id="238" name="【体育館・プール】&#10;一人当たり面積平均値テキスト">
          <a:extLst>
            <a:ext uri="{FF2B5EF4-FFF2-40B4-BE49-F238E27FC236}">
              <a16:creationId xmlns:a16="http://schemas.microsoft.com/office/drawing/2014/main" id="{00000000-0008-0000-0200-0000EE000000}"/>
            </a:ext>
          </a:extLst>
        </xdr:cNvPr>
        <xdr:cNvSpPr txBox="1"/>
      </xdr:nvSpPr>
      <xdr:spPr>
        <a:xfrm>
          <a:off x="10515600" y="1034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31750</xdr:rowOff>
    </xdr:from>
    <xdr:to>
      <xdr:col>55</xdr:col>
      <xdr:colOff>50800</xdr:colOff>
      <xdr:row>61</xdr:row>
      <xdr:rowOff>133350</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10426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31750</xdr:rowOff>
    </xdr:from>
    <xdr:to>
      <xdr:col>50</xdr:col>
      <xdr:colOff>165100</xdr:colOff>
      <xdr:row>61</xdr:row>
      <xdr:rowOff>133350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9588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19050</xdr:rowOff>
    </xdr:from>
    <xdr:to>
      <xdr:col>46</xdr:col>
      <xdr:colOff>38100</xdr:colOff>
      <xdr:row>61</xdr:row>
      <xdr:rowOff>120650</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8699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19050</xdr:rowOff>
    </xdr:from>
    <xdr:to>
      <xdr:col>41</xdr:col>
      <xdr:colOff>101600</xdr:colOff>
      <xdr:row>61</xdr:row>
      <xdr:rowOff>120650</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7810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114300</xdr:rowOff>
    </xdr:from>
    <xdr:to>
      <xdr:col>36</xdr:col>
      <xdr:colOff>165100</xdr:colOff>
      <xdr:row>61</xdr:row>
      <xdr:rowOff>44450</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69215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152400</xdr:rowOff>
    </xdr:from>
    <xdr:to>
      <xdr:col>55</xdr:col>
      <xdr:colOff>50800</xdr:colOff>
      <xdr:row>63</xdr:row>
      <xdr:rowOff>82550</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104267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67327</xdr:rowOff>
    </xdr:from>
    <xdr:ext cx="469744" cy="259045"/>
    <xdr:sp macro="" textlink="">
      <xdr:nvSpPr>
        <xdr:cNvPr id="250" name="【体育館・プール】&#10;一人当たり面積該当値テキスト">
          <a:extLst>
            <a:ext uri="{FF2B5EF4-FFF2-40B4-BE49-F238E27FC236}">
              <a16:creationId xmlns:a16="http://schemas.microsoft.com/office/drawing/2014/main" id="{00000000-0008-0000-0200-0000FA000000}"/>
            </a:ext>
          </a:extLst>
        </xdr:cNvPr>
        <xdr:cNvSpPr txBox="1"/>
      </xdr:nvSpPr>
      <xdr:spPr>
        <a:xfrm>
          <a:off x="10515600" y="1069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44450</xdr:rowOff>
    </xdr:from>
    <xdr:to>
      <xdr:col>50</xdr:col>
      <xdr:colOff>165100</xdr:colOff>
      <xdr:row>63</xdr:row>
      <xdr:rowOff>146050</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9588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31750</xdr:rowOff>
    </xdr:from>
    <xdr:to>
      <xdr:col>55</xdr:col>
      <xdr:colOff>0</xdr:colOff>
      <xdr:row>63</xdr:row>
      <xdr:rowOff>95250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9639300" y="10833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44450</xdr:rowOff>
    </xdr:from>
    <xdr:to>
      <xdr:col>46</xdr:col>
      <xdr:colOff>38100</xdr:colOff>
      <xdr:row>63</xdr:row>
      <xdr:rowOff>146050</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8699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95250</xdr:rowOff>
    </xdr:from>
    <xdr:to>
      <xdr:col>50</xdr:col>
      <xdr:colOff>114300</xdr:colOff>
      <xdr:row>63</xdr:row>
      <xdr:rowOff>95250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8750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44450</xdr:rowOff>
    </xdr:from>
    <xdr:to>
      <xdr:col>41</xdr:col>
      <xdr:colOff>101600</xdr:colOff>
      <xdr:row>63</xdr:row>
      <xdr:rowOff>146050</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7810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95250</xdr:rowOff>
    </xdr:from>
    <xdr:to>
      <xdr:col>45</xdr:col>
      <xdr:colOff>177800</xdr:colOff>
      <xdr:row>63</xdr:row>
      <xdr:rowOff>95250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7861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57150</xdr:rowOff>
    </xdr:from>
    <xdr:to>
      <xdr:col>36</xdr:col>
      <xdr:colOff>165100</xdr:colOff>
      <xdr:row>63</xdr:row>
      <xdr:rowOff>158750</xdr:rowOff>
    </xdr:to>
    <xdr:sp macro="" textlink="">
      <xdr:nvSpPr>
        <xdr:cNvPr id="257" name="楕円 256">
          <a:extLst>
            <a:ext uri="{FF2B5EF4-FFF2-40B4-BE49-F238E27FC236}">
              <a16:creationId xmlns:a16="http://schemas.microsoft.com/office/drawing/2014/main" id="{00000000-0008-0000-0200-000001010000}"/>
            </a:ext>
          </a:extLst>
        </xdr:cNvPr>
        <xdr:cNvSpPr/>
      </xdr:nvSpPr>
      <xdr:spPr>
        <a:xfrm>
          <a:off x="6921500" y="108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95250</xdr:rowOff>
    </xdr:from>
    <xdr:to>
      <xdr:col>41</xdr:col>
      <xdr:colOff>50800</xdr:colOff>
      <xdr:row>63</xdr:row>
      <xdr:rowOff>107950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flipV="1">
          <a:off x="6972300" y="1089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149877</xdr:rowOff>
    </xdr:from>
    <xdr:ext cx="469744" cy="259045"/>
    <xdr:sp macro="" textlink="">
      <xdr:nvSpPr>
        <xdr:cNvPr id="259" name="n_1aveValue【体育館・プール】&#10;一人当たり面積">
          <a:extLst>
            <a:ext uri="{FF2B5EF4-FFF2-40B4-BE49-F238E27FC236}">
              <a16:creationId xmlns:a16="http://schemas.microsoft.com/office/drawing/2014/main" id="{00000000-0008-0000-0200-000003010000}"/>
            </a:ext>
          </a:extLst>
        </xdr:cNvPr>
        <xdr:cNvSpPr txBox="1"/>
      </xdr:nvSpPr>
      <xdr:spPr>
        <a:xfrm>
          <a:off x="9391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137177</xdr:rowOff>
    </xdr:from>
    <xdr:ext cx="469744" cy="259045"/>
    <xdr:sp macro="" textlink="">
      <xdr:nvSpPr>
        <xdr:cNvPr id="260" name="n_2aveValue【体育館・プール】&#10;一人当たり面積">
          <a:extLst>
            <a:ext uri="{FF2B5EF4-FFF2-40B4-BE49-F238E27FC236}">
              <a16:creationId xmlns:a16="http://schemas.microsoft.com/office/drawing/2014/main" id="{00000000-0008-0000-0200-000004010000}"/>
            </a:ext>
          </a:extLst>
        </xdr:cNvPr>
        <xdr:cNvSpPr txBox="1"/>
      </xdr:nvSpPr>
      <xdr:spPr>
        <a:xfrm>
          <a:off x="8515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137177</xdr:rowOff>
    </xdr:from>
    <xdr:ext cx="469744" cy="259045"/>
    <xdr:sp macro="" textlink="">
      <xdr:nvSpPr>
        <xdr:cNvPr id="261" name="n_3aveValue【体育館・プール】&#10;一人当たり面積">
          <a:extLst>
            <a:ext uri="{FF2B5EF4-FFF2-40B4-BE49-F238E27FC236}">
              <a16:creationId xmlns:a16="http://schemas.microsoft.com/office/drawing/2014/main" id="{00000000-0008-0000-0200-000005010000}"/>
            </a:ext>
          </a:extLst>
        </xdr:cNvPr>
        <xdr:cNvSpPr txBox="1"/>
      </xdr:nvSpPr>
      <xdr:spPr>
        <a:xfrm>
          <a:off x="7626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60977</xdr:rowOff>
    </xdr:from>
    <xdr:ext cx="469744" cy="259045"/>
    <xdr:sp macro="" textlink="">
      <xdr:nvSpPr>
        <xdr:cNvPr id="262" name="n_4aveValue【体育館・プール】&#10;一人当たり面積">
          <a:extLst>
            <a:ext uri="{FF2B5EF4-FFF2-40B4-BE49-F238E27FC236}">
              <a16:creationId xmlns:a16="http://schemas.microsoft.com/office/drawing/2014/main" id="{00000000-0008-0000-0200-000006010000}"/>
            </a:ext>
          </a:extLst>
        </xdr:cNvPr>
        <xdr:cNvSpPr txBox="1"/>
      </xdr:nvSpPr>
      <xdr:spPr>
        <a:xfrm>
          <a:off x="67374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137177</xdr:rowOff>
    </xdr:from>
    <xdr:ext cx="469744" cy="259045"/>
    <xdr:sp macro="" textlink="">
      <xdr:nvSpPr>
        <xdr:cNvPr id="263" name="n_1mainValue【体育館・プール】&#10;一人当たり面積">
          <a:extLst>
            <a:ext uri="{FF2B5EF4-FFF2-40B4-BE49-F238E27FC236}">
              <a16:creationId xmlns:a16="http://schemas.microsoft.com/office/drawing/2014/main" id="{00000000-0008-0000-0200-000007010000}"/>
            </a:ext>
          </a:extLst>
        </xdr:cNvPr>
        <xdr:cNvSpPr txBox="1"/>
      </xdr:nvSpPr>
      <xdr:spPr>
        <a:xfrm>
          <a:off x="9391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137177</xdr:rowOff>
    </xdr:from>
    <xdr:ext cx="469744" cy="259045"/>
    <xdr:sp macro="" textlink="">
      <xdr:nvSpPr>
        <xdr:cNvPr id="264" name="n_2mainValue【体育館・プール】&#10;一人当たり面積">
          <a:extLst>
            <a:ext uri="{FF2B5EF4-FFF2-40B4-BE49-F238E27FC236}">
              <a16:creationId xmlns:a16="http://schemas.microsoft.com/office/drawing/2014/main" id="{00000000-0008-0000-0200-000008010000}"/>
            </a:ext>
          </a:extLst>
        </xdr:cNvPr>
        <xdr:cNvSpPr txBox="1"/>
      </xdr:nvSpPr>
      <xdr:spPr>
        <a:xfrm>
          <a:off x="8515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137177</xdr:rowOff>
    </xdr:from>
    <xdr:ext cx="469744" cy="259045"/>
    <xdr:sp macro="" textlink="">
      <xdr:nvSpPr>
        <xdr:cNvPr id="265" name="n_3mainValue【体育館・プール】&#10;一人当たり面積">
          <a:extLst>
            <a:ext uri="{FF2B5EF4-FFF2-40B4-BE49-F238E27FC236}">
              <a16:creationId xmlns:a16="http://schemas.microsoft.com/office/drawing/2014/main" id="{00000000-0008-0000-0200-000009010000}"/>
            </a:ext>
          </a:extLst>
        </xdr:cNvPr>
        <xdr:cNvSpPr txBox="1"/>
      </xdr:nvSpPr>
      <xdr:spPr>
        <a:xfrm>
          <a:off x="7626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149877</xdr:rowOff>
    </xdr:from>
    <xdr:ext cx="469744" cy="259045"/>
    <xdr:sp macro="" textlink="">
      <xdr:nvSpPr>
        <xdr:cNvPr id="266" name="n_4mainValue【体育館・プール】&#10;一人当たり面積">
          <a:extLst>
            <a:ext uri="{FF2B5EF4-FFF2-40B4-BE49-F238E27FC236}">
              <a16:creationId xmlns:a16="http://schemas.microsoft.com/office/drawing/2014/main" id="{00000000-0008-0000-0200-00000A010000}"/>
            </a:ext>
          </a:extLst>
        </xdr:cNvPr>
        <xdr:cNvSpPr txBox="1"/>
      </xdr:nvSpPr>
      <xdr:spPr>
        <a:xfrm>
          <a:off x="6737427" y="109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00000000-0008-0000-0200-00002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51163</xdr:rowOff>
    </xdr:from>
    <xdr:to>
      <xdr:col>24</xdr:col>
      <xdr:colOff>62865</xdr:colOff>
      <xdr:row>86</xdr:row>
      <xdr:rowOff>74023</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flipV="1">
          <a:off x="4634865" y="13424263"/>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77850</xdr:rowOff>
    </xdr:from>
    <xdr:ext cx="405111" cy="259045"/>
    <xdr:sp macro="" textlink="">
      <xdr:nvSpPr>
        <xdr:cNvPr id="294" name="【福祉施設】&#10;有形固定資産減価償却率最小値テキスト">
          <a:extLst>
            <a:ext uri="{FF2B5EF4-FFF2-40B4-BE49-F238E27FC236}">
              <a16:creationId xmlns:a16="http://schemas.microsoft.com/office/drawing/2014/main" id="{00000000-0008-0000-0200-000026010000}"/>
            </a:ext>
          </a:extLst>
        </xdr:cNvPr>
        <xdr:cNvSpPr txBox="1"/>
      </xdr:nvSpPr>
      <xdr:spPr>
        <a:xfrm>
          <a:off x="4673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74023</xdr:rowOff>
    </xdr:from>
    <xdr:to>
      <xdr:col>24</xdr:col>
      <xdr:colOff>152400</xdr:colOff>
      <xdr:row>86</xdr:row>
      <xdr:rowOff>74023</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4546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169290</xdr:rowOff>
    </xdr:from>
    <xdr:ext cx="405111" cy="259045"/>
    <xdr:sp macro="" textlink="">
      <xdr:nvSpPr>
        <xdr:cNvPr id="296" name="【福祉施設】&#10;有形固定資産減価償却率最大値テキスト">
          <a:extLst>
            <a:ext uri="{FF2B5EF4-FFF2-40B4-BE49-F238E27FC236}">
              <a16:creationId xmlns:a16="http://schemas.microsoft.com/office/drawing/2014/main" id="{00000000-0008-0000-0200-000028010000}"/>
            </a:ext>
          </a:extLst>
        </xdr:cNvPr>
        <xdr:cNvSpPr txBox="1"/>
      </xdr:nvSpPr>
      <xdr:spPr>
        <a:xfrm>
          <a:off x="4673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51163</xdr:rowOff>
    </xdr:from>
    <xdr:to>
      <xdr:col>24</xdr:col>
      <xdr:colOff>152400</xdr:colOff>
      <xdr:row>78</xdr:row>
      <xdr:rowOff>51163</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4546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80390</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00000000-0008-0000-0200-00002A010000}"/>
            </a:ext>
          </a:extLst>
        </xdr:cNvPr>
        <xdr:cNvSpPr txBox="1"/>
      </xdr:nvSpPr>
      <xdr:spPr>
        <a:xfrm>
          <a:off x="4673600" y="1379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57513</xdr:rowOff>
    </xdr:from>
    <xdr:to>
      <xdr:col>24</xdr:col>
      <xdr:colOff>114300</xdr:colOff>
      <xdr:row>81</xdr:row>
      <xdr:rowOff>159113</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4584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24856</xdr:rowOff>
    </xdr:from>
    <xdr:to>
      <xdr:col>20</xdr:col>
      <xdr:colOff>38100</xdr:colOff>
      <xdr:row>81</xdr:row>
      <xdr:rowOff>126456</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37465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170180</xdr:rowOff>
    </xdr:from>
    <xdr:to>
      <xdr:col>15</xdr:col>
      <xdr:colOff>101600</xdr:colOff>
      <xdr:row>81</xdr:row>
      <xdr:rowOff>100330</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2857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144055</xdr:rowOff>
    </xdr:from>
    <xdr:to>
      <xdr:col>10</xdr:col>
      <xdr:colOff>165100</xdr:colOff>
      <xdr:row>81</xdr:row>
      <xdr:rowOff>74205</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1968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15058</xdr:rowOff>
    </xdr:from>
    <xdr:to>
      <xdr:col>6</xdr:col>
      <xdr:colOff>38100</xdr:colOff>
      <xdr:row>81</xdr:row>
      <xdr:rowOff>116658</xdr:rowOff>
    </xdr:to>
    <xdr:sp macro="" textlink="">
      <xdr:nvSpPr>
        <xdr:cNvPr id="303" name="フローチャート: 判断 302">
          <a:extLst>
            <a:ext uri="{FF2B5EF4-FFF2-40B4-BE49-F238E27FC236}">
              <a16:creationId xmlns:a16="http://schemas.microsoft.com/office/drawing/2014/main" id="{00000000-0008-0000-0200-00002F010000}"/>
            </a:ext>
          </a:extLst>
        </xdr:cNvPr>
        <xdr:cNvSpPr/>
      </xdr:nvSpPr>
      <xdr:spPr>
        <a:xfrm>
          <a:off x="1079500" y="1390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23223</xdr:rowOff>
    </xdr:from>
    <xdr:to>
      <xdr:col>24</xdr:col>
      <xdr:colOff>114300</xdr:colOff>
      <xdr:row>86</xdr:row>
      <xdr:rowOff>124823</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45847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109600</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00000000-0008-0000-0200-000036010000}"/>
            </a:ext>
          </a:extLst>
        </xdr:cNvPr>
        <xdr:cNvSpPr txBox="1"/>
      </xdr:nvSpPr>
      <xdr:spPr>
        <a:xfrm>
          <a:off x="4673600" y="14682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165281</xdr:rowOff>
    </xdr:from>
    <xdr:to>
      <xdr:col>20</xdr:col>
      <xdr:colOff>38100</xdr:colOff>
      <xdr:row>86</xdr:row>
      <xdr:rowOff>95431</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3746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44631</xdr:rowOff>
    </xdr:from>
    <xdr:to>
      <xdr:col>24</xdr:col>
      <xdr:colOff>63500</xdr:colOff>
      <xdr:row>86</xdr:row>
      <xdr:rowOff>74023</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3797300" y="1478933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126093</xdr:rowOff>
    </xdr:from>
    <xdr:to>
      <xdr:col>15</xdr:col>
      <xdr:colOff>101600</xdr:colOff>
      <xdr:row>86</xdr:row>
      <xdr:rowOff>56243</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2857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5443</xdr:rowOff>
    </xdr:from>
    <xdr:to>
      <xdr:col>19</xdr:col>
      <xdr:colOff>177800</xdr:colOff>
      <xdr:row>86</xdr:row>
      <xdr:rowOff>44631</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2908300" y="147501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64044</xdr:rowOff>
    </xdr:from>
    <xdr:to>
      <xdr:col>10</xdr:col>
      <xdr:colOff>165100</xdr:colOff>
      <xdr:row>85</xdr:row>
      <xdr:rowOff>165644</xdr:rowOff>
    </xdr:to>
    <xdr:sp macro="" textlink="">
      <xdr:nvSpPr>
        <xdr:cNvPr id="315" name="楕円 314">
          <a:extLst>
            <a:ext uri="{FF2B5EF4-FFF2-40B4-BE49-F238E27FC236}">
              <a16:creationId xmlns:a16="http://schemas.microsoft.com/office/drawing/2014/main" id="{00000000-0008-0000-0200-00003B010000}"/>
            </a:ext>
          </a:extLst>
        </xdr:cNvPr>
        <xdr:cNvSpPr/>
      </xdr:nvSpPr>
      <xdr:spPr>
        <a:xfrm>
          <a:off x="1968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114844</xdr:rowOff>
    </xdr:from>
    <xdr:to>
      <xdr:col>15</xdr:col>
      <xdr:colOff>50800</xdr:colOff>
      <xdr:row>86</xdr:row>
      <xdr:rowOff>5443</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2019300" y="1468809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11793</xdr:rowOff>
    </xdr:from>
    <xdr:to>
      <xdr:col>6</xdr:col>
      <xdr:colOff>38100</xdr:colOff>
      <xdr:row>85</xdr:row>
      <xdr:rowOff>113393</xdr:rowOff>
    </xdr:to>
    <xdr:sp macro="" textlink="">
      <xdr:nvSpPr>
        <xdr:cNvPr id="317" name="楕円 316">
          <a:extLst>
            <a:ext uri="{FF2B5EF4-FFF2-40B4-BE49-F238E27FC236}">
              <a16:creationId xmlns:a16="http://schemas.microsoft.com/office/drawing/2014/main" id="{00000000-0008-0000-0200-00003D010000}"/>
            </a:ext>
          </a:extLst>
        </xdr:cNvPr>
        <xdr:cNvSpPr/>
      </xdr:nvSpPr>
      <xdr:spPr>
        <a:xfrm>
          <a:off x="1079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62593</xdr:rowOff>
    </xdr:from>
    <xdr:to>
      <xdr:col>10</xdr:col>
      <xdr:colOff>114300</xdr:colOff>
      <xdr:row>85</xdr:row>
      <xdr:rowOff>114844</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1130300" y="1463584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142983</xdr:rowOff>
    </xdr:from>
    <xdr:ext cx="405111" cy="259045"/>
    <xdr:sp macro="" textlink="">
      <xdr:nvSpPr>
        <xdr:cNvPr id="319" name="n_1aveValue【福祉施設】&#10;有形固定資産減価償却率">
          <a:extLst>
            <a:ext uri="{FF2B5EF4-FFF2-40B4-BE49-F238E27FC236}">
              <a16:creationId xmlns:a16="http://schemas.microsoft.com/office/drawing/2014/main" id="{00000000-0008-0000-0200-00003F010000}"/>
            </a:ext>
          </a:extLst>
        </xdr:cNvPr>
        <xdr:cNvSpPr txBox="1"/>
      </xdr:nvSpPr>
      <xdr:spPr>
        <a:xfrm>
          <a:off x="35820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116857</xdr:rowOff>
    </xdr:from>
    <xdr:ext cx="405111" cy="259045"/>
    <xdr:sp macro="" textlink="">
      <xdr:nvSpPr>
        <xdr:cNvPr id="320" name="n_2aveValue【福祉施設】&#10;有形固定資産減価償却率">
          <a:extLst>
            <a:ext uri="{FF2B5EF4-FFF2-40B4-BE49-F238E27FC236}">
              <a16:creationId xmlns:a16="http://schemas.microsoft.com/office/drawing/2014/main" id="{00000000-0008-0000-0200-000040010000}"/>
            </a:ext>
          </a:extLst>
        </xdr:cNvPr>
        <xdr:cNvSpPr txBox="1"/>
      </xdr:nvSpPr>
      <xdr:spPr>
        <a:xfrm>
          <a:off x="2705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90732</xdr:rowOff>
    </xdr:from>
    <xdr:ext cx="405111" cy="259045"/>
    <xdr:sp macro="" textlink="">
      <xdr:nvSpPr>
        <xdr:cNvPr id="321" name="n_3aveValue【福祉施設】&#10;有形固定資産減価償却率">
          <a:extLst>
            <a:ext uri="{FF2B5EF4-FFF2-40B4-BE49-F238E27FC236}">
              <a16:creationId xmlns:a16="http://schemas.microsoft.com/office/drawing/2014/main" id="{00000000-0008-0000-0200-000041010000}"/>
            </a:ext>
          </a:extLst>
        </xdr:cNvPr>
        <xdr:cNvSpPr txBox="1"/>
      </xdr:nvSpPr>
      <xdr:spPr>
        <a:xfrm>
          <a:off x="1816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133185</xdr:rowOff>
    </xdr:from>
    <xdr:ext cx="405111" cy="259045"/>
    <xdr:sp macro="" textlink="">
      <xdr:nvSpPr>
        <xdr:cNvPr id="322" name="n_4aveValue【福祉施設】&#10;有形固定資産減価償却率">
          <a:extLst>
            <a:ext uri="{FF2B5EF4-FFF2-40B4-BE49-F238E27FC236}">
              <a16:creationId xmlns:a16="http://schemas.microsoft.com/office/drawing/2014/main" id="{00000000-0008-0000-0200-000042010000}"/>
            </a:ext>
          </a:extLst>
        </xdr:cNvPr>
        <xdr:cNvSpPr txBox="1"/>
      </xdr:nvSpPr>
      <xdr:spPr>
        <a:xfrm>
          <a:off x="9277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86558</xdr:rowOff>
    </xdr:from>
    <xdr:ext cx="405111" cy="259045"/>
    <xdr:sp macro="" textlink="">
      <xdr:nvSpPr>
        <xdr:cNvPr id="323" name="n_1mainValue【福祉施設】&#10;有形固定資産減価償却率">
          <a:extLst>
            <a:ext uri="{FF2B5EF4-FFF2-40B4-BE49-F238E27FC236}">
              <a16:creationId xmlns:a16="http://schemas.microsoft.com/office/drawing/2014/main" id="{00000000-0008-0000-0200-000043010000}"/>
            </a:ext>
          </a:extLst>
        </xdr:cNvPr>
        <xdr:cNvSpPr txBox="1"/>
      </xdr:nvSpPr>
      <xdr:spPr>
        <a:xfrm>
          <a:off x="3582044" y="1483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47370</xdr:rowOff>
    </xdr:from>
    <xdr:ext cx="405111" cy="259045"/>
    <xdr:sp macro="" textlink="">
      <xdr:nvSpPr>
        <xdr:cNvPr id="324" name="n_2mainValue【福祉施設】&#10;有形固定資産減価償却率">
          <a:extLst>
            <a:ext uri="{FF2B5EF4-FFF2-40B4-BE49-F238E27FC236}">
              <a16:creationId xmlns:a16="http://schemas.microsoft.com/office/drawing/2014/main" id="{00000000-0008-0000-0200-000044010000}"/>
            </a:ext>
          </a:extLst>
        </xdr:cNvPr>
        <xdr:cNvSpPr txBox="1"/>
      </xdr:nvSpPr>
      <xdr:spPr>
        <a:xfrm>
          <a:off x="2705744" y="1479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156771</xdr:rowOff>
    </xdr:from>
    <xdr:ext cx="405111" cy="259045"/>
    <xdr:sp macro="" textlink="">
      <xdr:nvSpPr>
        <xdr:cNvPr id="325" name="n_3mainValue【福祉施設】&#10;有形固定資産減価償却率">
          <a:extLst>
            <a:ext uri="{FF2B5EF4-FFF2-40B4-BE49-F238E27FC236}">
              <a16:creationId xmlns:a16="http://schemas.microsoft.com/office/drawing/2014/main" id="{00000000-0008-0000-0200-000045010000}"/>
            </a:ext>
          </a:extLst>
        </xdr:cNvPr>
        <xdr:cNvSpPr txBox="1"/>
      </xdr:nvSpPr>
      <xdr:spPr>
        <a:xfrm>
          <a:off x="1816744" y="1473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104520</xdr:rowOff>
    </xdr:from>
    <xdr:ext cx="405111" cy="259045"/>
    <xdr:sp macro="" textlink="">
      <xdr:nvSpPr>
        <xdr:cNvPr id="326" name="n_4mainValue【福祉施設】&#10;有形固定資産減価償却率">
          <a:extLst>
            <a:ext uri="{FF2B5EF4-FFF2-40B4-BE49-F238E27FC236}">
              <a16:creationId xmlns:a16="http://schemas.microsoft.com/office/drawing/2014/main" id="{00000000-0008-0000-0200-000046010000}"/>
            </a:ext>
          </a:extLst>
        </xdr:cNvPr>
        <xdr:cNvSpPr txBox="1"/>
      </xdr:nvSpPr>
      <xdr:spPr>
        <a:xfrm>
          <a:off x="927744" y="1467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1" name="【福祉施設】&#10;一人当たり面積グラフ枠">
          <a:extLst>
            <a:ext uri="{FF2B5EF4-FFF2-40B4-BE49-F238E27FC236}">
              <a16:creationId xmlns:a16="http://schemas.microsoft.com/office/drawing/2014/main" id="{00000000-0008-0000-0200-00005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85</xdr:row>
      <xdr:rowOff>127907</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flipV="1">
          <a:off x="10476865" y="1334588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131734</xdr:rowOff>
    </xdr:from>
    <xdr:ext cx="469744" cy="259045"/>
    <xdr:sp macro="" textlink="">
      <xdr:nvSpPr>
        <xdr:cNvPr id="353" name="【福祉施設】&#10;一人当たり面積最小値テキスト">
          <a:extLst>
            <a:ext uri="{FF2B5EF4-FFF2-40B4-BE49-F238E27FC236}">
              <a16:creationId xmlns:a16="http://schemas.microsoft.com/office/drawing/2014/main" id="{00000000-0008-0000-0200-000061010000}"/>
            </a:ext>
          </a:extLst>
        </xdr:cNvPr>
        <xdr:cNvSpPr txBox="1"/>
      </xdr:nvSpPr>
      <xdr:spPr>
        <a:xfrm>
          <a:off x="10515600" y="147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127907</xdr:rowOff>
    </xdr:from>
    <xdr:to>
      <xdr:col>55</xdr:col>
      <xdr:colOff>88900</xdr:colOff>
      <xdr:row>85</xdr:row>
      <xdr:rowOff>127907</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10388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55" name="【福祉施設】&#10;一人当たり面積最大値テキスト">
          <a:extLst>
            <a:ext uri="{FF2B5EF4-FFF2-40B4-BE49-F238E27FC236}">
              <a16:creationId xmlns:a16="http://schemas.microsoft.com/office/drawing/2014/main" id="{00000000-0008-0000-0200-000063010000}"/>
            </a:ext>
          </a:extLst>
        </xdr:cNvPr>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91820</xdr:rowOff>
    </xdr:from>
    <xdr:ext cx="469744" cy="259045"/>
    <xdr:sp macro="" textlink="">
      <xdr:nvSpPr>
        <xdr:cNvPr id="357" name="【福祉施設】&#10;一人当たり面積平均値テキスト">
          <a:extLst>
            <a:ext uri="{FF2B5EF4-FFF2-40B4-BE49-F238E27FC236}">
              <a16:creationId xmlns:a16="http://schemas.microsoft.com/office/drawing/2014/main" id="{00000000-0008-0000-0200-000065010000}"/>
            </a:ext>
          </a:extLst>
        </xdr:cNvPr>
        <xdr:cNvSpPr txBox="1"/>
      </xdr:nvSpPr>
      <xdr:spPr>
        <a:xfrm>
          <a:off x="10515600" y="1397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68943</xdr:rowOff>
    </xdr:from>
    <xdr:to>
      <xdr:col>55</xdr:col>
      <xdr:colOff>50800</xdr:colOff>
      <xdr:row>82</xdr:row>
      <xdr:rowOff>170543</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104267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68943</xdr:rowOff>
    </xdr:from>
    <xdr:to>
      <xdr:col>50</xdr:col>
      <xdr:colOff>165100</xdr:colOff>
      <xdr:row>82</xdr:row>
      <xdr:rowOff>170543</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9588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85271</xdr:rowOff>
    </xdr:from>
    <xdr:to>
      <xdr:col>46</xdr:col>
      <xdr:colOff>38100</xdr:colOff>
      <xdr:row>83</xdr:row>
      <xdr:rowOff>15421</xdr:rowOff>
    </xdr:to>
    <xdr:sp macro="" textlink="">
      <xdr:nvSpPr>
        <xdr:cNvPr id="360" name="フローチャート: 判断 359">
          <a:extLst>
            <a:ext uri="{FF2B5EF4-FFF2-40B4-BE49-F238E27FC236}">
              <a16:creationId xmlns:a16="http://schemas.microsoft.com/office/drawing/2014/main" id="{00000000-0008-0000-0200-000068010000}"/>
            </a:ext>
          </a:extLst>
        </xdr:cNvPr>
        <xdr:cNvSpPr/>
      </xdr:nvSpPr>
      <xdr:spPr>
        <a:xfrm>
          <a:off x="8699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117929</xdr:rowOff>
    </xdr:from>
    <xdr:to>
      <xdr:col>41</xdr:col>
      <xdr:colOff>101600</xdr:colOff>
      <xdr:row>83</xdr:row>
      <xdr:rowOff>48079</xdr:rowOff>
    </xdr:to>
    <xdr:sp macro="" textlink="">
      <xdr:nvSpPr>
        <xdr:cNvPr id="361" name="フローチャート: 判断 360">
          <a:extLst>
            <a:ext uri="{FF2B5EF4-FFF2-40B4-BE49-F238E27FC236}">
              <a16:creationId xmlns:a16="http://schemas.microsoft.com/office/drawing/2014/main" id="{00000000-0008-0000-0200-000069010000}"/>
            </a:ext>
          </a:extLst>
        </xdr:cNvPr>
        <xdr:cNvSpPr/>
      </xdr:nvSpPr>
      <xdr:spPr>
        <a:xfrm>
          <a:off x="7810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62" name="フローチャート: 判断 361">
          <a:extLst>
            <a:ext uri="{FF2B5EF4-FFF2-40B4-BE49-F238E27FC236}">
              <a16:creationId xmlns:a16="http://schemas.microsoft.com/office/drawing/2014/main" id="{00000000-0008-0000-0200-00006A010000}"/>
            </a:ext>
          </a:extLst>
        </xdr:cNvPr>
        <xdr:cNvSpPr/>
      </xdr:nvSpPr>
      <xdr:spPr>
        <a:xfrm>
          <a:off x="692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44450</xdr:rowOff>
    </xdr:from>
    <xdr:to>
      <xdr:col>55</xdr:col>
      <xdr:colOff>50800</xdr:colOff>
      <xdr:row>85</xdr:row>
      <xdr:rowOff>146050</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10426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130827</xdr:rowOff>
    </xdr:from>
    <xdr:ext cx="469744" cy="259045"/>
    <xdr:sp macro="" textlink="">
      <xdr:nvSpPr>
        <xdr:cNvPr id="369" name="【福祉施設】&#10;一人当たり面積該当値テキスト">
          <a:extLst>
            <a:ext uri="{FF2B5EF4-FFF2-40B4-BE49-F238E27FC236}">
              <a16:creationId xmlns:a16="http://schemas.microsoft.com/office/drawing/2014/main" id="{00000000-0008-0000-0200-000071010000}"/>
            </a:ext>
          </a:extLst>
        </xdr:cNvPr>
        <xdr:cNvSpPr txBox="1"/>
      </xdr:nvSpPr>
      <xdr:spPr>
        <a:xfrm>
          <a:off x="10515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44450</xdr:rowOff>
    </xdr:from>
    <xdr:to>
      <xdr:col>50</xdr:col>
      <xdr:colOff>165100</xdr:colOff>
      <xdr:row>85</xdr:row>
      <xdr:rowOff>146050</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9588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95250</xdr:rowOff>
    </xdr:from>
    <xdr:to>
      <xdr:col>55</xdr:col>
      <xdr:colOff>0</xdr:colOff>
      <xdr:row>85</xdr:row>
      <xdr:rowOff>95250</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9639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44450</xdr:rowOff>
    </xdr:from>
    <xdr:to>
      <xdr:col>46</xdr:col>
      <xdr:colOff>38100</xdr:colOff>
      <xdr:row>85</xdr:row>
      <xdr:rowOff>146050</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8699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95250</xdr:rowOff>
    </xdr:from>
    <xdr:to>
      <xdr:col>50</xdr:col>
      <xdr:colOff>114300</xdr:colOff>
      <xdr:row>85</xdr:row>
      <xdr:rowOff>95250</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8750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28121</xdr:rowOff>
    </xdr:from>
    <xdr:to>
      <xdr:col>41</xdr:col>
      <xdr:colOff>101600</xdr:colOff>
      <xdr:row>85</xdr:row>
      <xdr:rowOff>129721</xdr:rowOff>
    </xdr:to>
    <xdr:sp macro="" textlink="">
      <xdr:nvSpPr>
        <xdr:cNvPr id="374" name="楕円 373">
          <a:extLst>
            <a:ext uri="{FF2B5EF4-FFF2-40B4-BE49-F238E27FC236}">
              <a16:creationId xmlns:a16="http://schemas.microsoft.com/office/drawing/2014/main" id="{00000000-0008-0000-0200-000076010000}"/>
            </a:ext>
          </a:extLst>
        </xdr:cNvPr>
        <xdr:cNvSpPr/>
      </xdr:nvSpPr>
      <xdr:spPr>
        <a:xfrm>
          <a:off x="7810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78921</xdr:rowOff>
    </xdr:from>
    <xdr:to>
      <xdr:col>45</xdr:col>
      <xdr:colOff>177800</xdr:colOff>
      <xdr:row>85</xdr:row>
      <xdr:rowOff>95250</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7861300" y="146521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76" name="楕円 375">
          <a:extLst>
            <a:ext uri="{FF2B5EF4-FFF2-40B4-BE49-F238E27FC236}">
              <a16:creationId xmlns:a16="http://schemas.microsoft.com/office/drawing/2014/main" id="{00000000-0008-0000-0200-000078010000}"/>
            </a:ext>
          </a:extLst>
        </xdr:cNvPr>
        <xdr:cNvSpPr/>
      </xdr:nvSpPr>
      <xdr:spPr>
        <a:xfrm>
          <a:off x="6921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78921</xdr:rowOff>
    </xdr:from>
    <xdr:to>
      <xdr:col>41</xdr:col>
      <xdr:colOff>50800</xdr:colOff>
      <xdr:row>85</xdr:row>
      <xdr:rowOff>78921</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6972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15620</xdr:rowOff>
    </xdr:from>
    <xdr:ext cx="469744" cy="259045"/>
    <xdr:sp macro="" textlink="">
      <xdr:nvSpPr>
        <xdr:cNvPr id="378" name="n_1aveValue【福祉施設】&#10;一人当たり面積">
          <a:extLst>
            <a:ext uri="{FF2B5EF4-FFF2-40B4-BE49-F238E27FC236}">
              <a16:creationId xmlns:a16="http://schemas.microsoft.com/office/drawing/2014/main" id="{00000000-0008-0000-0200-00007A010000}"/>
            </a:ext>
          </a:extLst>
        </xdr:cNvPr>
        <xdr:cNvSpPr txBox="1"/>
      </xdr:nvSpPr>
      <xdr:spPr>
        <a:xfrm>
          <a:off x="9391727" y="1390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31948</xdr:rowOff>
    </xdr:from>
    <xdr:ext cx="469744" cy="259045"/>
    <xdr:sp macro="" textlink="">
      <xdr:nvSpPr>
        <xdr:cNvPr id="379" name="n_2aveValue【福祉施設】&#10;一人当たり面積">
          <a:extLst>
            <a:ext uri="{FF2B5EF4-FFF2-40B4-BE49-F238E27FC236}">
              <a16:creationId xmlns:a16="http://schemas.microsoft.com/office/drawing/2014/main" id="{00000000-0008-0000-0200-00007B010000}"/>
            </a:ext>
          </a:extLst>
        </xdr:cNvPr>
        <xdr:cNvSpPr txBox="1"/>
      </xdr:nvSpPr>
      <xdr:spPr>
        <a:xfrm>
          <a:off x="85154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64606</xdr:rowOff>
    </xdr:from>
    <xdr:ext cx="469744" cy="259045"/>
    <xdr:sp macro="" textlink="">
      <xdr:nvSpPr>
        <xdr:cNvPr id="380" name="n_3aveValue【福祉施設】&#10;一人当たり面積">
          <a:extLst>
            <a:ext uri="{FF2B5EF4-FFF2-40B4-BE49-F238E27FC236}">
              <a16:creationId xmlns:a16="http://schemas.microsoft.com/office/drawing/2014/main" id="{00000000-0008-0000-0200-00007C010000}"/>
            </a:ext>
          </a:extLst>
        </xdr:cNvPr>
        <xdr:cNvSpPr txBox="1"/>
      </xdr:nvSpPr>
      <xdr:spPr>
        <a:xfrm>
          <a:off x="7626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64606</xdr:rowOff>
    </xdr:from>
    <xdr:ext cx="469744" cy="259045"/>
    <xdr:sp macro="" textlink="">
      <xdr:nvSpPr>
        <xdr:cNvPr id="381" name="n_4aveValue【福祉施設】&#10;一人当たり面積">
          <a:extLst>
            <a:ext uri="{FF2B5EF4-FFF2-40B4-BE49-F238E27FC236}">
              <a16:creationId xmlns:a16="http://schemas.microsoft.com/office/drawing/2014/main" id="{00000000-0008-0000-0200-00007D010000}"/>
            </a:ext>
          </a:extLst>
        </xdr:cNvPr>
        <xdr:cNvSpPr txBox="1"/>
      </xdr:nvSpPr>
      <xdr:spPr>
        <a:xfrm>
          <a:off x="6737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137177</xdr:rowOff>
    </xdr:from>
    <xdr:ext cx="469744" cy="259045"/>
    <xdr:sp macro="" textlink="">
      <xdr:nvSpPr>
        <xdr:cNvPr id="382" name="n_1mainValue【福祉施設】&#10;一人当たり面積">
          <a:extLst>
            <a:ext uri="{FF2B5EF4-FFF2-40B4-BE49-F238E27FC236}">
              <a16:creationId xmlns:a16="http://schemas.microsoft.com/office/drawing/2014/main" id="{00000000-0008-0000-0200-00007E010000}"/>
            </a:ext>
          </a:extLst>
        </xdr:cNvPr>
        <xdr:cNvSpPr txBox="1"/>
      </xdr:nvSpPr>
      <xdr:spPr>
        <a:xfrm>
          <a:off x="9391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137177</xdr:rowOff>
    </xdr:from>
    <xdr:ext cx="469744" cy="259045"/>
    <xdr:sp macro="" textlink="">
      <xdr:nvSpPr>
        <xdr:cNvPr id="383" name="n_2mainValue【福祉施設】&#10;一人当たり面積">
          <a:extLst>
            <a:ext uri="{FF2B5EF4-FFF2-40B4-BE49-F238E27FC236}">
              <a16:creationId xmlns:a16="http://schemas.microsoft.com/office/drawing/2014/main" id="{00000000-0008-0000-0200-00007F010000}"/>
            </a:ext>
          </a:extLst>
        </xdr:cNvPr>
        <xdr:cNvSpPr txBox="1"/>
      </xdr:nvSpPr>
      <xdr:spPr>
        <a:xfrm>
          <a:off x="8515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120848</xdr:rowOff>
    </xdr:from>
    <xdr:ext cx="469744" cy="259045"/>
    <xdr:sp macro="" textlink="">
      <xdr:nvSpPr>
        <xdr:cNvPr id="384" name="n_3mainValue【福祉施設】&#10;一人当たり面積">
          <a:extLst>
            <a:ext uri="{FF2B5EF4-FFF2-40B4-BE49-F238E27FC236}">
              <a16:creationId xmlns:a16="http://schemas.microsoft.com/office/drawing/2014/main" id="{00000000-0008-0000-0200-000080010000}"/>
            </a:ext>
          </a:extLst>
        </xdr:cNvPr>
        <xdr:cNvSpPr txBox="1"/>
      </xdr:nvSpPr>
      <xdr:spPr>
        <a:xfrm>
          <a:off x="7626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120848</xdr:rowOff>
    </xdr:from>
    <xdr:ext cx="469744" cy="259045"/>
    <xdr:sp macro="" textlink="">
      <xdr:nvSpPr>
        <xdr:cNvPr id="385" name="n_4mainValue【福祉施設】&#10;一人当たり面積">
          <a:extLst>
            <a:ext uri="{FF2B5EF4-FFF2-40B4-BE49-F238E27FC236}">
              <a16:creationId xmlns:a16="http://schemas.microsoft.com/office/drawing/2014/main" id="{00000000-0008-0000-0200-000081010000}"/>
            </a:ext>
          </a:extLst>
        </xdr:cNvPr>
        <xdr:cNvSpPr txBox="1"/>
      </xdr:nvSpPr>
      <xdr:spPr>
        <a:xfrm>
          <a:off x="6737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7" name="【市民会館】&#10;有形固定資産減価償却率グラフ枠">
          <a:extLst>
            <a:ext uri="{FF2B5EF4-FFF2-40B4-BE49-F238E27FC236}">
              <a16:creationId xmlns:a16="http://schemas.microsoft.com/office/drawing/2014/main" id="{00000000-0008-0000-0200-000097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117348</xdr:rowOff>
    </xdr:from>
    <xdr:to>
      <xdr:col>24</xdr:col>
      <xdr:colOff>62865</xdr:colOff>
      <xdr:row>108</xdr:row>
      <xdr:rowOff>76200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flipV="1">
          <a:off x="4634865" y="17090898"/>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409" name="【市民会館】&#10;有形固定資産減価償却率最小値テキスト">
          <a:extLst>
            <a:ext uri="{FF2B5EF4-FFF2-40B4-BE49-F238E27FC236}">
              <a16:creationId xmlns:a16="http://schemas.microsoft.com/office/drawing/2014/main" id="{00000000-0008-0000-0200-000099010000}"/>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64025</xdr:rowOff>
    </xdr:from>
    <xdr:ext cx="405111" cy="259045"/>
    <xdr:sp macro="" textlink="">
      <xdr:nvSpPr>
        <xdr:cNvPr id="411" name="【市民会館】&#10;有形固定資産減価償却率最大値テキスト">
          <a:extLst>
            <a:ext uri="{FF2B5EF4-FFF2-40B4-BE49-F238E27FC236}">
              <a16:creationId xmlns:a16="http://schemas.microsoft.com/office/drawing/2014/main" id="{00000000-0008-0000-0200-00009B010000}"/>
            </a:ext>
          </a:extLst>
        </xdr:cNvPr>
        <xdr:cNvSpPr txBox="1"/>
      </xdr:nvSpPr>
      <xdr:spPr>
        <a:xfrm>
          <a:off x="4673600" y="16866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117348</xdr:rowOff>
    </xdr:from>
    <xdr:to>
      <xdr:col>24</xdr:col>
      <xdr:colOff>152400</xdr:colOff>
      <xdr:row>99</xdr:row>
      <xdr:rowOff>117348</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4546600" y="1709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144290</xdr:rowOff>
    </xdr:from>
    <xdr:ext cx="405111" cy="259045"/>
    <xdr:sp macro="" textlink="">
      <xdr:nvSpPr>
        <xdr:cNvPr id="413" name="【市民会館】&#10;有形固定資産減価償却率平均値テキスト">
          <a:extLst>
            <a:ext uri="{FF2B5EF4-FFF2-40B4-BE49-F238E27FC236}">
              <a16:creationId xmlns:a16="http://schemas.microsoft.com/office/drawing/2014/main" id="{00000000-0008-0000-0200-00009D010000}"/>
            </a:ext>
          </a:extLst>
        </xdr:cNvPr>
        <xdr:cNvSpPr txBox="1"/>
      </xdr:nvSpPr>
      <xdr:spPr>
        <a:xfrm>
          <a:off x="4673600" y="1728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121413</xdr:rowOff>
    </xdr:from>
    <xdr:to>
      <xdr:col>24</xdr:col>
      <xdr:colOff>114300</xdr:colOff>
      <xdr:row>102</xdr:row>
      <xdr:rowOff>51563</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4584700" y="1743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84837</xdr:rowOff>
    </xdr:from>
    <xdr:to>
      <xdr:col>20</xdr:col>
      <xdr:colOff>38100</xdr:colOff>
      <xdr:row>102</xdr:row>
      <xdr:rowOff>14987</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3746500" y="17401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98552</xdr:rowOff>
    </xdr:from>
    <xdr:to>
      <xdr:col>15</xdr:col>
      <xdr:colOff>101600</xdr:colOff>
      <xdr:row>102</xdr:row>
      <xdr:rowOff>28702</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2857500" y="1741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71120</xdr:rowOff>
    </xdr:from>
    <xdr:to>
      <xdr:col>10</xdr:col>
      <xdr:colOff>165100</xdr:colOff>
      <xdr:row>102</xdr:row>
      <xdr:rowOff>1270</xdr:rowOff>
    </xdr:to>
    <xdr:sp macro="" textlink="">
      <xdr:nvSpPr>
        <xdr:cNvPr id="417" name="フローチャート: 判断 416">
          <a:extLst>
            <a:ext uri="{FF2B5EF4-FFF2-40B4-BE49-F238E27FC236}">
              <a16:creationId xmlns:a16="http://schemas.microsoft.com/office/drawing/2014/main" id="{00000000-0008-0000-0200-0000A1010000}"/>
            </a:ext>
          </a:extLst>
        </xdr:cNvPr>
        <xdr:cNvSpPr/>
      </xdr:nvSpPr>
      <xdr:spPr>
        <a:xfrm>
          <a:off x="1968500" y="1738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130556</xdr:rowOff>
    </xdr:from>
    <xdr:to>
      <xdr:col>6</xdr:col>
      <xdr:colOff>38100</xdr:colOff>
      <xdr:row>102</xdr:row>
      <xdr:rowOff>60706</xdr:rowOff>
    </xdr:to>
    <xdr:sp macro="" textlink="">
      <xdr:nvSpPr>
        <xdr:cNvPr id="418" name="フローチャート: 判断 417">
          <a:extLst>
            <a:ext uri="{FF2B5EF4-FFF2-40B4-BE49-F238E27FC236}">
              <a16:creationId xmlns:a16="http://schemas.microsoft.com/office/drawing/2014/main" id="{00000000-0008-0000-0200-0000A2010000}"/>
            </a:ext>
          </a:extLst>
        </xdr:cNvPr>
        <xdr:cNvSpPr/>
      </xdr:nvSpPr>
      <xdr:spPr>
        <a:xfrm>
          <a:off x="1079500" y="1744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167132</xdr:rowOff>
    </xdr:from>
    <xdr:to>
      <xdr:col>24</xdr:col>
      <xdr:colOff>114300</xdr:colOff>
      <xdr:row>108</xdr:row>
      <xdr:rowOff>97282</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4584700" y="1851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82059</xdr:rowOff>
    </xdr:from>
    <xdr:ext cx="405111" cy="259045"/>
    <xdr:sp macro="" textlink="">
      <xdr:nvSpPr>
        <xdr:cNvPr id="425" name="【市民会館】&#10;有形固定資産減価償却率該当値テキスト">
          <a:extLst>
            <a:ext uri="{FF2B5EF4-FFF2-40B4-BE49-F238E27FC236}">
              <a16:creationId xmlns:a16="http://schemas.microsoft.com/office/drawing/2014/main" id="{00000000-0008-0000-0200-0000A9010000}"/>
            </a:ext>
          </a:extLst>
        </xdr:cNvPr>
        <xdr:cNvSpPr txBox="1"/>
      </xdr:nvSpPr>
      <xdr:spPr>
        <a:xfrm>
          <a:off x="4673600" y="18427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25400</xdr:rowOff>
    </xdr:from>
    <xdr:to>
      <xdr:col>20</xdr:col>
      <xdr:colOff>38100</xdr:colOff>
      <xdr:row>108</xdr:row>
      <xdr:rowOff>127000</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3746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46482</xdr:rowOff>
    </xdr:from>
    <xdr:to>
      <xdr:col>24</xdr:col>
      <xdr:colOff>63500</xdr:colOff>
      <xdr:row>108</xdr:row>
      <xdr:rowOff>76200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flipV="1">
          <a:off x="3797300" y="18563082"/>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25400</xdr:rowOff>
    </xdr:from>
    <xdr:to>
      <xdr:col>15</xdr:col>
      <xdr:colOff>101600</xdr:colOff>
      <xdr:row>108</xdr:row>
      <xdr:rowOff>127000</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2857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76200</xdr:rowOff>
    </xdr:from>
    <xdr:to>
      <xdr:col>19</xdr:col>
      <xdr:colOff>177800</xdr:colOff>
      <xdr:row>108</xdr:row>
      <xdr:rowOff>76200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2908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151130</xdr:rowOff>
    </xdr:from>
    <xdr:to>
      <xdr:col>10</xdr:col>
      <xdr:colOff>165100</xdr:colOff>
      <xdr:row>108</xdr:row>
      <xdr:rowOff>81280</xdr:rowOff>
    </xdr:to>
    <xdr:sp macro="" textlink="">
      <xdr:nvSpPr>
        <xdr:cNvPr id="430" name="楕円 429">
          <a:extLst>
            <a:ext uri="{FF2B5EF4-FFF2-40B4-BE49-F238E27FC236}">
              <a16:creationId xmlns:a16="http://schemas.microsoft.com/office/drawing/2014/main" id="{00000000-0008-0000-0200-0000AE010000}"/>
            </a:ext>
          </a:extLst>
        </xdr:cNvPr>
        <xdr:cNvSpPr/>
      </xdr:nvSpPr>
      <xdr:spPr>
        <a:xfrm>
          <a:off x="1968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30480</xdr:rowOff>
    </xdr:from>
    <xdr:to>
      <xdr:col>15</xdr:col>
      <xdr:colOff>50800</xdr:colOff>
      <xdr:row>108</xdr:row>
      <xdr:rowOff>76200</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2019300" y="18547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109982</xdr:rowOff>
    </xdr:from>
    <xdr:to>
      <xdr:col>6</xdr:col>
      <xdr:colOff>38100</xdr:colOff>
      <xdr:row>108</xdr:row>
      <xdr:rowOff>40132</xdr:rowOff>
    </xdr:to>
    <xdr:sp macro="" textlink="">
      <xdr:nvSpPr>
        <xdr:cNvPr id="432" name="楕円 431">
          <a:extLst>
            <a:ext uri="{FF2B5EF4-FFF2-40B4-BE49-F238E27FC236}">
              <a16:creationId xmlns:a16="http://schemas.microsoft.com/office/drawing/2014/main" id="{00000000-0008-0000-0200-0000B0010000}"/>
            </a:ext>
          </a:extLst>
        </xdr:cNvPr>
        <xdr:cNvSpPr/>
      </xdr:nvSpPr>
      <xdr:spPr>
        <a:xfrm>
          <a:off x="1079500" y="184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160782</xdr:rowOff>
    </xdr:from>
    <xdr:to>
      <xdr:col>10</xdr:col>
      <xdr:colOff>114300</xdr:colOff>
      <xdr:row>108</xdr:row>
      <xdr:rowOff>30480</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130300" y="185059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31514</xdr:rowOff>
    </xdr:from>
    <xdr:ext cx="405111" cy="259045"/>
    <xdr:sp macro="" textlink="">
      <xdr:nvSpPr>
        <xdr:cNvPr id="434" name="n_1aveValue【市民会館】&#10;有形固定資産減価償却率">
          <a:extLst>
            <a:ext uri="{FF2B5EF4-FFF2-40B4-BE49-F238E27FC236}">
              <a16:creationId xmlns:a16="http://schemas.microsoft.com/office/drawing/2014/main" id="{00000000-0008-0000-0200-0000B2010000}"/>
            </a:ext>
          </a:extLst>
        </xdr:cNvPr>
        <xdr:cNvSpPr txBox="1"/>
      </xdr:nvSpPr>
      <xdr:spPr>
        <a:xfrm>
          <a:off x="3582044" y="17176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45229</xdr:rowOff>
    </xdr:from>
    <xdr:ext cx="405111" cy="259045"/>
    <xdr:sp macro="" textlink="">
      <xdr:nvSpPr>
        <xdr:cNvPr id="435" name="n_2aveValue【市民会館】&#10;有形固定資産減価償却率">
          <a:extLst>
            <a:ext uri="{FF2B5EF4-FFF2-40B4-BE49-F238E27FC236}">
              <a16:creationId xmlns:a16="http://schemas.microsoft.com/office/drawing/2014/main" id="{00000000-0008-0000-0200-0000B3010000}"/>
            </a:ext>
          </a:extLst>
        </xdr:cNvPr>
        <xdr:cNvSpPr txBox="1"/>
      </xdr:nvSpPr>
      <xdr:spPr>
        <a:xfrm>
          <a:off x="2705744" y="1719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17797</xdr:rowOff>
    </xdr:from>
    <xdr:ext cx="405111" cy="259045"/>
    <xdr:sp macro="" textlink="">
      <xdr:nvSpPr>
        <xdr:cNvPr id="436" name="n_3aveValue【市民会館】&#10;有形固定資産減価償却率">
          <a:extLst>
            <a:ext uri="{FF2B5EF4-FFF2-40B4-BE49-F238E27FC236}">
              <a16:creationId xmlns:a16="http://schemas.microsoft.com/office/drawing/2014/main" id="{00000000-0008-0000-0200-0000B4010000}"/>
            </a:ext>
          </a:extLst>
        </xdr:cNvPr>
        <xdr:cNvSpPr txBox="1"/>
      </xdr:nvSpPr>
      <xdr:spPr>
        <a:xfrm>
          <a:off x="18167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77233</xdr:rowOff>
    </xdr:from>
    <xdr:ext cx="405111" cy="259045"/>
    <xdr:sp macro="" textlink="">
      <xdr:nvSpPr>
        <xdr:cNvPr id="437" name="n_4aveValue【市民会館】&#10;有形固定資産減価償却率">
          <a:extLst>
            <a:ext uri="{FF2B5EF4-FFF2-40B4-BE49-F238E27FC236}">
              <a16:creationId xmlns:a16="http://schemas.microsoft.com/office/drawing/2014/main" id="{00000000-0008-0000-0200-0000B5010000}"/>
            </a:ext>
          </a:extLst>
        </xdr:cNvPr>
        <xdr:cNvSpPr txBox="1"/>
      </xdr:nvSpPr>
      <xdr:spPr>
        <a:xfrm>
          <a:off x="927744" y="1722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108</xdr:row>
      <xdr:rowOff>118127</xdr:rowOff>
    </xdr:from>
    <xdr:ext cx="469744" cy="259045"/>
    <xdr:sp macro="" textlink="">
      <xdr:nvSpPr>
        <xdr:cNvPr id="438" name="n_1mainValue【市民会館】&#10;有形固定資産減価償却率">
          <a:extLst>
            <a:ext uri="{FF2B5EF4-FFF2-40B4-BE49-F238E27FC236}">
              <a16:creationId xmlns:a16="http://schemas.microsoft.com/office/drawing/2014/main" id="{00000000-0008-0000-0200-0000B6010000}"/>
            </a:ext>
          </a:extLst>
        </xdr:cNvPr>
        <xdr:cNvSpPr txBox="1"/>
      </xdr:nvSpPr>
      <xdr:spPr>
        <a:xfrm>
          <a:off x="3549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108</xdr:row>
      <xdr:rowOff>118127</xdr:rowOff>
    </xdr:from>
    <xdr:ext cx="469744" cy="259045"/>
    <xdr:sp macro="" textlink="">
      <xdr:nvSpPr>
        <xdr:cNvPr id="439" name="n_2mainValue【市民会館】&#10;有形固定資産減価償却率">
          <a:extLst>
            <a:ext uri="{FF2B5EF4-FFF2-40B4-BE49-F238E27FC236}">
              <a16:creationId xmlns:a16="http://schemas.microsoft.com/office/drawing/2014/main" id="{00000000-0008-0000-0200-0000B7010000}"/>
            </a:ext>
          </a:extLst>
        </xdr:cNvPr>
        <xdr:cNvSpPr txBox="1"/>
      </xdr:nvSpPr>
      <xdr:spPr>
        <a:xfrm>
          <a:off x="2673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72407</xdr:rowOff>
    </xdr:from>
    <xdr:ext cx="405111" cy="259045"/>
    <xdr:sp macro="" textlink="">
      <xdr:nvSpPr>
        <xdr:cNvPr id="440" name="n_3mainValue【市民会館】&#10;有形固定資産減価償却率">
          <a:extLst>
            <a:ext uri="{FF2B5EF4-FFF2-40B4-BE49-F238E27FC236}">
              <a16:creationId xmlns:a16="http://schemas.microsoft.com/office/drawing/2014/main" id="{00000000-0008-0000-0200-0000B8010000}"/>
            </a:ext>
          </a:extLst>
        </xdr:cNvPr>
        <xdr:cNvSpPr txBox="1"/>
      </xdr:nvSpPr>
      <xdr:spPr>
        <a:xfrm>
          <a:off x="18167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31259</xdr:rowOff>
    </xdr:from>
    <xdr:ext cx="405111" cy="259045"/>
    <xdr:sp macro="" textlink="">
      <xdr:nvSpPr>
        <xdr:cNvPr id="441" name="n_4mainValue【市民会館】&#10;有形固定資産減価償却率">
          <a:extLst>
            <a:ext uri="{FF2B5EF4-FFF2-40B4-BE49-F238E27FC236}">
              <a16:creationId xmlns:a16="http://schemas.microsoft.com/office/drawing/2014/main" id="{00000000-0008-0000-0200-0000B9010000}"/>
            </a:ext>
          </a:extLst>
        </xdr:cNvPr>
        <xdr:cNvSpPr txBox="1"/>
      </xdr:nvSpPr>
      <xdr:spPr>
        <a:xfrm>
          <a:off x="927744" y="1854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2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99061</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flipV="1">
          <a:off x="10476865" y="17198339"/>
          <a:ext cx="0" cy="1245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200-0000CE010000}"/>
            </a:ext>
          </a:extLst>
        </xdr:cNvPr>
        <xdr:cNvSpPr txBox="1"/>
      </xdr:nvSpPr>
      <xdr:spPr>
        <a:xfrm>
          <a:off x="105156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0388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200-0000D0010000}"/>
            </a:ext>
          </a:extLst>
        </xdr:cNvPr>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200-0000D2010000}"/>
            </a:ext>
          </a:extLst>
        </xdr:cNvPr>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168275</xdr:rowOff>
    </xdr:from>
    <xdr:to>
      <xdr:col>41</xdr:col>
      <xdr:colOff>101600</xdr:colOff>
      <xdr:row>105</xdr:row>
      <xdr:rowOff>98425</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781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8255</xdr:rowOff>
    </xdr:from>
    <xdr:to>
      <xdr:col>55</xdr:col>
      <xdr:colOff>50800</xdr:colOff>
      <xdr:row>107</xdr:row>
      <xdr:rowOff>109855</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104267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94632</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200-0000DE010000}"/>
            </a:ext>
          </a:extLst>
        </xdr:cNvPr>
        <xdr:cNvSpPr txBox="1"/>
      </xdr:nvSpPr>
      <xdr:spPr>
        <a:xfrm>
          <a:off x="10515600" y="1826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8255</xdr:rowOff>
    </xdr:from>
    <xdr:to>
      <xdr:col>50</xdr:col>
      <xdr:colOff>165100</xdr:colOff>
      <xdr:row>107</xdr:row>
      <xdr:rowOff>109855</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9588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59055</xdr:rowOff>
    </xdr:from>
    <xdr:to>
      <xdr:col>55</xdr:col>
      <xdr:colOff>0</xdr:colOff>
      <xdr:row>107</xdr:row>
      <xdr:rowOff>59055</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9639300" y="184042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8255</xdr:rowOff>
    </xdr:from>
    <xdr:to>
      <xdr:col>46</xdr:col>
      <xdr:colOff>38100</xdr:colOff>
      <xdr:row>107</xdr:row>
      <xdr:rowOff>109855</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8699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59055</xdr:rowOff>
    </xdr:from>
    <xdr:to>
      <xdr:col>50</xdr:col>
      <xdr:colOff>114300</xdr:colOff>
      <xdr:row>107</xdr:row>
      <xdr:rowOff>59055</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8750300" y="18404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8255</xdr:rowOff>
    </xdr:from>
    <xdr:to>
      <xdr:col>41</xdr:col>
      <xdr:colOff>101600</xdr:colOff>
      <xdr:row>107</xdr:row>
      <xdr:rowOff>109855</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7810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59055</xdr:rowOff>
    </xdr:from>
    <xdr:to>
      <xdr:col>45</xdr:col>
      <xdr:colOff>177800</xdr:colOff>
      <xdr:row>107</xdr:row>
      <xdr:rowOff>59055</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7861300" y="18404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8255</xdr:rowOff>
    </xdr:from>
    <xdr:to>
      <xdr:col>36</xdr:col>
      <xdr:colOff>165100</xdr:colOff>
      <xdr:row>107</xdr:row>
      <xdr:rowOff>109855</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6921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59055</xdr:rowOff>
    </xdr:from>
    <xdr:to>
      <xdr:col>41</xdr:col>
      <xdr:colOff>50800</xdr:colOff>
      <xdr:row>107</xdr:row>
      <xdr:rowOff>59055</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6972300" y="18404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87" name="n_1aveValue【市民会館】&#10;一人当たり面積">
          <a:extLst>
            <a:ext uri="{FF2B5EF4-FFF2-40B4-BE49-F238E27FC236}">
              <a16:creationId xmlns:a16="http://schemas.microsoft.com/office/drawing/2014/main" id="{00000000-0008-0000-0200-0000E7010000}"/>
            </a:ext>
          </a:extLst>
        </xdr:cNvPr>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137813</xdr:rowOff>
    </xdr:from>
    <xdr:ext cx="469744" cy="259045"/>
    <xdr:sp macro="" textlink="">
      <xdr:nvSpPr>
        <xdr:cNvPr id="488" name="n_2aveValue【市民会館】&#10;一人当たり面積">
          <a:extLst>
            <a:ext uri="{FF2B5EF4-FFF2-40B4-BE49-F238E27FC236}">
              <a16:creationId xmlns:a16="http://schemas.microsoft.com/office/drawing/2014/main" id="{00000000-0008-0000-0200-0000E8010000}"/>
            </a:ext>
          </a:extLst>
        </xdr:cNvPr>
        <xdr:cNvSpPr txBox="1"/>
      </xdr:nvSpPr>
      <xdr:spPr>
        <a:xfrm>
          <a:off x="8515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114952</xdr:rowOff>
    </xdr:from>
    <xdr:ext cx="469744" cy="259045"/>
    <xdr:sp macro="" textlink="">
      <xdr:nvSpPr>
        <xdr:cNvPr id="489" name="n_3aveValue【市民会館】&#10;一人当たり面積">
          <a:extLst>
            <a:ext uri="{FF2B5EF4-FFF2-40B4-BE49-F238E27FC236}">
              <a16:creationId xmlns:a16="http://schemas.microsoft.com/office/drawing/2014/main" id="{00000000-0008-0000-0200-0000E9010000}"/>
            </a:ext>
          </a:extLst>
        </xdr:cNvPr>
        <xdr:cNvSpPr txBox="1"/>
      </xdr:nvSpPr>
      <xdr:spPr>
        <a:xfrm>
          <a:off x="76264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154957</xdr:rowOff>
    </xdr:from>
    <xdr:ext cx="469744" cy="259045"/>
    <xdr:sp macro="" textlink="">
      <xdr:nvSpPr>
        <xdr:cNvPr id="490" name="n_4aveValue【市民会館】&#10;一人当たり面積">
          <a:extLst>
            <a:ext uri="{FF2B5EF4-FFF2-40B4-BE49-F238E27FC236}">
              <a16:creationId xmlns:a16="http://schemas.microsoft.com/office/drawing/2014/main" id="{00000000-0008-0000-0200-0000EA010000}"/>
            </a:ext>
          </a:extLst>
        </xdr:cNvPr>
        <xdr:cNvSpPr txBox="1"/>
      </xdr:nvSpPr>
      <xdr:spPr>
        <a:xfrm>
          <a:off x="6737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100982</xdr:rowOff>
    </xdr:from>
    <xdr:ext cx="469744" cy="259045"/>
    <xdr:sp macro="" textlink="">
      <xdr:nvSpPr>
        <xdr:cNvPr id="491" name="n_1mainValue【市民会館】&#10;一人当たり面積">
          <a:extLst>
            <a:ext uri="{FF2B5EF4-FFF2-40B4-BE49-F238E27FC236}">
              <a16:creationId xmlns:a16="http://schemas.microsoft.com/office/drawing/2014/main" id="{00000000-0008-0000-0200-0000EB010000}"/>
            </a:ext>
          </a:extLst>
        </xdr:cNvPr>
        <xdr:cNvSpPr txBox="1"/>
      </xdr:nvSpPr>
      <xdr:spPr>
        <a:xfrm>
          <a:off x="93917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100982</xdr:rowOff>
    </xdr:from>
    <xdr:ext cx="469744" cy="259045"/>
    <xdr:sp macro="" textlink="">
      <xdr:nvSpPr>
        <xdr:cNvPr id="492" name="n_2mainValue【市民会館】&#10;一人当たり面積">
          <a:extLst>
            <a:ext uri="{FF2B5EF4-FFF2-40B4-BE49-F238E27FC236}">
              <a16:creationId xmlns:a16="http://schemas.microsoft.com/office/drawing/2014/main" id="{00000000-0008-0000-0200-0000EC010000}"/>
            </a:ext>
          </a:extLst>
        </xdr:cNvPr>
        <xdr:cNvSpPr txBox="1"/>
      </xdr:nvSpPr>
      <xdr:spPr>
        <a:xfrm>
          <a:off x="8515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100982</xdr:rowOff>
    </xdr:from>
    <xdr:ext cx="469744" cy="259045"/>
    <xdr:sp macro="" textlink="">
      <xdr:nvSpPr>
        <xdr:cNvPr id="493" name="n_3mainValue【市民会館】&#10;一人当たり面積">
          <a:extLst>
            <a:ext uri="{FF2B5EF4-FFF2-40B4-BE49-F238E27FC236}">
              <a16:creationId xmlns:a16="http://schemas.microsoft.com/office/drawing/2014/main" id="{00000000-0008-0000-0200-0000ED010000}"/>
            </a:ext>
          </a:extLst>
        </xdr:cNvPr>
        <xdr:cNvSpPr txBox="1"/>
      </xdr:nvSpPr>
      <xdr:spPr>
        <a:xfrm>
          <a:off x="7626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100982</xdr:rowOff>
    </xdr:from>
    <xdr:ext cx="469744" cy="259045"/>
    <xdr:sp macro="" textlink="">
      <xdr:nvSpPr>
        <xdr:cNvPr id="494" name="n_4mainValue【市民会館】&#10;一人当たり面積">
          <a:extLst>
            <a:ext uri="{FF2B5EF4-FFF2-40B4-BE49-F238E27FC236}">
              <a16:creationId xmlns:a16="http://schemas.microsoft.com/office/drawing/2014/main" id="{00000000-0008-0000-0200-0000EE010000}"/>
            </a:ext>
          </a:extLst>
        </xdr:cNvPr>
        <xdr:cNvSpPr txBox="1"/>
      </xdr:nvSpPr>
      <xdr:spPr>
        <a:xfrm>
          <a:off x="6737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00000000-0008-0000-02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91440</xdr:rowOff>
    </xdr:from>
    <xdr:to>
      <xdr:col>85</xdr:col>
      <xdr:colOff>126364</xdr:colOff>
      <xdr:row>42</xdr:row>
      <xdr:rowOff>19050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flipV="1">
          <a:off x="16318864" y="59207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00000000-0008-0000-0200-000008020000}"/>
            </a:ext>
          </a:extLst>
        </xdr:cNvPr>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38117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00000000-0008-0000-0200-00000A020000}"/>
            </a:ext>
          </a:extLst>
        </xdr:cNvPr>
        <xdr:cNvSpPr txBox="1"/>
      </xdr:nvSpPr>
      <xdr:spPr>
        <a:xfrm>
          <a:off x="16357600" y="569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91440</xdr:rowOff>
    </xdr:from>
    <xdr:to>
      <xdr:col>86</xdr:col>
      <xdr:colOff>25400</xdr:colOff>
      <xdr:row>34</xdr:row>
      <xdr:rowOff>91440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6230600" y="592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11447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00000000-0008-0000-0200-00000C020000}"/>
            </a:ext>
          </a:extLst>
        </xdr:cNvPr>
        <xdr:cNvSpPr txBox="1"/>
      </xdr:nvSpPr>
      <xdr:spPr>
        <a:xfrm>
          <a:off x="16357600" y="6697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33020</xdr:rowOff>
    </xdr:from>
    <xdr:to>
      <xdr:col>85</xdr:col>
      <xdr:colOff>177800</xdr:colOff>
      <xdr:row>39</xdr:row>
      <xdr:rowOff>134620</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6268700" y="671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6350</xdr:rowOff>
    </xdr:from>
    <xdr:to>
      <xdr:col>81</xdr:col>
      <xdr:colOff>101600</xdr:colOff>
      <xdr:row>39</xdr:row>
      <xdr:rowOff>107950</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5430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78740</xdr:rowOff>
    </xdr:from>
    <xdr:to>
      <xdr:col>76</xdr:col>
      <xdr:colOff>165100</xdr:colOff>
      <xdr:row>39</xdr:row>
      <xdr:rowOff>8890</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4541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6350</xdr:rowOff>
    </xdr:from>
    <xdr:to>
      <xdr:col>72</xdr:col>
      <xdr:colOff>38100</xdr:colOff>
      <xdr:row>38</xdr:row>
      <xdr:rowOff>107950</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3652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151130</xdr:rowOff>
    </xdr:from>
    <xdr:to>
      <xdr:col>67</xdr:col>
      <xdr:colOff>101600</xdr:colOff>
      <xdr:row>38</xdr:row>
      <xdr:rowOff>81280</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2763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67310</xdr:rowOff>
    </xdr:from>
    <xdr:to>
      <xdr:col>85</xdr:col>
      <xdr:colOff>177800</xdr:colOff>
      <xdr:row>38</xdr:row>
      <xdr:rowOff>168910</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62687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90187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00000000-0008-0000-0200-000018020000}"/>
            </a:ext>
          </a:extLst>
        </xdr:cNvPr>
        <xdr:cNvSpPr txBox="1"/>
      </xdr:nvSpPr>
      <xdr:spPr>
        <a:xfrm>
          <a:off x="16357600" y="6433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158750</xdr:rowOff>
    </xdr:from>
    <xdr:to>
      <xdr:col>81</xdr:col>
      <xdr:colOff>101600</xdr:colOff>
      <xdr:row>38</xdr:row>
      <xdr:rowOff>88900</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5430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38100</xdr:rowOff>
    </xdr:from>
    <xdr:to>
      <xdr:col>85</xdr:col>
      <xdr:colOff>127000</xdr:colOff>
      <xdr:row>38</xdr:row>
      <xdr:rowOff>118110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5481300" y="655320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71120</xdr:rowOff>
    </xdr:from>
    <xdr:to>
      <xdr:col>76</xdr:col>
      <xdr:colOff>165100</xdr:colOff>
      <xdr:row>38</xdr:row>
      <xdr:rowOff>1270</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4541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121920</xdr:rowOff>
    </xdr:from>
    <xdr:to>
      <xdr:col>81</xdr:col>
      <xdr:colOff>50800</xdr:colOff>
      <xdr:row>38</xdr:row>
      <xdr:rowOff>38100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4592300" y="64655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158750</xdr:rowOff>
    </xdr:from>
    <xdr:to>
      <xdr:col>72</xdr:col>
      <xdr:colOff>38100</xdr:colOff>
      <xdr:row>37</xdr:row>
      <xdr:rowOff>88900</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3652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38100</xdr:rowOff>
    </xdr:from>
    <xdr:to>
      <xdr:col>76</xdr:col>
      <xdr:colOff>114300</xdr:colOff>
      <xdr:row>37</xdr:row>
      <xdr:rowOff>121920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3703300" y="63817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2540</xdr:rowOff>
    </xdr:from>
    <xdr:to>
      <xdr:col>67</xdr:col>
      <xdr:colOff>101600</xdr:colOff>
      <xdr:row>40</xdr:row>
      <xdr:rowOff>104140</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2763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38100</xdr:rowOff>
    </xdr:from>
    <xdr:to>
      <xdr:col>71</xdr:col>
      <xdr:colOff>177800</xdr:colOff>
      <xdr:row>40</xdr:row>
      <xdr:rowOff>53340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flipV="1">
          <a:off x="12814300" y="6381750"/>
          <a:ext cx="889000" cy="52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99077</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52660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43897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99077</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35007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97807</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26117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105427</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52660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17797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4389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105427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3500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95267</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2611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id="{00000000-0008-0000-0200-000040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144189</xdr:rowOff>
    </xdr:from>
    <xdr:to>
      <xdr:col>116</xdr:col>
      <xdr:colOff>62864</xdr:colOff>
      <xdr:row>42</xdr:row>
      <xdr:rowOff>25984</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flipV="1">
          <a:off x="22160864" y="5802039"/>
          <a:ext cx="0" cy="142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29811</xdr:rowOff>
    </xdr:from>
    <xdr:ext cx="534377" cy="259045"/>
    <xdr:sp macro="" textlink="">
      <xdr:nvSpPr>
        <xdr:cNvPr id="578" name="【一般廃棄物処理施設】&#10;一人当たり有形固定資産（償却資産）額最小値テキスト">
          <a:extLst>
            <a:ext uri="{FF2B5EF4-FFF2-40B4-BE49-F238E27FC236}">
              <a16:creationId xmlns:a16="http://schemas.microsoft.com/office/drawing/2014/main" id="{00000000-0008-0000-0200-000042020000}"/>
            </a:ext>
          </a:extLst>
        </xdr:cNvPr>
        <xdr:cNvSpPr txBox="1"/>
      </xdr:nvSpPr>
      <xdr:spPr>
        <a:xfrm>
          <a:off x="22199600" y="723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25984</xdr:rowOff>
    </xdr:from>
    <xdr:to>
      <xdr:col>116</xdr:col>
      <xdr:colOff>152400</xdr:colOff>
      <xdr:row>42</xdr:row>
      <xdr:rowOff>25984</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22072600" y="722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90866</xdr:rowOff>
    </xdr:from>
    <xdr:ext cx="534377" cy="259045"/>
    <xdr:sp macro="" textlink="">
      <xdr:nvSpPr>
        <xdr:cNvPr id="580" name="【一般廃棄物処理施設】&#10;一人当たり有形固定資産（償却資産）額最大値テキスト">
          <a:extLst>
            <a:ext uri="{FF2B5EF4-FFF2-40B4-BE49-F238E27FC236}">
              <a16:creationId xmlns:a16="http://schemas.microsoft.com/office/drawing/2014/main" id="{00000000-0008-0000-0200-000044020000}"/>
            </a:ext>
          </a:extLst>
        </xdr:cNvPr>
        <xdr:cNvSpPr txBox="1"/>
      </xdr:nvSpPr>
      <xdr:spPr>
        <a:xfrm>
          <a:off x="22199600" y="557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144189</xdr:rowOff>
    </xdr:from>
    <xdr:to>
      <xdr:col>116</xdr:col>
      <xdr:colOff>152400</xdr:colOff>
      <xdr:row>33</xdr:row>
      <xdr:rowOff>144189</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22072600" y="580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84218</xdr:rowOff>
    </xdr:from>
    <xdr:ext cx="534377" cy="259045"/>
    <xdr:sp macro="" textlink="">
      <xdr:nvSpPr>
        <xdr:cNvPr id="582" name="【一般廃棄物処理施設】&#10;一人当たり有形固定資産（償却資産）額平均値テキスト">
          <a:extLst>
            <a:ext uri="{FF2B5EF4-FFF2-40B4-BE49-F238E27FC236}">
              <a16:creationId xmlns:a16="http://schemas.microsoft.com/office/drawing/2014/main" id="{00000000-0008-0000-0200-000046020000}"/>
            </a:ext>
          </a:extLst>
        </xdr:cNvPr>
        <xdr:cNvSpPr txBox="1"/>
      </xdr:nvSpPr>
      <xdr:spPr>
        <a:xfrm>
          <a:off x="22199600" y="642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105791</xdr:rowOff>
    </xdr:from>
    <xdr:to>
      <xdr:col>116</xdr:col>
      <xdr:colOff>114300</xdr:colOff>
      <xdr:row>38</xdr:row>
      <xdr:rowOff>35940</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22110700" y="64494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80131</xdr:rowOff>
    </xdr:from>
    <xdr:to>
      <xdr:col>112</xdr:col>
      <xdr:colOff>38100</xdr:colOff>
      <xdr:row>38</xdr:row>
      <xdr:rowOff>10281</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21272500" y="64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86151</xdr:rowOff>
    </xdr:from>
    <xdr:to>
      <xdr:col>107</xdr:col>
      <xdr:colOff>101600</xdr:colOff>
      <xdr:row>38</xdr:row>
      <xdr:rowOff>16301</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20383500" y="642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87160</xdr:rowOff>
    </xdr:from>
    <xdr:to>
      <xdr:col>102</xdr:col>
      <xdr:colOff>165100</xdr:colOff>
      <xdr:row>38</xdr:row>
      <xdr:rowOff>17311</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19494500" y="6430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141910</xdr:rowOff>
    </xdr:from>
    <xdr:to>
      <xdr:col>98</xdr:col>
      <xdr:colOff>38100</xdr:colOff>
      <xdr:row>37</xdr:row>
      <xdr:rowOff>72060</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18605500" y="63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155435</xdr:rowOff>
    </xdr:from>
    <xdr:to>
      <xdr:col>116</xdr:col>
      <xdr:colOff>114300</xdr:colOff>
      <xdr:row>37</xdr:row>
      <xdr:rowOff>85585</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22110700" y="632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6862</xdr:rowOff>
    </xdr:from>
    <xdr:ext cx="534377" cy="259045"/>
    <xdr:sp macro="" textlink="">
      <xdr:nvSpPr>
        <xdr:cNvPr id="594" name="【一般廃棄物処理施設】&#10;一人当たり有形固定資産（償却資産）額該当値テキスト">
          <a:extLst>
            <a:ext uri="{FF2B5EF4-FFF2-40B4-BE49-F238E27FC236}">
              <a16:creationId xmlns:a16="http://schemas.microsoft.com/office/drawing/2014/main" id="{00000000-0008-0000-0200-000052020000}"/>
            </a:ext>
          </a:extLst>
        </xdr:cNvPr>
        <xdr:cNvSpPr txBox="1"/>
      </xdr:nvSpPr>
      <xdr:spPr>
        <a:xfrm>
          <a:off x="22199600" y="617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157455</xdr:rowOff>
    </xdr:from>
    <xdr:to>
      <xdr:col>112</xdr:col>
      <xdr:colOff>38100</xdr:colOff>
      <xdr:row>37</xdr:row>
      <xdr:rowOff>87605</xdr:rowOff>
    </xdr:to>
    <xdr:sp macro="" textlink="">
      <xdr:nvSpPr>
        <xdr:cNvPr id="595" name="楕円 594">
          <a:extLst>
            <a:ext uri="{FF2B5EF4-FFF2-40B4-BE49-F238E27FC236}">
              <a16:creationId xmlns:a16="http://schemas.microsoft.com/office/drawing/2014/main" id="{00000000-0008-0000-0200-000053020000}"/>
            </a:ext>
          </a:extLst>
        </xdr:cNvPr>
        <xdr:cNvSpPr/>
      </xdr:nvSpPr>
      <xdr:spPr>
        <a:xfrm>
          <a:off x="21272500" y="63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34785</xdr:rowOff>
    </xdr:from>
    <xdr:to>
      <xdr:col>116</xdr:col>
      <xdr:colOff>63500</xdr:colOff>
      <xdr:row>37</xdr:row>
      <xdr:rowOff>36805</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flipV="1">
          <a:off x="21323300" y="6378435"/>
          <a:ext cx="8382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157550</xdr:rowOff>
    </xdr:from>
    <xdr:to>
      <xdr:col>107</xdr:col>
      <xdr:colOff>101600</xdr:colOff>
      <xdr:row>37</xdr:row>
      <xdr:rowOff>87700</xdr:rowOff>
    </xdr:to>
    <xdr:sp macro="" textlink="">
      <xdr:nvSpPr>
        <xdr:cNvPr id="597" name="楕円 596">
          <a:extLst>
            <a:ext uri="{FF2B5EF4-FFF2-40B4-BE49-F238E27FC236}">
              <a16:creationId xmlns:a16="http://schemas.microsoft.com/office/drawing/2014/main" id="{00000000-0008-0000-0200-000055020000}"/>
            </a:ext>
          </a:extLst>
        </xdr:cNvPr>
        <xdr:cNvSpPr/>
      </xdr:nvSpPr>
      <xdr:spPr>
        <a:xfrm>
          <a:off x="20383500" y="63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36805</xdr:rowOff>
    </xdr:from>
    <xdr:to>
      <xdr:col>111</xdr:col>
      <xdr:colOff>177800</xdr:colOff>
      <xdr:row>37</xdr:row>
      <xdr:rowOff>36900</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flipV="1">
          <a:off x="20434300" y="6380455"/>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156750</xdr:rowOff>
    </xdr:from>
    <xdr:to>
      <xdr:col>102</xdr:col>
      <xdr:colOff>165100</xdr:colOff>
      <xdr:row>37</xdr:row>
      <xdr:rowOff>86900</xdr:rowOff>
    </xdr:to>
    <xdr:sp macro="" textlink="">
      <xdr:nvSpPr>
        <xdr:cNvPr id="599" name="楕円 598">
          <a:extLst>
            <a:ext uri="{FF2B5EF4-FFF2-40B4-BE49-F238E27FC236}">
              <a16:creationId xmlns:a16="http://schemas.microsoft.com/office/drawing/2014/main" id="{00000000-0008-0000-0200-000057020000}"/>
            </a:ext>
          </a:extLst>
        </xdr:cNvPr>
        <xdr:cNvSpPr/>
      </xdr:nvSpPr>
      <xdr:spPr>
        <a:xfrm>
          <a:off x="19494500" y="63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36100</xdr:rowOff>
    </xdr:from>
    <xdr:to>
      <xdr:col>107</xdr:col>
      <xdr:colOff>50800</xdr:colOff>
      <xdr:row>37</xdr:row>
      <xdr:rowOff>36900</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9545300" y="6379750"/>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95618</xdr:rowOff>
    </xdr:from>
    <xdr:to>
      <xdr:col>98</xdr:col>
      <xdr:colOff>38100</xdr:colOff>
      <xdr:row>39</xdr:row>
      <xdr:rowOff>25768</xdr:rowOff>
    </xdr:to>
    <xdr:sp macro="" textlink="">
      <xdr:nvSpPr>
        <xdr:cNvPr id="601" name="楕円 600">
          <a:extLst>
            <a:ext uri="{FF2B5EF4-FFF2-40B4-BE49-F238E27FC236}">
              <a16:creationId xmlns:a16="http://schemas.microsoft.com/office/drawing/2014/main" id="{00000000-0008-0000-0200-000059020000}"/>
            </a:ext>
          </a:extLst>
        </xdr:cNvPr>
        <xdr:cNvSpPr/>
      </xdr:nvSpPr>
      <xdr:spPr>
        <a:xfrm>
          <a:off x="18605500" y="661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36100</xdr:rowOff>
    </xdr:from>
    <xdr:to>
      <xdr:col>102</xdr:col>
      <xdr:colOff>114300</xdr:colOff>
      <xdr:row>38</xdr:row>
      <xdr:rowOff>146418</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flipV="1">
          <a:off x="18656300" y="6379750"/>
          <a:ext cx="889000" cy="28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1408</xdr:rowOff>
    </xdr:from>
    <xdr:ext cx="534377" cy="259045"/>
    <xdr:sp macro="" textlink="">
      <xdr:nvSpPr>
        <xdr:cNvPr id="603" name="n_1ave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21043411" y="65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7428</xdr:rowOff>
    </xdr:from>
    <xdr:ext cx="534377" cy="259045"/>
    <xdr:sp macro="" textlink="">
      <xdr:nvSpPr>
        <xdr:cNvPr id="604" name="n_2ave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20167111" y="652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8437</xdr:rowOff>
    </xdr:from>
    <xdr:ext cx="534377" cy="259045"/>
    <xdr:sp macro="" textlink="">
      <xdr:nvSpPr>
        <xdr:cNvPr id="605" name="n_3ave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19278111" y="652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88587</xdr:rowOff>
    </xdr:from>
    <xdr:ext cx="534377" cy="259045"/>
    <xdr:sp macro="" textlink="">
      <xdr:nvSpPr>
        <xdr:cNvPr id="606" name="n_4ave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18389111" y="608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104132</xdr:rowOff>
    </xdr:from>
    <xdr:ext cx="534377" cy="259045"/>
    <xdr:sp macro="" textlink="">
      <xdr:nvSpPr>
        <xdr:cNvPr id="607" name="n_1main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21043411" y="610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104227</xdr:rowOff>
    </xdr:from>
    <xdr:ext cx="534377" cy="259045"/>
    <xdr:sp macro="" textlink="">
      <xdr:nvSpPr>
        <xdr:cNvPr id="608" name="n_2main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20167111" y="610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103427</xdr:rowOff>
    </xdr:from>
    <xdr:ext cx="534377" cy="259045"/>
    <xdr:sp macro="" textlink="">
      <xdr:nvSpPr>
        <xdr:cNvPr id="609" name="n_3main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19278111" y="610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16895</xdr:rowOff>
    </xdr:from>
    <xdr:ext cx="534377" cy="259045"/>
    <xdr:sp macro="" textlink="">
      <xdr:nvSpPr>
        <xdr:cNvPr id="610" name="n_4mainValue【一般廃棄物処理施設】&#10;一人当たり有形固定資産（償却資産）額">
          <a:extLst>
            <a:ext uri="{FF2B5EF4-FFF2-40B4-BE49-F238E27FC236}">
              <a16:creationId xmlns:a16="http://schemas.microsoft.com/office/drawing/2014/main" id="{00000000-0008-0000-0200-000062020000}"/>
            </a:ext>
          </a:extLst>
        </xdr:cNvPr>
        <xdr:cNvSpPr txBox="1"/>
      </xdr:nvSpPr>
      <xdr:spPr>
        <a:xfrm>
          <a:off x="18389111" y="670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00000000-0008-0000-0200-00007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63</xdr:row>
      <xdr:rowOff>86541</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flipV="1">
          <a:off x="16318864" y="9464040"/>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00000000-0008-0000-0200-00007E020000}"/>
            </a:ext>
          </a:extLst>
        </xdr:cNvPr>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640" name="【保健センター・保健所】&#10;有形固定資産減価償却率最大値テキスト">
          <a:extLst>
            <a:ext uri="{FF2B5EF4-FFF2-40B4-BE49-F238E27FC236}">
              <a16:creationId xmlns:a16="http://schemas.microsoft.com/office/drawing/2014/main" id="{00000000-0008-0000-0200-000080020000}"/>
            </a:ext>
          </a:extLst>
        </xdr:cNvPr>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83111</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00000000-0008-0000-0200-000082020000}"/>
            </a:ext>
          </a:extLst>
        </xdr:cNvPr>
        <xdr:cNvSpPr txBox="1"/>
      </xdr:nvSpPr>
      <xdr:spPr>
        <a:xfrm>
          <a:off x="16357600" y="9855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60234</xdr:rowOff>
    </xdr:from>
    <xdr:to>
      <xdr:col>85</xdr:col>
      <xdr:colOff>177800</xdr:colOff>
      <xdr:row>58</xdr:row>
      <xdr:rowOff>161834</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6268700" y="1000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136978</xdr:rowOff>
    </xdr:from>
    <xdr:to>
      <xdr:col>81</xdr:col>
      <xdr:colOff>101600</xdr:colOff>
      <xdr:row>58</xdr:row>
      <xdr:rowOff>67128</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5430500" y="990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123916</xdr:rowOff>
    </xdr:from>
    <xdr:to>
      <xdr:col>76</xdr:col>
      <xdr:colOff>165100</xdr:colOff>
      <xdr:row>58</xdr:row>
      <xdr:rowOff>54066</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14541500" y="989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110853</xdr:rowOff>
    </xdr:from>
    <xdr:to>
      <xdr:col>72</xdr:col>
      <xdr:colOff>38100</xdr:colOff>
      <xdr:row>58</xdr:row>
      <xdr:rowOff>41003</xdr:rowOff>
    </xdr:to>
    <xdr:sp macro="" textlink="">
      <xdr:nvSpPr>
        <xdr:cNvPr id="646" name="フローチャート: 判断 645">
          <a:extLst>
            <a:ext uri="{FF2B5EF4-FFF2-40B4-BE49-F238E27FC236}">
              <a16:creationId xmlns:a16="http://schemas.microsoft.com/office/drawing/2014/main" id="{00000000-0008-0000-0200-000086020000}"/>
            </a:ext>
          </a:extLst>
        </xdr:cNvPr>
        <xdr:cNvSpPr/>
      </xdr:nvSpPr>
      <xdr:spPr>
        <a:xfrm>
          <a:off x="13652500" y="98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647" name="フローチャート: 判断 646">
          <a:extLst>
            <a:ext uri="{FF2B5EF4-FFF2-40B4-BE49-F238E27FC236}">
              <a16:creationId xmlns:a16="http://schemas.microsoft.com/office/drawing/2014/main" id="{00000000-0008-0000-0200-000087020000}"/>
            </a:ext>
          </a:extLst>
        </xdr:cNvPr>
        <xdr:cNvSpPr/>
      </xdr:nvSpPr>
      <xdr:spPr>
        <a:xfrm>
          <a:off x="12763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16147</xdr:rowOff>
    </xdr:from>
    <xdr:to>
      <xdr:col>85</xdr:col>
      <xdr:colOff>177800</xdr:colOff>
      <xdr:row>61</xdr:row>
      <xdr:rowOff>117747</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62687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166024</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00000000-0008-0000-0200-00008E020000}"/>
            </a:ext>
          </a:extLst>
        </xdr:cNvPr>
        <xdr:cNvSpPr txBox="1"/>
      </xdr:nvSpPr>
      <xdr:spPr>
        <a:xfrm>
          <a:off x="16357600"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125549</xdr:rowOff>
    </xdr:from>
    <xdr:to>
      <xdr:col>81</xdr:col>
      <xdr:colOff>101600</xdr:colOff>
      <xdr:row>61</xdr:row>
      <xdr:rowOff>55699</xdr:rowOff>
    </xdr:to>
    <xdr:sp macro="" textlink="">
      <xdr:nvSpPr>
        <xdr:cNvPr id="655" name="楕円 654">
          <a:extLst>
            <a:ext uri="{FF2B5EF4-FFF2-40B4-BE49-F238E27FC236}">
              <a16:creationId xmlns:a16="http://schemas.microsoft.com/office/drawing/2014/main" id="{00000000-0008-0000-0200-00008F020000}"/>
            </a:ext>
          </a:extLst>
        </xdr:cNvPr>
        <xdr:cNvSpPr/>
      </xdr:nvSpPr>
      <xdr:spPr>
        <a:xfrm>
          <a:off x="15430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4899</xdr:rowOff>
    </xdr:from>
    <xdr:to>
      <xdr:col>85</xdr:col>
      <xdr:colOff>127000</xdr:colOff>
      <xdr:row>61</xdr:row>
      <xdr:rowOff>66947</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5481300" y="10463349"/>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657" name="楕円 656">
          <a:extLst>
            <a:ext uri="{FF2B5EF4-FFF2-40B4-BE49-F238E27FC236}">
              <a16:creationId xmlns:a16="http://schemas.microsoft.com/office/drawing/2014/main" id="{00000000-0008-0000-0200-000091020000}"/>
            </a:ext>
          </a:extLst>
        </xdr:cNvPr>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61</xdr:row>
      <xdr:rowOff>4899</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4592300" y="1040130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130447</xdr:rowOff>
    </xdr:from>
    <xdr:to>
      <xdr:col>72</xdr:col>
      <xdr:colOff>38100</xdr:colOff>
      <xdr:row>60</xdr:row>
      <xdr:rowOff>60597</xdr:rowOff>
    </xdr:to>
    <xdr:sp macro="" textlink="">
      <xdr:nvSpPr>
        <xdr:cNvPr id="659" name="楕円 658">
          <a:extLst>
            <a:ext uri="{FF2B5EF4-FFF2-40B4-BE49-F238E27FC236}">
              <a16:creationId xmlns:a16="http://schemas.microsoft.com/office/drawing/2014/main" id="{00000000-0008-0000-0200-000093020000}"/>
            </a:ext>
          </a:extLst>
        </xdr:cNvPr>
        <xdr:cNvSpPr/>
      </xdr:nvSpPr>
      <xdr:spPr>
        <a:xfrm>
          <a:off x="13652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xdr:rowOff>
    </xdr:from>
    <xdr:to>
      <xdr:col>76</xdr:col>
      <xdr:colOff>114300</xdr:colOff>
      <xdr:row>60</xdr:row>
      <xdr:rowOff>114300</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3703300" y="10296797"/>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45538</xdr:rowOff>
    </xdr:from>
    <xdr:to>
      <xdr:col>67</xdr:col>
      <xdr:colOff>101600</xdr:colOff>
      <xdr:row>59</xdr:row>
      <xdr:rowOff>147138</xdr:rowOff>
    </xdr:to>
    <xdr:sp macro="" textlink="">
      <xdr:nvSpPr>
        <xdr:cNvPr id="661" name="楕円 660">
          <a:extLst>
            <a:ext uri="{FF2B5EF4-FFF2-40B4-BE49-F238E27FC236}">
              <a16:creationId xmlns:a16="http://schemas.microsoft.com/office/drawing/2014/main" id="{00000000-0008-0000-0200-000095020000}"/>
            </a:ext>
          </a:extLst>
        </xdr:cNvPr>
        <xdr:cNvSpPr/>
      </xdr:nvSpPr>
      <xdr:spPr>
        <a:xfrm>
          <a:off x="12763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96338</xdr:rowOff>
    </xdr:from>
    <xdr:to>
      <xdr:col>71</xdr:col>
      <xdr:colOff>177800</xdr:colOff>
      <xdr:row>60</xdr:row>
      <xdr:rowOff>9797</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2814300" y="10211888"/>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83655</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52660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70593</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4389744" y="967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57530</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3500744" y="965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88554</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00000000-0008-0000-0200-00009A020000}"/>
            </a:ext>
          </a:extLst>
        </xdr:cNvPr>
        <xdr:cNvSpPr txBox="1"/>
      </xdr:nvSpPr>
      <xdr:spPr>
        <a:xfrm>
          <a:off x="12611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46826</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00000000-0008-0000-0200-00009B020000}"/>
            </a:ext>
          </a:extLst>
        </xdr:cNvPr>
        <xdr:cNvSpPr txBox="1"/>
      </xdr:nvSpPr>
      <xdr:spPr>
        <a:xfrm>
          <a:off x="152660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00000000-0008-0000-0200-00009C020000}"/>
            </a:ext>
          </a:extLst>
        </xdr:cNvPr>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51724</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00000000-0008-0000-0200-00009D020000}"/>
            </a:ext>
          </a:extLst>
        </xdr:cNvPr>
        <xdr:cNvSpPr txBox="1"/>
      </xdr:nvSpPr>
      <xdr:spPr>
        <a:xfrm>
          <a:off x="13500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138265</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00000000-0008-0000-0200-00009E020000}"/>
            </a:ext>
          </a:extLst>
        </xdr:cNvPr>
        <xdr:cNvSpPr txBox="1"/>
      </xdr:nvSpPr>
      <xdr:spPr>
        <a:xfrm>
          <a:off x="126117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00000000-0008-0000-0200-0000B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flipV="1">
          <a:off x="22160864" y="956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00000000-0008-0000-0200-0000B7020000}"/>
            </a:ext>
          </a:extLst>
        </xdr:cNvPr>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00000000-0008-0000-0200-0000B9020000}"/>
            </a:ext>
          </a:extLst>
        </xdr:cNvPr>
        <xdr:cNvSpPr txBox="1"/>
      </xdr:nvSpPr>
      <xdr:spPr>
        <a:xfrm>
          <a:off x="2219960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22072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162577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00000000-0008-0000-0200-0000BB020000}"/>
            </a:ext>
          </a:extLst>
        </xdr:cNvPr>
        <xdr:cNvSpPr txBox="1"/>
      </xdr:nvSpPr>
      <xdr:spPr>
        <a:xfrm>
          <a:off x="22199600" y="1027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22110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21272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2" name="フローチャート: 判断 701">
          <a:extLst>
            <a:ext uri="{FF2B5EF4-FFF2-40B4-BE49-F238E27FC236}">
              <a16:creationId xmlns:a16="http://schemas.microsoft.com/office/drawing/2014/main" id="{00000000-0008-0000-0200-0000BE020000}"/>
            </a:ext>
          </a:extLst>
        </xdr:cNvPr>
        <xdr:cNvSpPr/>
      </xdr:nvSpPr>
      <xdr:spPr>
        <a:xfrm>
          <a:off x="20383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703" name="フローチャート: 判断 702">
          <a:extLst>
            <a:ext uri="{FF2B5EF4-FFF2-40B4-BE49-F238E27FC236}">
              <a16:creationId xmlns:a16="http://schemas.microsoft.com/office/drawing/2014/main" id="{00000000-0008-0000-0200-0000BF020000}"/>
            </a:ext>
          </a:extLst>
        </xdr:cNvPr>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101600</xdr:rowOff>
    </xdr:from>
    <xdr:to>
      <xdr:col>98</xdr:col>
      <xdr:colOff>38100</xdr:colOff>
      <xdr:row>61</xdr:row>
      <xdr:rowOff>31750</xdr:rowOff>
    </xdr:to>
    <xdr:sp macro="" textlink="">
      <xdr:nvSpPr>
        <xdr:cNvPr id="704" name="フローチャート: 判断 703">
          <a:extLst>
            <a:ext uri="{FF2B5EF4-FFF2-40B4-BE49-F238E27FC236}">
              <a16:creationId xmlns:a16="http://schemas.microsoft.com/office/drawing/2014/main" id="{00000000-0008-0000-0200-0000C0020000}"/>
            </a:ext>
          </a:extLst>
        </xdr:cNvPr>
        <xdr:cNvSpPr/>
      </xdr:nvSpPr>
      <xdr:spPr>
        <a:xfrm>
          <a:off x="18605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710" name="楕円 709">
          <a:extLst>
            <a:ext uri="{FF2B5EF4-FFF2-40B4-BE49-F238E27FC236}">
              <a16:creationId xmlns:a16="http://schemas.microsoft.com/office/drawing/2014/main" id="{00000000-0008-0000-0200-0000C6020000}"/>
            </a:ext>
          </a:extLst>
        </xdr:cNvPr>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00000000-0008-0000-0200-0000C7020000}"/>
            </a:ext>
          </a:extLst>
        </xdr:cNvPr>
        <xdr:cNvSpPr txBox="1"/>
      </xdr:nvSpPr>
      <xdr:spPr>
        <a:xfrm>
          <a:off x="221996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712" name="楕円 711">
          <a:extLst>
            <a:ext uri="{FF2B5EF4-FFF2-40B4-BE49-F238E27FC236}">
              <a16:creationId xmlns:a16="http://schemas.microsoft.com/office/drawing/2014/main" id="{00000000-0008-0000-0200-0000C8020000}"/>
            </a:ext>
          </a:extLst>
        </xdr:cNvPr>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714" name="楕円 713">
          <a:extLst>
            <a:ext uri="{FF2B5EF4-FFF2-40B4-BE49-F238E27FC236}">
              <a16:creationId xmlns:a16="http://schemas.microsoft.com/office/drawing/2014/main" id="{00000000-0008-0000-0200-0000CA020000}"/>
            </a:ext>
          </a:extLst>
        </xdr:cNvPr>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20434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716" name="楕円 715">
          <a:extLst>
            <a:ext uri="{FF2B5EF4-FFF2-40B4-BE49-F238E27FC236}">
              <a16:creationId xmlns:a16="http://schemas.microsoft.com/office/drawing/2014/main" id="{00000000-0008-0000-0200-0000CC020000}"/>
            </a:ext>
          </a:extLst>
        </xdr:cNvPr>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57150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9545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xdr:rowOff>
    </xdr:from>
    <xdr:to>
      <xdr:col>98</xdr:col>
      <xdr:colOff>38100</xdr:colOff>
      <xdr:row>63</xdr:row>
      <xdr:rowOff>107950</xdr:rowOff>
    </xdr:to>
    <xdr:sp macro="" textlink="">
      <xdr:nvSpPr>
        <xdr:cNvPr id="718" name="楕円 717">
          <a:extLst>
            <a:ext uri="{FF2B5EF4-FFF2-40B4-BE49-F238E27FC236}">
              <a16:creationId xmlns:a16="http://schemas.microsoft.com/office/drawing/2014/main" id="{00000000-0008-0000-0200-0000CE020000}"/>
            </a:ext>
          </a:extLst>
        </xdr:cNvPr>
        <xdr:cNvSpPr/>
      </xdr:nvSpPr>
      <xdr:spPr>
        <a:xfrm>
          <a:off x="18605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57150</xdr:rowOff>
    </xdr:from>
    <xdr:to>
      <xdr:col>102</xdr:col>
      <xdr:colOff>114300</xdr:colOff>
      <xdr:row>63</xdr:row>
      <xdr:rowOff>57150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8656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720" name="n_1aveValue【保健センター・保健所】&#10;一人当たり面積">
          <a:extLst>
            <a:ext uri="{FF2B5EF4-FFF2-40B4-BE49-F238E27FC236}">
              <a16:creationId xmlns:a16="http://schemas.microsoft.com/office/drawing/2014/main" id="{00000000-0008-0000-0200-0000D0020000}"/>
            </a:ext>
          </a:extLst>
        </xdr:cNvPr>
        <xdr:cNvSpPr txBox="1"/>
      </xdr:nvSpPr>
      <xdr:spPr>
        <a:xfrm>
          <a:off x="210757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721" name="n_2aveValue【保健センター・保健所】&#10;一人当たり面積">
          <a:extLst>
            <a:ext uri="{FF2B5EF4-FFF2-40B4-BE49-F238E27FC236}">
              <a16:creationId xmlns:a16="http://schemas.microsoft.com/office/drawing/2014/main" id="{00000000-0008-0000-0200-0000D1020000}"/>
            </a:ext>
          </a:extLst>
        </xdr:cNvPr>
        <xdr:cNvSpPr txBox="1"/>
      </xdr:nvSpPr>
      <xdr:spPr>
        <a:xfrm>
          <a:off x="20199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722" name="n_3aveValue【保健センター・保健所】&#10;一人当たり面積">
          <a:extLst>
            <a:ext uri="{FF2B5EF4-FFF2-40B4-BE49-F238E27FC236}">
              <a16:creationId xmlns:a16="http://schemas.microsoft.com/office/drawing/2014/main" id="{00000000-0008-0000-0200-0000D2020000}"/>
            </a:ext>
          </a:extLst>
        </xdr:cNvPr>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48277</xdr:rowOff>
    </xdr:from>
    <xdr:ext cx="469744" cy="259045"/>
    <xdr:sp macro="" textlink="">
      <xdr:nvSpPr>
        <xdr:cNvPr id="723" name="n_4aveValue【保健センター・保健所】&#10;一人当たり面積">
          <a:extLst>
            <a:ext uri="{FF2B5EF4-FFF2-40B4-BE49-F238E27FC236}">
              <a16:creationId xmlns:a16="http://schemas.microsoft.com/office/drawing/2014/main" id="{00000000-0008-0000-0200-0000D3020000}"/>
            </a:ext>
          </a:extLst>
        </xdr:cNvPr>
        <xdr:cNvSpPr txBox="1"/>
      </xdr:nvSpPr>
      <xdr:spPr>
        <a:xfrm>
          <a:off x="18421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724" name="n_1mainValue【保健センター・保健所】&#10;一人当たり面積">
          <a:extLst>
            <a:ext uri="{FF2B5EF4-FFF2-40B4-BE49-F238E27FC236}">
              <a16:creationId xmlns:a16="http://schemas.microsoft.com/office/drawing/2014/main" id="{00000000-0008-0000-0200-0000D4020000}"/>
            </a:ext>
          </a:extLst>
        </xdr:cNvPr>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725" name="n_2mainValue【保健センター・保健所】&#10;一人当たり面積">
          <a:extLst>
            <a:ext uri="{FF2B5EF4-FFF2-40B4-BE49-F238E27FC236}">
              <a16:creationId xmlns:a16="http://schemas.microsoft.com/office/drawing/2014/main" id="{00000000-0008-0000-0200-0000D5020000}"/>
            </a:ext>
          </a:extLst>
        </xdr:cNvPr>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726" name="n_3mainValue【保健センター・保健所】&#10;一人当たり面積">
          <a:extLst>
            <a:ext uri="{FF2B5EF4-FFF2-40B4-BE49-F238E27FC236}">
              <a16:creationId xmlns:a16="http://schemas.microsoft.com/office/drawing/2014/main" id="{00000000-0008-0000-0200-0000D6020000}"/>
            </a:ext>
          </a:extLst>
        </xdr:cNvPr>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727" name="n_4mainValue【保健センター・保健所】&#10;一人当たり面積">
          <a:extLst>
            <a:ext uri="{FF2B5EF4-FFF2-40B4-BE49-F238E27FC236}">
              <a16:creationId xmlns:a16="http://schemas.microsoft.com/office/drawing/2014/main" id="{00000000-0008-0000-0200-0000D7020000}"/>
            </a:ext>
          </a:extLst>
        </xdr:cNvPr>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00000000-0008-0000-0200-0000E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168402</xdr:rowOff>
    </xdr:from>
    <xdr:to>
      <xdr:col>85</xdr:col>
      <xdr:colOff>126364</xdr:colOff>
      <xdr:row>86</xdr:row>
      <xdr:rowOff>92963</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flipV="1">
          <a:off x="16318864" y="13370052"/>
          <a:ext cx="0" cy="146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96790</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00000000-0008-0000-0200-0000EF020000}"/>
            </a:ext>
          </a:extLst>
        </xdr:cNvPr>
        <xdr:cNvSpPr txBox="1"/>
      </xdr:nvSpPr>
      <xdr:spPr>
        <a:xfrm>
          <a:off x="16357600" y="1484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92963</xdr:rowOff>
    </xdr:from>
    <xdr:to>
      <xdr:col>86</xdr:col>
      <xdr:colOff>25400</xdr:colOff>
      <xdr:row>86</xdr:row>
      <xdr:rowOff>92963</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6230600" y="148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115079</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00000000-0008-0000-0200-0000F1020000}"/>
            </a:ext>
          </a:extLst>
        </xdr:cNvPr>
        <xdr:cNvSpPr txBox="1"/>
      </xdr:nvSpPr>
      <xdr:spPr>
        <a:xfrm>
          <a:off x="16357600" y="1314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168402</xdr:rowOff>
    </xdr:from>
    <xdr:to>
      <xdr:col>86</xdr:col>
      <xdr:colOff>25400</xdr:colOff>
      <xdr:row>77</xdr:row>
      <xdr:rowOff>168402</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6230600" y="133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150892</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00000000-0008-0000-0200-0000F3020000}"/>
            </a:ext>
          </a:extLst>
        </xdr:cNvPr>
        <xdr:cNvSpPr txBox="1"/>
      </xdr:nvSpPr>
      <xdr:spPr>
        <a:xfrm>
          <a:off x="16357600" y="14038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1015</xdr:rowOff>
    </xdr:from>
    <xdr:to>
      <xdr:col>85</xdr:col>
      <xdr:colOff>177800</xdr:colOff>
      <xdr:row>82</xdr:row>
      <xdr:rowOff>102615</xdr:rowOff>
    </xdr:to>
    <xdr:sp macro="" textlink="">
      <xdr:nvSpPr>
        <xdr:cNvPr id="756" name="フローチャート: 判断 755">
          <a:extLst>
            <a:ext uri="{FF2B5EF4-FFF2-40B4-BE49-F238E27FC236}">
              <a16:creationId xmlns:a16="http://schemas.microsoft.com/office/drawing/2014/main" id="{00000000-0008-0000-0200-0000F4020000}"/>
            </a:ext>
          </a:extLst>
        </xdr:cNvPr>
        <xdr:cNvSpPr/>
      </xdr:nvSpPr>
      <xdr:spPr>
        <a:xfrm>
          <a:off x="16268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145035</xdr:rowOff>
    </xdr:from>
    <xdr:to>
      <xdr:col>81</xdr:col>
      <xdr:colOff>101600</xdr:colOff>
      <xdr:row>82</xdr:row>
      <xdr:rowOff>75185</xdr:rowOff>
    </xdr:to>
    <xdr:sp macro="" textlink="">
      <xdr:nvSpPr>
        <xdr:cNvPr id="757" name="フローチャート: 判断 756">
          <a:extLst>
            <a:ext uri="{FF2B5EF4-FFF2-40B4-BE49-F238E27FC236}">
              <a16:creationId xmlns:a16="http://schemas.microsoft.com/office/drawing/2014/main" id="{00000000-0008-0000-0200-0000F5020000}"/>
            </a:ext>
          </a:extLst>
        </xdr:cNvPr>
        <xdr:cNvSpPr/>
      </xdr:nvSpPr>
      <xdr:spPr>
        <a:xfrm>
          <a:off x="15430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103887</xdr:rowOff>
    </xdr:from>
    <xdr:to>
      <xdr:col>72</xdr:col>
      <xdr:colOff>38100</xdr:colOff>
      <xdr:row>82</xdr:row>
      <xdr:rowOff>34037</xdr:rowOff>
    </xdr:to>
    <xdr:sp macro="" textlink="">
      <xdr:nvSpPr>
        <xdr:cNvPr id="759" name="フローチャート: 判断 758">
          <a:extLst>
            <a:ext uri="{FF2B5EF4-FFF2-40B4-BE49-F238E27FC236}">
              <a16:creationId xmlns:a16="http://schemas.microsoft.com/office/drawing/2014/main" id="{00000000-0008-0000-0200-0000F7020000}"/>
            </a:ext>
          </a:extLst>
        </xdr:cNvPr>
        <xdr:cNvSpPr/>
      </xdr:nvSpPr>
      <xdr:spPr>
        <a:xfrm>
          <a:off x="136525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124461</xdr:rowOff>
    </xdr:from>
    <xdr:to>
      <xdr:col>67</xdr:col>
      <xdr:colOff>101600</xdr:colOff>
      <xdr:row>81</xdr:row>
      <xdr:rowOff>54611</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12763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62737</xdr:rowOff>
    </xdr:from>
    <xdr:to>
      <xdr:col>85</xdr:col>
      <xdr:colOff>177800</xdr:colOff>
      <xdr:row>81</xdr:row>
      <xdr:rowOff>164337</xdr:rowOff>
    </xdr:to>
    <xdr:sp macro="" textlink="">
      <xdr:nvSpPr>
        <xdr:cNvPr id="766" name="楕円 765">
          <a:extLst>
            <a:ext uri="{FF2B5EF4-FFF2-40B4-BE49-F238E27FC236}">
              <a16:creationId xmlns:a16="http://schemas.microsoft.com/office/drawing/2014/main" id="{00000000-0008-0000-0200-0000FE020000}"/>
            </a:ext>
          </a:extLst>
        </xdr:cNvPr>
        <xdr:cNvSpPr/>
      </xdr:nvSpPr>
      <xdr:spPr>
        <a:xfrm>
          <a:off x="16268700" y="1395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85614</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00000000-0008-0000-0200-0000FF020000}"/>
            </a:ext>
          </a:extLst>
        </xdr:cNvPr>
        <xdr:cNvSpPr txBox="1"/>
      </xdr:nvSpPr>
      <xdr:spPr>
        <a:xfrm>
          <a:off x="16357600" y="138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14732</xdr:rowOff>
    </xdr:from>
    <xdr:to>
      <xdr:col>81</xdr:col>
      <xdr:colOff>101600</xdr:colOff>
      <xdr:row>82</xdr:row>
      <xdr:rowOff>116332</xdr:rowOff>
    </xdr:to>
    <xdr:sp macro="" textlink="">
      <xdr:nvSpPr>
        <xdr:cNvPr id="768" name="楕円 767">
          <a:extLst>
            <a:ext uri="{FF2B5EF4-FFF2-40B4-BE49-F238E27FC236}">
              <a16:creationId xmlns:a16="http://schemas.microsoft.com/office/drawing/2014/main" id="{00000000-0008-0000-0200-000000030000}"/>
            </a:ext>
          </a:extLst>
        </xdr:cNvPr>
        <xdr:cNvSpPr/>
      </xdr:nvSpPr>
      <xdr:spPr>
        <a:xfrm>
          <a:off x="15430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113537</xdr:rowOff>
    </xdr:from>
    <xdr:to>
      <xdr:col>85</xdr:col>
      <xdr:colOff>127000</xdr:colOff>
      <xdr:row>82</xdr:row>
      <xdr:rowOff>65532</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flipV="1">
          <a:off x="15481300" y="14000987"/>
          <a:ext cx="8382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126746</xdr:rowOff>
    </xdr:from>
    <xdr:to>
      <xdr:col>76</xdr:col>
      <xdr:colOff>165100</xdr:colOff>
      <xdr:row>82</xdr:row>
      <xdr:rowOff>56896</xdr:rowOff>
    </xdr:to>
    <xdr:sp macro="" textlink="">
      <xdr:nvSpPr>
        <xdr:cNvPr id="770" name="楕円 769">
          <a:extLst>
            <a:ext uri="{FF2B5EF4-FFF2-40B4-BE49-F238E27FC236}">
              <a16:creationId xmlns:a16="http://schemas.microsoft.com/office/drawing/2014/main" id="{00000000-0008-0000-0200-000002030000}"/>
            </a:ext>
          </a:extLst>
        </xdr:cNvPr>
        <xdr:cNvSpPr/>
      </xdr:nvSpPr>
      <xdr:spPr>
        <a:xfrm>
          <a:off x="14541500" y="140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6096</xdr:rowOff>
    </xdr:from>
    <xdr:to>
      <xdr:col>81</xdr:col>
      <xdr:colOff>50800</xdr:colOff>
      <xdr:row>82</xdr:row>
      <xdr:rowOff>65532</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14592300" y="140649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97028</xdr:rowOff>
    </xdr:from>
    <xdr:to>
      <xdr:col>72</xdr:col>
      <xdr:colOff>38100</xdr:colOff>
      <xdr:row>79</xdr:row>
      <xdr:rowOff>27178</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13652500" y="134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147828</xdr:rowOff>
    </xdr:from>
    <xdr:to>
      <xdr:col>76</xdr:col>
      <xdr:colOff>114300</xdr:colOff>
      <xdr:row>82</xdr:row>
      <xdr:rowOff>6096</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3703300" y="13520928"/>
          <a:ext cx="889000" cy="54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122174</xdr:rowOff>
    </xdr:from>
    <xdr:to>
      <xdr:col>67</xdr:col>
      <xdr:colOff>101600</xdr:colOff>
      <xdr:row>84</xdr:row>
      <xdr:rowOff>52324</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12763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147828</xdr:rowOff>
    </xdr:from>
    <xdr:to>
      <xdr:col>71</xdr:col>
      <xdr:colOff>177800</xdr:colOff>
      <xdr:row>84</xdr:row>
      <xdr:rowOff>1524</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flipV="1">
          <a:off x="12814300" y="13520928"/>
          <a:ext cx="889000" cy="88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91712</xdr:rowOff>
    </xdr:from>
    <xdr:ext cx="405111" cy="259045"/>
    <xdr:sp macro="" textlink="">
      <xdr:nvSpPr>
        <xdr:cNvPr id="776" name="n_1aveValue【消防施設】&#10;有形固定資産減価償却率">
          <a:extLst>
            <a:ext uri="{FF2B5EF4-FFF2-40B4-BE49-F238E27FC236}">
              <a16:creationId xmlns:a16="http://schemas.microsoft.com/office/drawing/2014/main" id="{00000000-0008-0000-0200-000008030000}"/>
            </a:ext>
          </a:extLst>
        </xdr:cNvPr>
        <xdr:cNvSpPr txBox="1"/>
      </xdr:nvSpPr>
      <xdr:spPr>
        <a:xfrm>
          <a:off x="15266044" y="1380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777" name="n_2aveValue【消防施設】&#10;有形固定資産減価償却率">
          <a:extLst>
            <a:ext uri="{FF2B5EF4-FFF2-40B4-BE49-F238E27FC236}">
              <a16:creationId xmlns:a16="http://schemas.microsoft.com/office/drawing/2014/main" id="{00000000-0008-0000-0200-000009030000}"/>
            </a:ext>
          </a:extLst>
        </xdr:cNvPr>
        <xdr:cNvSpPr txBox="1"/>
      </xdr:nvSpPr>
      <xdr:spPr>
        <a:xfrm>
          <a:off x="14389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25164</xdr:rowOff>
    </xdr:from>
    <xdr:ext cx="405111" cy="259045"/>
    <xdr:sp macro="" textlink="">
      <xdr:nvSpPr>
        <xdr:cNvPr id="778" name="n_3aveValue【消防施設】&#10;有形固定資産減価償却率">
          <a:extLst>
            <a:ext uri="{FF2B5EF4-FFF2-40B4-BE49-F238E27FC236}">
              <a16:creationId xmlns:a16="http://schemas.microsoft.com/office/drawing/2014/main" id="{00000000-0008-0000-0200-00000A030000}"/>
            </a:ext>
          </a:extLst>
        </xdr:cNvPr>
        <xdr:cNvSpPr txBox="1"/>
      </xdr:nvSpPr>
      <xdr:spPr>
        <a:xfrm>
          <a:off x="13500744" y="140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71138</xdr:rowOff>
    </xdr:from>
    <xdr:ext cx="405111" cy="259045"/>
    <xdr:sp macro="" textlink="">
      <xdr:nvSpPr>
        <xdr:cNvPr id="779" name="n_4aveValue【消防施設】&#10;有形固定資産減価償却率">
          <a:extLst>
            <a:ext uri="{FF2B5EF4-FFF2-40B4-BE49-F238E27FC236}">
              <a16:creationId xmlns:a16="http://schemas.microsoft.com/office/drawing/2014/main" id="{00000000-0008-0000-0200-00000B030000}"/>
            </a:ext>
          </a:extLst>
        </xdr:cNvPr>
        <xdr:cNvSpPr txBox="1"/>
      </xdr:nvSpPr>
      <xdr:spPr>
        <a:xfrm>
          <a:off x="12611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107459</xdr:rowOff>
    </xdr:from>
    <xdr:ext cx="405111" cy="259045"/>
    <xdr:sp macro="" textlink="">
      <xdr:nvSpPr>
        <xdr:cNvPr id="780" name="n_1mainValue【消防施設】&#10;有形固定資産減価償却率">
          <a:extLst>
            <a:ext uri="{FF2B5EF4-FFF2-40B4-BE49-F238E27FC236}">
              <a16:creationId xmlns:a16="http://schemas.microsoft.com/office/drawing/2014/main" id="{00000000-0008-0000-0200-00000C030000}"/>
            </a:ext>
          </a:extLst>
        </xdr:cNvPr>
        <xdr:cNvSpPr txBox="1"/>
      </xdr:nvSpPr>
      <xdr:spPr>
        <a:xfrm>
          <a:off x="15266044" y="1416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48023</xdr:rowOff>
    </xdr:from>
    <xdr:ext cx="405111" cy="259045"/>
    <xdr:sp macro="" textlink="">
      <xdr:nvSpPr>
        <xdr:cNvPr id="781" name="n_2mainValue【消防施設】&#10;有形固定資産減価償却率">
          <a:extLst>
            <a:ext uri="{FF2B5EF4-FFF2-40B4-BE49-F238E27FC236}">
              <a16:creationId xmlns:a16="http://schemas.microsoft.com/office/drawing/2014/main" id="{00000000-0008-0000-0200-00000D030000}"/>
            </a:ext>
          </a:extLst>
        </xdr:cNvPr>
        <xdr:cNvSpPr txBox="1"/>
      </xdr:nvSpPr>
      <xdr:spPr>
        <a:xfrm>
          <a:off x="143897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43705</xdr:rowOff>
    </xdr:from>
    <xdr:ext cx="405111" cy="259045"/>
    <xdr:sp macro="" textlink="">
      <xdr:nvSpPr>
        <xdr:cNvPr id="782" name="n_3mainValue【消防施設】&#10;有形固定資産減価償却率">
          <a:extLst>
            <a:ext uri="{FF2B5EF4-FFF2-40B4-BE49-F238E27FC236}">
              <a16:creationId xmlns:a16="http://schemas.microsoft.com/office/drawing/2014/main" id="{00000000-0008-0000-0200-00000E030000}"/>
            </a:ext>
          </a:extLst>
        </xdr:cNvPr>
        <xdr:cNvSpPr txBox="1"/>
      </xdr:nvSpPr>
      <xdr:spPr>
        <a:xfrm>
          <a:off x="13500744" y="1324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43451</xdr:rowOff>
    </xdr:from>
    <xdr:ext cx="405111" cy="259045"/>
    <xdr:sp macro="" textlink="">
      <xdr:nvSpPr>
        <xdr:cNvPr id="783" name="n_4mainValue【消防施設】&#10;有形固定資産減価償却率">
          <a:extLst>
            <a:ext uri="{FF2B5EF4-FFF2-40B4-BE49-F238E27FC236}">
              <a16:creationId xmlns:a16="http://schemas.microsoft.com/office/drawing/2014/main" id="{00000000-0008-0000-0200-00000F030000}"/>
            </a:ext>
          </a:extLst>
        </xdr:cNvPr>
        <xdr:cNvSpPr txBox="1"/>
      </xdr:nvSpPr>
      <xdr:spPr>
        <a:xfrm>
          <a:off x="12611744" y="1444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00000000-0008-0000-0200-000011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a:extLst>
            <a:ext uri="{FF2B5EF4-FFF2-40B4-BE49-F238E27FC236}">
              <a16:creationId xmlns:a16="http://schemas.microsoft.com/office/drawing/2014/main" id="{00000000-0008-0000-0200-000027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19050</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flipV="1">
          <a:off x="22160864" y="13258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09" name="【消防施設】&#10;一人当たり面積最小値テキスト">
          <a:extLst>
            <a:ext uri="{FF2B5EF4-FFF2-40B4-BE49-F238E27FC236}">
              <a16:creationId xmlns:a16="http://schemas.microsoft.com/office/drawing/2014/main" id="{00000000-0008-0000-0200-000029030000}"/>
            </a:ext>
          </a:extLst>
        </xdr:cNvPr>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811" name="【消防施設】&#10;一人当たり面積最大値テキスト">
          <a:extLst>
            <a:ext uri="{FF2B5EF4-FFF2-40B4-BE49-F238E27FC236}">
              <a16:creationId xmlns:a16="http://schemas.microsoft.com/office/drawing/2014/main" id="{00000000-0008-0000-0200-00002B030000}"/>
            </a:ext>
          </a:extLst>
        </xdr:cNvPr>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60977</xdr:rowOff>
    </xdr:from>
    <xdr:ext cx="469744" cy="259045"/>
    <xdr:sp macro="" textlink="">
      <xdr:nvSpPr>
        <xdr:cNvPr id="813" name="【消防施設】&#10;一人当たり面積平均値テキスト">
          <a:extLst>
            <a:ext uri="{FF2B5EF4-FFF2-40B4-BE49-F238E27FC236}">
              <a16:creationId xmlns:a16="http://schemas.microsoft.com/office/drawing/2014/main" id="{00000000-0008-0000-0200-00002D030000}"/>
            </a:ext>
          </a:extLst>
        </xdr:cNvPr>
        <xdr:cNvSpPr txBox="1"/>
      </xdr:nvSpPr>
      <xdr:spPr>
        <a:xfrm>
          <a:off x="22199600" y="1394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814" name="フローチャート: 判断 813">
          <a:extLst>
            <a:ext uri="{FF2B5EF4-FFF2-40B4-BE49-F238E27FC236}">
              <a16:creationId xmlns:a16="http://schemas.microsoft.com/office/drawing/2014/main" id="{00000000-0008-0000-0200-00002E030000}"/>
            </a:ext>
          </a:extLst>
        </xdr:cNvPr>
        <xdr:cNvSpPr/>
      </xdr:nvSpPr>
      <xdr:spPr>
        <a:xfrm>
          <a:off x="221107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120650</xdr:rowOff>
    </xdr:from>
    <xdr:to>
      <xdr:col>112</xdr:col>
      <xdr:colOff>38100</xdr:colOff>
      <xdr:row>82</xdr:row>
      <xdr:rowOff>50800</xdr:rowOff>
    </xdr:to>
    <xdr:sp macro="" textlink="">
      <xdr:nvSpPr>
        <xdr:cNvPr id="815" name="フローチャート: 判断 814">
          <a:extLst>
            <a:ext uri="{FF2B5EF4-FFF2-40B4-BE49-F238E27FC236}">
              <a16:creationId xmlns:a16="http://schemas.microsoft.com/office/drawing/2014/main" id="{00000000-0008-0000-0200-00002F030000}"/>
            </a:ext>
          </a:extLst>
        </xdr:cNvPr>
        <xdr:cNvSpPr/>
      </xdr:nvSpPr>
      <xdr:spPr>
        <a:xfrm>
          <a:off x="21272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816" name="フローチャート: 判断 815">
          <a:extLst>
            <a:ext uri="{FF2B5EF4-FFF2-40B4-BE49-F238E27FC236}">
              <a16:creationId xmlns:a16="http://schemas.microsoft.com/office/drawing/2014/main" id="{00000000-0008-0000-0200-000030030000}"/>
            </a:ext>
          </a:extLst>
        </xdr:cNvPr>
        <xdr:cNvSpPr/>
      </xdr:nvSpPr>
      <xdr:spPr>
        <a:xfrm>
          <a:off x="20383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82550</xdr:rowOff>
    </xdr:from>
    <xdr:to>
      <xdr:col>102</xdr:col>
      <xdr:colOff>165100</xdr:colOff>
      <xdr:row>82</xdr:row>
      <xdr:rowOff>12700</xdr:rowOff>
    </xdr:to>
    <xdr:sp macro="" textlink="">
      <xdr:nvSpPr>
        <xdr:cNvPr id="817" name="フローチャート: 判断 816">
          <a:extLst>
            <a:ext uri="{FF2B5EF4-FFF2-40B4-BE49-F238E27FC236}">
              <a16:creationId xmlns:a16="http://schemas.microsoft.com/office/drawing/2014/main" id="{00000000-0008-0000-0200-000031030000}"/>
            </a:ext>
          </a:extLst>
        </xdr:cNvPr>
        <xdr:cNvSpPr/>
      </xdr:nvSpPr>
      <xdr:spPr>
        <a:xfrm>
          <a:off x="19494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6350</xdr:rowOff>
    </xdr:from>
    <xdr:to>
      <xdr:col>98</xdr:col>
      <xdr:colOff>38100</xdr:colOff>
      <xdr:row>81</xdr:row>
      <xdr:rowOff>107950</xdr:rowOff>
    </xdr:to>
    <xdr:sp macro="" textlink="">
      <xdr:nvSpPr>
        <xdr:cNvPr id="818" name="フローチャート: 判断 817">
          <a:extLst>
            <a:ext uri="{FF2B5EF4-FFF2-40B4-BE49-F238E27FC236}">
              <a16:creationId xmlns:a16="http://schemas.microsoft.com/office/drawing/2014/main" id="{00000000-0008-0000-0200-000032030000}"/>
            </a:ext>
          </a:extLst>
        </xdr:cNvPr>
        <xdr:cNvSpPr/>
      </xdr:nvSpPr>
      <xdr:spPr>
        <a:xfrm>
          <a:off x="18605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44450</xdr:rowOff>
    </xdr:from>
    <xdr:to>
      <xdr:col>116</xdr:col>
      <xdr:colOff>114300</xdr:colOff>
      <xdr:row>81</xdr:row>
      <xdr:rowOff>146050</xdr:rowOff>
    </xdr:to>
    <xdr:sp macro="" textlink="">
      <xdr:nvSpPr>
        <xdr:cNvPr id="824" name="楕円 823">
          <a:extLst>
            <a:ext uri="{FF2B5EF4-FFF2-40B4-BE49-F238E27FC236}">
              <a16:creationId xmlns:a16="http://schemas.microsoft.com/office/drawing/2014/main" id="{00000000-0008-0000-0200-000038030000}"/>
            </a:ext>
          </a:extLst>
        </xdr:cNvPr>
        <xdr:cNvSpPr/>
      </xdr:nvSpPr>
      <xdr:spPr>
        <a:xfrm>
          <a:off x="22110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67327</xdr:rowOff>
    </xdr:from>
    <xdr:ext cx="469744" cy="259045"/>
    <xdr:sp macro="" textlink="">
      <xdr:nvSpPr>
        <xdr:cNvPr id="825" name="【消防施設】&#10;一人当たり面積該当値テキスト">
          <a:extLst>
            <a:ext uri="{FF2B5EF4-FFF2-40B4-BE49-F238E27FC236}">
              <a16:creationId xmlns:a16="http://schemas.microsoft.com/office/drawing/2014/main" id="{00000000-0008-0000-0200-000039030000}"/>
            </a:ext>
          </a:extLst>
        </xdr:cNvPr>
        <xdr:cNvSpPr txBox="1"/>
      </xdr:nvSpPr>
      <xdr:spPr>
        <a:xfrm>
          <a:off x="22199600"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120650</xdr:rowOff>
    </xdr:from>
    <xdr:to>
      <xdr:col>112</xdr:col>
      <xdr:colOff>38100</xdr:colOff>
      <xdr:row>82</xdr:row>
      <xdr:rowOff>50800</xdr:rowOff>
    </xdr:to>
    <xdr:sp macro="" textlink="">
      <xdr:nvSpPr>
        <xdr:cNvPr id="826" name="楕円 825">
          <a:extLst>
            <a:ext uri="{FF2B5EF4-FFF2-40B4-BE49-F238E27FC236}">
              <a16:creationId xmlns:a16="http://schemas.microsoft.com/office/drawing/2014/main" id="{00000000-0008-0000-0200-00003A030000}"/>
            </a:ext>
          </a:extLst>
        </xdr:cNvPr>
        <xdr:cNvSpPr/>
      </xdr:nvSpPr>
      <xdr:spPr>
        <a:xfrm>
          <a:off x="21272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95250</xdr:rowOff>
    </xdr:from>
    <xdr:to>
      <xdr:col>116</xdr:col>
      <xdr:colOff>63500</xdr:colOff>
      <xdr:row>82</xdr:row>
      <xdr:rowOff>0</xdr:rowOff>
    </xdr:to>
    <xdr:cxnSp macro="">
      <xdr:nvCxnSpPr>
        <xdr:cNvPr id="827" name="直線コネクタ 826">
          <a:extLst>
            <a:ext uri="{FF2B5EF4-FFF2-40B4-BE49-F238E27FC236}">
              <a16:creationId xmlns:a16="http://schemas.microsoft.com/office/drawing/2014/main" id="{00000000-0008-0000-0200-00003B030000}"/>
            </a:ext>
          </a:extLst>
        </xdr:cNvPr>
        <xdr:cNvCxnSpPr/>
      </xdr:nvCxnSpPr>
      <xdr:spPr>
        <a:xfrm flipV="1">
          <a:off x="21323300" y="13982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120650</xdr:rowOff>
    </xdr:from>
    <xdr:to>
      <xdr:col>107</xdr:col>
      <xdr:colOff>101600</xdr:colOff>
      <xdr:row>82</xdr:row>
      <xdr:rowOff>50800</xdr:rowOff>
    </xdr:to>
    <xdr:sp macro="" textlink="">
      <xdr:nvSpPr>
        <xdr:cNvPr id="828" name="楕円 827">
          <a:extLst>
            <a:ext uri="{FF2B5EF4-FFF2-40B4-BE49-F238E27FC236}">
              <a16:creationId xmlns:a16="http://schemas.microsoft.com/office/drawing/2014/main" id="{00000000-0008-0000-0200-00003C030000}"/>
            </a:ext>
          </a:extLst>
        </xdr:cNvPr>
        <xdr:cNvSpPr/>
      </xdr:nvSpPr>
      <xdr:spPr>
        <a:xfrm>
          <a:off x="20383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0</xdr:rowOff>
    </xdr:from>
    <xdr:to>
      <xdr:col>111</xdr:col>
      <xdr:colOff>177800</xdr:colOff>
      <xdr:row>82</xdr:row>
      <xdr:rowOff>0</xdr:rowOff>
    </xdr:to>
    <xdr:cxnSp macro="">
      <xdr:nvCxnSpPr>
        <xdr:cNvPr id="829" name="直線コネクタ 828">
          <a:extLst>
            <a:ext uri="{FF2B5EF4-FFF2-40B4-BE49-F238E27FC236}">
              <a16:creationId xmlns:a16="http://schemas.microsoft.com/office/drawing/2014/main" id="{00000000-0008-0000-0200-00003D030000}"/>
            </a:ext>
          </a:extLst>
        </xdr:cNvPr>
        <xdr:cNvCxnSpPr/>
      </xdr:nvCxnSpPr>
      <xdr:spPr>
        <a:xfrm>
          <a:off x="20434300" y="1405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82550</xdr:rowOff>
    </xdr:from>
    <xdr:to>
      <xdr:col>102</xdr:col>
      <xdr:colOff>165100</xdr:colOff>
      <xdr:row>82</xdr:row>
      <xdr:rowOff>12700</xdr:rowOff>
    </xdr:to>
    <xdr:sp macro="" textlink="">
      <xdr:nvSpPr>
        <xdr:cNvPr id="830" name="楕円 829">
          <a:extLst>
            <a:ext uri="{FF2B5EF4-FFF2-40B4-BE49-F238E27FC236}">
              <a16:creationId xmlns:a16="http://schemas.microsoft.com/office/drawing/2014/main" id="{00000000-0008-0000-0200-00003E030000}"/>
            </a:ext>
          </a:extLst>
        </xdr:cNvPr>
        <xdr:cNvSpPr/>
      </xdr:nvSpPr>
      <xdr:spPr>
        <a:xfrm>
          <a:off x="19494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133350</xdr:rowOff>
    </xdr:from>
    <xdr:to>
      <xdr:col>107</xdr:col>
      <xdr:colOff>50800</xdr:colOff>
      <xdr:row>82</xdr:row>
      <xdr:rowOff>0</xdr:rowOff>
    </xdr:to>
    <xdr:cxnSp macro="">
      <xdr:nvCxnSpPr>
        <xdr:cNvPr id="831" name="直線コネクタ 830">
          <a:extLst>
            <a:ext uri="{FF2B5EF4-FFF2-40B4-BE49-F238E27FC236}">
              <a16:creationId xmlns:a16="http://schemas.microsoft.com/office/drawing/2014/main" id="{00000000-0008-0000-0200-00003F030000}"/>
            </a:ext>
          </a:extLst>
        </xdr:cNvPr>
        <xdr:cNvCxnSpPr/>
      </xdr:nvCxnSpPr>
      <xdr:spPr>
        <a:xfrm>
          <a:off x="19545300" y="1402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82550</xdr:rowOff>
    </xdr:from>
    <xdr:to>
      <xdr:col>98</xdr:col>
      <xdr:colOff>38100</xdr:colOff>
      <xdr:row>82</xdr:row>
      <xdr:rowOff>12700</xdr:rowOff>
    </xdr:to>
    <xdr:sp macro="" textlink="">
      <xdr:nvSpPr>
        <xdr:cNvPr id="832" name="楕円 831">
          <a:extLst>
            <a:ext uri="{FF2B5EF4-FFF2-40B4-BE49-F238E27FC236}">
              <a16:creationId xmlns:a16="http://schemas.microsoft.com/office/drawing/2014/main" id="{00000000-0008-0000-0200-000040030000}"/>
            </a:ext>
          </a:extLst>
        </xdr:cNvPr>
        <xdr:cNvSpPr/>
      </xdr:nvSpPr>
      <xdr:spPr>
        <a:xfrm>
          <a:off x="18605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133350</xdr:rowOff>
    </xdr:from>
    <xdr:to>
      <xdr:col>102</xdr:col>
      <xdr:colOff>114300</xdr:colOff>
      <xdr:row>81</xdr:row>
      <xdr:rowOff>133350</xdr:rowOff>
    </xdr:to>
    <xdr:cxnSp macro="">
      <xdr:nvCxnSpPr>
        <xdr:cNvPr id="833" name="直線コネクタ 832">
          <a:extLst>
            <a:ext uri="{FF2B5EF4-FFF2-40B4-BE49-F238E27FC236}">
              <a16:creationId xmlns:a16="http://schemas.microsoft.com/office/drawing/2014/main" id="{00000000-0008-0000-0200-000041030000}"/>
            </a:ext>
          </a:extLst>
        </xdr:cNvPr>
        <xdr:cNvCxnSpPr/>
      </xdr:nvCxnSpPr>
      <xdr:spPr>
        <a:xfrm>
          <a:off x="18656300" y="1402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41927</xdr:rowOff>
    </xdr:from>
    <xdr:ext cx="469744" cy="259045"/>
    <xdr:sp macro="" textlink="">
      <xdr:nvSpPr>
        <xdr:cNvPr id="834" name="n_1aveValue【消防施設】&#10;一人当たり面積">
          <a:extLst>
            <a:ext uri="{FF2B5EF4-FFF2-40B4-BE49-F238E27FC236}">
              <a16:creationId xmlns:a16="http://schemas.microsoft.com/office/drawing/2014/main" id="{00000000-0008-0000-0200-000042030000}"/>
            </a:ext>
          </a:extLst>
        </xdr:cNvPr>
        <xdr:cNvSpPr txBox="1"/>
      </xdr:nvSpPr>
      <xdr:spPr>
        <a:xfrm>
          <a:off x="21075727"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41927</xdr:rowOff>
    </xdr:from>
    <xdr:ext cx="469744" cy="259045"/>
    <xdr:sp macro="" textlink="">
      <xdr:nvSpPr>
        <xdr:cNvPr id="835" name="n_2aveValue【消防施設】&#10;一人当たり面積">
          <a:extLst>
            <a:ext uri="{FF2B5EF4-FFF2-40B4-BE49-F238E27FC236}">
              <a16:creationId xmlns:a16="http://schemas.microsoft.com/office/drawing/2014/main" id="{00000000-0008-0000-0200-000043030000}"/>
            </a:ext>
          </a:extLst>
        </xdr:cNvPr>
        <xdr:cNvSpPr txBox="1"/>
      </xdr:nvSpPr>
      <xdr:spPr>
        <a:xfrm>
          <a:off x="20199427"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3827</xdr:rowOff>
    </xdr:from>
    <xdr:ext cx="469744" cy="259045"/>
    <xdr:sp macro="" textlink="">
      <xdr:nvSpPr>
        <xdr:cNvPr id="836" name="n_3aveValue【消防施設】&#10;一人当たり面積">
          <a:extLst>
            <a:ext uri="{FF2B5EF4-FFF2-40B4-BE49-F238E27FC236}">
              <a16:creationId xmlns:a16="http://schemas.microsoft.com/office/drawing/2014/main" id="{00000000-0008-0000-0200-000044030000}"/>
            </a:ext>
          </a:extLst>
        </xdr:cNvPr>
        <xdr:cNvSpPr txBox="1"/>
      </xdr:nvSpPr>
      <xdr:spPr>
        <a:xfrm>
          <a:off x="19310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124477</xdr:rowOff>
    </xdr:from>
    <xdr:ext cx="469744" cy="259045"/>
    <xdr:sp macro="" textlink="">
      <xdr:nvSpPr>
        <xdr:cNvPr id="837" name="n_4aveValue【消防施設】&#10;一人当たり面積">
          <a:extLst>
            <a:ext uri="{FF2B5EF4-FFF2-40B4-BE49-F238E27FC236}">
              <a16:creationId xmlns:a16="http://schemas.microsoft.com/office/drawing/2014/main" id="{00000000-0008-0000-0200-000045030000}"/>
            </a:ext>
          </a:extLst>
        </xdr:cNvPr>
        <xdr:cNvSpPr txBox="1"/>
      </xdr:nvSpPr>
      <xdr:spPr>
        <a:xfrm>
          <a:off x="18421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67327</xdr:rowOff>
    </xdr:from>
    <xdr:ext cx="469744" cy="259045"/>
    <xdr:sp macro="" textlink="">
      <xdr:nvSpPr>
        <xdr:cNvPr id="838" name="n_1mainValue【消防施設】&#10;一人当たり面積">
          <a:extLst>
            <a:ext uri="{FF2B5EF4-FFF2-40B4-BE49-F238E27FC236}">
              <a16:creationId xmlns:a16="http://schemas.microsoft.com/office/drawing/2014/main" id="{00000000-0008-0000-0200-000046030000}"/>
            </a:ext>
          </a:extLst>
        </xdr:cNvPr>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839" name="n_2mainValue【消防施設】&#10;一人当たり面積">
          <a:extLst>
            <a:ext uri="{FF2B5EF4-FFF2-40B4-BE49-F238E27FC236}">
              <a16:creationId xmlns:a16="http://schemas.microsoft.com/office/drawing/2014/main" id="{00000000-0008-0000-0200-000047030000}"/>
            </a:ext>
          </a:extLst>
        </xdr:cNvPr>
        <xdr:cNvSpPr txBox="1"/>
      </xdr:nvSpPr>
      <xdr:spPr>
        <a:xfrm>
          <a:off x="20199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29227</xdr:rowOff>
    </xdr:from>
    <xdr:ext cx="469744" cy="259045"/>
    <xdr:sp macro="" textlink="">
      <xdr:nvSpPr>
        <xdr:cNvPr id="840" name="n_3mainValue【消防施設】&#10;一人当たり面積">
          <a:extLst>
            <a:ext uri="{FF2B5EF4-FFF2-40B4-BE49-F238E27FC236}">
              <a16:creationId xmlns:a16="http://schemas.microsoft.com/office/drawing/2014/main" id="{00000000-0008-0000-0200-000048030000}"/>
            </a:ext>
          </a:extLst>
        </xdr:cNvPr>
        <xdr:cNvSpPr txBox="1"/>
      </xdr:nvSpPr>
      <xdr:spPr>
        <a:xfrm>
          <a:off x="19310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3827</xdr:rowOff>
    </xdr:from>
    <xdr:ext cx="469744" cy="259045"/>
    <xdr:sp macro="" textlink="">
      <xdr:nvSpPr>
        <xdr:cNvPr id="841" name="n_4mainValue【消防施設】&#10;一人当たり面積">
          <a:extLst>
            <a:ext uri="{FF2B5EF4-FFF2-40B4-BE49-F238E27FC236}">
              <a16:creationId xmlns:a16="http://schemas.microsoft.com/office/drawing/2014/main" id="{00000000-0008-0000-0200-000049030000}"/>
            </a:ext>
          </a:extLst>
        </xdr:cNvPr>
        <xdr:cNvSpPr txBox="1"/>
      </xdr:nvSpPr>
      <xdr:spPr>
        <a:xfrm>
          <a:off x="18421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a:extLst>
            <a:ext uri="{FF2B5EF4-FFF2-40B4-BE49-F238E27FC236}">
              <a16:creationId xmlns:a16="http://schemas.microsoft.com/office/drawing/2014/main" id="{00000000-0008-0000-0200-00004A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a:extLst>
            <a:ext uri="{FF2B5EF4-FFF2-40B4-BE49-F238E27FC236}">
              <a16:creationId xmlns:a16="http://schemas.microsoft.com/office/drawing/2014/main" id="{00000000-0008-0000-0200-00004B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a:extLst>
            <a:ext uri="{FF2B5EF4-FFF2-40B4-BE49-F238E27FC236}">
              <a16:creationId xmlns:a16="http://schemas.microsoft.com/office/drawing/2014/main" id="{00000000-0008-0000-0200-000050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a:extLst>
            <a:ext uri="{FF2B5EF4-FFF2-40B4-BE49-F238E27FC236}">
              <a16:creationId xmlns:a16="http://schemas.microsoft.com/office/drawing/2014/main" id="{00000000-0008-0000-0200-000051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8" name="テキスト ボックス 857">
          <a:extLst>
            <a:ext uri="{FF2B5EF4-FFF2-40B4-BE49-F238E27FC236}">
              <a16:creationId xmlns:a16="http://schemas.microsoft.com/office/drawing/2014/main" id="{00000000-0008-0000-0200-00005A03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60" name="テキスト ボックス 859">
          <a:extLst>
            <a:ext uri="{FF2B5EF4-FFF2-40B4-BE49-F238E27FC236}">
              <a16:creationId xmlns:a16="http://schemas.microsoft.com/office/drawing/2014/main" id="{00000000-0008-0000-0200-00005C03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00000000-0008-0000-0200-00005F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62485</xdr:rowOff>
    </xdr:from>
    <xdr:to>
      <xdr:col>85</xdr:col>
      <xdr:colOff>126364</xdr:colOff>
      <xdr:row>108</xdr:row>
      <xdr:rowOff>3048</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flipV="1">
          <a:off x="16318864" y="17207485"/>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865" name="【庁舎】&#10;有形固定資産減価償却率最小値テキスト">
          <a:extLst>
            <a:ext uri="{FF2B5EF4-FFF2-40B4-BE49-F238E27FC236}">
              <a16:creationId xmlns:a16="http://schemas.microsoft.com/office/drawing/2014/main" id="{00000000-0008-0000-0200-000061030000}"/>
            </a:ext>
          </a:extLst>
        </xdr:cNvPr>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866" name="直線コネクタ 865">
          <a:extLst>
            <a:ext uri="{FF2B5EF4-FFF2-40B4-BE49-F238E27FC236}">
              <a16:creationId xmlns:a16="http://schemas.microsoft.com/office/drawing/2014/main" id="{00000000-0008-0000-0200-000062030000}"/>
            </a:ext>
          </a:extLst>
        </xdr:cNvPr>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9162</xdr:rowOff>
    </xdr:from>
    <xdr:ext cx="405111" cy="259045"/>
    <xdr:sp macro="" textlink="">
      <xdr:nvSpPr>
        <xdr:cNvPr id="867" name="【庁舎】&#10;有形固定資産減価償却率最大値テキスト">
          <a:extLst>
            <a:ext uri="{FF2B5EF4-FFF2-40B4-BE49-F238E27FC236}">
              <a16:creationId xmlns:a16="http://schemas.microsoft.com/office/drawing/2014/main" id="{00000000-0008-0000-0200-000063030000}"/>
            </a:ext>
          </a:extLst>
        </xdr:cNvPr>
        <xdr:cNvSpPr txBox="1"/>
      </xdr:nvSpPr>
      <xdr:spPr>
        <a:xfrm>
          <a:off x="16357600" y="1698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62485</xdr:rowOff>
    </xdr:from>
    <xdr:to>
      <xdr:col>86</xdr:col>
      <xdr:colOff>25400</xdr:colOff>
      <xdr:row>100</xdr:row>
      <xdr:rowOff>62485</xdr:rowOff>
    </xdr:to>
    <xdr:cxnSp macro="">
      <xdr:nvCxnSpPr>
        <xdr:cNvPr id="868" name="直線コネクタ 867">
          <a:extLst>
            <a:ext uri="{FF2B5EF4-FFF2-40B4-BE49-F238E27FC236}">
              <a16:creationId xmlns:a16="http://schemas.microsoft.com/office/drawing/2014/main" id="{00000000-0008-0000-0200-000064030000}"/>
            </a:ext>
          </a:extLst>
        </xdr:cNvPr>
        <xdr:cNvCxnSpPr/>
      </xdr:nvCxnSpPr>
      <xdr:spPr>
        <a:xfrm>
          <a:off x="16230600" y="172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34562</xdr:rowOff>
    </xdr:from>
    <xdr:ext cx="405111" cy="259045"/>
    <xdr:sp macro="" textlink="">
      <xdr:nvSpPr>
        <xdr:cNvPr id="869" name="【庁舎】&#10;有形固定資産減価償却率平均値テキスト">
          <a:extLst>
            <a:ext uri="{FF2B5EF4-FFF2-40B4-BE49-F238E27FC236}">
              <a16:creationId xmlns:a16="http://schemas.microsoft.com/office/drawing/2014/main" id="{00000000-0008-0000-0200-000065030000}"/>
            </a:ext>
          </a:extLst>
        </xdr:cNvPr>
        <xdr:cNvSpPr txBox="1"/>
      </xdr:nvSpPr>
      <xdr:spPr>
        <a:xfrm>
          <a:off x="16357600" y="17693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11685</xdr:rowOff>
    </xdr:from>
    <xdr:to>
      <xdr:col>85</xdr:col>
      <xdr:colOff>177800</xdr:colOff>
      <xdr:row>104</xdr:row>
      <xdr:rowOff>113285</xdr:rowOff>
    </xdr:to>
    <xdr:sp macro="" textlink="">
      <xdr:nvSpPr>
        <xdr:cNvPr id="870" name="フローチャート: 判断 869">
          <a:extLst>
            <a:ext uri="{FF2B5EF4-FFF2-40B4-BE49-F238E27FC236}">
              <a16:creationId xmlns:a16="http://schemas.microsoft.com/office/drawing/2014/main" id="{00000000-0008-0000-0200-000066030000}"/>
            </a:ext>
          </a:extLst>
        </xdr:cNvPr>
        <xdr:cNvSpPr/>
      </xdr:nvSpPr>
      <xdr:spPr>
        <a:xfrm>
          <a:off x="162687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57404</xdr:rowOff>
    </xdr:from>
    <xdr:to>
      <xdr:col>81</xdr:col>
      <xdr:colOff>101600</xdr:colOff>
      <xdr:row>104</xdr:row>
      <xdr:rowOff>159004</xdr:rowOff>
    </xdr:to>
    <xdr:sp macro="" textlink="">
      <xdr:nvSpPr>
        <xdr:cNvPr id="871" name="フローチャート: 判断 870">
          <a:extLst>
            <a:ext uri="{FF2B5EF4-FFF2-40B4-BE49-F238E27FC236}">
              <a16:creationId xmlns:a16="http://schemas.microsoft.com/office/drawing/2014/main" id="{00000000-0008-0000-0200-000067030000}"/>
            </a:ext>
          </a:extLst>
        </xdr:cNvPr>
        <xdr:cNvSpPr/>
      </xdr:nvSpPr>
      <xdr:spPr>
        <a:xfrm>
          <a:off x="15430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20828</xdr:rowOff>
    </xdr:from>
    <xdr:to>
      <xdr:col>76</xdr:col>
      <xdr:colOff>165100</xdr:colOff>
      <xdr:row>104</xdr:row>
      <xdr:rowOff>122428</xdr:rowOff>
    </xdr:to>
    <xdr:sp macro="" textlink="">
      <xdr:nvSpPr>
        <xdr:cNvPr id="872" name="フローチャート: 判断 871">
          <a:extLst>
            <a:ext uri="{FF2B5EF4-FFF2-40B4-BE49-F238E27FC236}">
              <a16:creationId xmlns:a16="http://schemas.microsoft.com/office/drawing/2014/main" id="{00000000-0008-0000-0200-000068030000}"/>
            </a:ext>
          </a:extLst>
        </xdr:cNvPr>
        <xdr:cNvSpPr/>
      </xdr:nvSpPr>
      <xdr:spPr>
        <a:xfrm>
          <a:off x="14541500" y="1785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114554</xdr:rowOff>
    </xdr:from>
    <xdr:to>
      <xdr:col>72</xdr:col>
      <xdr:colOff>38100</xdr:colOff>
      <xdr:row>104</xdr:row>
      <xdr:rowOff>44704</xdr:rowOff>
    </xdr:to>
    <xdr:sp macro="" textlink="">
      <xdr:nvSpPr>
        <xdr:cNvPr id="873" name="フローチャート: 判断 872">
          <a:extLst>
            <a:ext uri="{FF2B5EF4-FFF2-40B4-BE49-F238E27FC236}">
              <a16:creationId xmlns:a16="http://schemas.microsoft.com/office/drawing/2014/main" id="{00000000-0008-0000-0200-000069030000}"/>
            </a:ext>
          </a:extLst>
        </xdr:cNvPr>
        <xdr:cNvSpPr/>
      </xdr:nvSpPr>
      <xdr:spPr>
        <a:xfrm>
          <a:off x="13652500" y="1777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132842</xdr:rowOff>
    </xdr:from>
    <xdr:to>
      <xdr:col>67</xdr:col>
      <xdr:colOff>101600</xdr:colOff>
      <xdr:row>106</xdr:row>
      <xdr:rowOff>62992</xdr:rowOff>
    </xdr:to>
    <xdr:sp macro="" textlink="">
      <xdr:nvSpPr>
        <xdr:cNvPr id="874" name="フローチャート: 判断 873">
          <a:extLst>
            <a:ext uri="{FF2B5EF4-FFF2-40B4-BE49-F238E27FC236}">
              <a16:creationId xmlns:a16="http://schemas.microsoft.com/office/drawing/2014/main" id="{00000000-0008-0000-0200-00006A030000}"/>
            </a:ext>
          </a:extLst>
        </xdr:cNvPr>
        <xdr:cNvSpPr/>
      </xdr:nvSpPr>
      <xdr:spPr>
        <a:xfrm>
          <a:off x="127635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200-00006B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200-00006C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200-00006D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200-00006E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61976</xdr:rowOff>
    </xdr:from>
    <xdr:to>
      <xdr:col>85</xdr:col>
      <xdr:colOff>177800</xdr:colOff>
      <xdr:row>106</xdr:row>
      <xdr:rowOff>163576</xdr:rowOff>
    </xdr:to>
    <xdr:sp macro="" textlink="">
      <xdr:nvSpPr>
        <xdr:cNvPr id="880" name="楕円 879">
          <a:extLst>
            <a:ext uri="{FF2B5EF4-FFF2-40B4-BE49-F238E27FC236}">
              <a16:creationId xmlns:a16="http://schemas.microsoft.com/office/drawing/2014/main" id="{00000000-0008-0000-0200-000070030000}"/>
            </a:ext>
          </a:extLst>
        </xdr:cNvPr>
        <xdr:cNvSpPr/>
      </xdr:nvSpPr>
      <xdr:spPr>
        <a:xfrm>
          <a:off x="162687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40403</xdr:rowOff>
    </xdr:from>
    <xdr:ext cx="405111" cy="259045"/>
    <xdr:sp macro="" textlink="">
      <xdr:nvSpPr>
        <xdr:cNvPr id="881" name="【庁舎】&#10;有形固定資産減価償却率該当値テキスト">
          <a:extLst>
            <a:ext uri="{FF2B5EF4-FFF2-40B4-BE49-F238E27FC236}">
              <a16:creationId xmlns:a16="http://schemas.microsoft.com/office/drawing/2014/main" id="{00000000-0008-0000-0200-000071030000}"/>
            </a:ext>
          </a:extLst>
        </xdr:cNvPr>
        <xdr:cNvSpPr txBox="1"/>
      </xdr:nvSpPr>
      <xdr:spPr>
        <a:xfrm>
          <a:off x="16357600" y="1821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137413</xdr:rowOff>
    </xdr:from>
    <xdr:to>
      <xdr:col>81</xdr:col>
      <xdr:colOff>101600</xdr:colOff>
      <xdr:row>106</xdr:row>
      <xdr:rowOff>67563</xdr:rowOff>
    </xdr:to>
    <xdr:sp macro="" textlink="">
      <xdr:nvSpPr>
        <xdr:cNvPr id="882" name="楕円 881">
          <a:extLst>
            <a:ext uri="{FF2B5EF4-FFF2-40B4-BE49-F238E27FC236}">
              <a16:creationId xmlns:a16="http://schemas.microsoft.com/office/drawing/2014/main" id="{00000000-0008-0000-0200-000072030000}"/>
            </a:ext>
          </a:extLst>
        </xdr:cNvPr>
        <xdr:cNvSpPr/>
      </xdr:nvSpPr>
      <xdr:spPr>
        <a:xfrm>
          <a:off x="154305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16763</xdr:rowOff>
    </xdr:from>
    <xdr:to>
      <xdr:col>85</xdr:col>
      <xdr:colOff>127000</xdr:colOff>
      <xdr:row>106</xdr:row>
      <xdr:rowOff>112776</xdr:rowOff>
    </xdr:to>
    <xdr:cxnSp macro="">
      <xdr:nvCxnSpPr>
        <xdr:cNvPr id="883" name="直線コネクタ 882">
          <a:extLst>
            <a:ext uri="{FF2B5EF4-FFF2-40B4-BE49-F238E27FC236}">
              <a16:creationId xmlns:a16="http://schemas.microsoft.com/office/drawing/2014/main" id="{00000000-0008-0000-0200-000073030000}"/>
            </a:ext>
          </a:extLst>
        </xdr:cNvPr>
        <xdr:cNvCxnSpPr/>
      </xdr:nvCxnSpPr>
      <xdr:spPr>
        <a:xfrm>
          <a:off x="15481300" y="18190463"/>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55118</xdr:rowOff>
    </xdr:from>
    <xdr:to>
      <xdr:col>76</xdr:col>
      <xdr:colOff>165100</xdr:colOff>
      <xdr:row>105</xdr:row>
      <xdr:rowOff>156718</xdr:rowOff>
    </xdr:to>
    <xdr:sp macro="" textlink="">
      <xdr:nvSpPr>
        <xdr:cNvPr id="884" name="楕円 883">
          <a:extLst>
            <a:ext uri="{FF2B5EF4-FFF2-40B4-BE49-F238E27FC236}">
              <a16:creationId xmlns:a16="http://schemas.microsoft.com/office/drawing/2014/main" id="{00000000-0008-0000-0200-000074030000}"/>
            </a:ext>
          </a:extLst>
        </xdr:cNvPr>
        <xdr:cNvSpPr/>
      </xdr:nvSpPr>
      <xdr:spPr>
        <a:xfrm>
          <a:off x="145415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105918</xdr:rowOff>
    </xdr:from>
    <xdr:to>
      <xdr:col>81</xdr:col>
      <xdr:colOff>50800</xdr:colOff>
      <xdr:row>106</xdr:row>
      <xdr:rowOff>16763</xdr:rowOff>
    </xdr:to>
    <xdr:cxnSp macro="">
      <xdr:nvCxnSpPr>
        <xdr:cNvPr id="885" name="直線コネクタ 884">
          <a:extLst>
            <a:ext uri="{FF2B5EF4-FFF2-40B4-BE49-F238E27FC236}">
              <a16:creationId xmlns:a16="http://schemas.microsoft.com/office/drawing/2014/main" id="{00000000-0008-0000-0200-000075030000}"/>
            </a:ext>
          </a:extLst>
        </xdr:cNvPr>
        <xdr:cNvCxnSpPr/>
      </xdr:nvCxnSpPr>
      <xdr:spPr>
        <a:xfrm>
          <a:off x="14592300" y="18108168"/>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59689</xdr:rowOff>
    </xdr:from>
    <xdr:to>
      <xdr:col>72</xdr:col>
      <xdr:colOff>38100</xdr:colOff>
      <xdr:row>105</xdr:row>
      <xdr:rowOff>161289</xdr:rowOff>
    </xdr:to>
    <xdr:sp macro="" textlink="">
      <xdr:nvSpPr>
        <xdr:cNvPr id="886" name="楕円 885">
          <a:extLst>
            <a:ext uri="{FF2B5EF4-FFF2-40B4-BE49-F238E27FC236}">
              <a16:creationId xmlns:a16="http://schemas.microsoft.com/office/drawing/2014/main" id="{00000000-0008-0000-0200-000076030000}"/>
            </a:ext>
          </a:extLst>
        </xdr:cNvPr>
        <xdr:cNvSpPr/>
      </xdr:nvSpPr>
      <xdr:spPr>
        <a:xfrm>
          <a:off x="13652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105918</xdr:rowOff>
    </xdr:from>
    <xdr:to>
      <xdr:col>76</xdr:col>
      <xdr:colOff>114300</xdr:colOff>
      <xdr:row>105</xdr:row>
      <xdr:rowOff>110489</xdr:rowOff>
    </xdr:to>
    <xdr:cxnSp macro="">
      <xdr:nvCxnSpPr>
        <xdr:cNvPr id="887" name="直線コネクタ 886">
          <a:extLst>
            <a:ext uri="{FF2B5EF4-FFF2-40B4-BE49-F238E27FC236}">
              <a16:creationId xmlns:a16="http://schemas.microsoft.com/office/drawing/2014/main" id="{00000000-0008-0000-0200-000077030000}"/>
            </a:ext>
          </a:extLst>
        </xdr:cNvPr>
        <xdr:cNvCxnSpPr/>
      </xdr:nvCxnSpPr>
      <xdr:spPr>
        <a:xfrm flipV="1">
          <a:off x="13703300" y="181081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4826</xdr:rowOff>
    </xdr:from>
    <xdr:to>
      <xdr:col>67</xdr:col>
      <xdr:colOff>101600</xdr:colOff>
      <xdr:row>105</xdr:row>
      <xdr:rowOff>106426</xdr:rowOff>
    </xdr:to>
    <xdr:sp macro="" textlink="">
      <xdr:nvSpPr>
        <xdr:cNvPr id="888" name="楕円 887">
          <a:extLst>
            <a:ext uri="{FF2B5EF4-FFF2-40B4-BE49-F238E27FC236}">
              <a16:creationId xmlns:a16="http://schemas.microsoft.com/office/drawing/2014/main" id="{00000000-0008-0000-0200-000078030000}"/>
            </a:ext>
          </a:extLst>
        </xdr:cNvPr>
        <xdr:cNvSpPr/>
      </xdr:nvSpPr>
      <xdr:spPr>
        <a:xfrm>
          <a:off x="12763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55626</xdr:rowOff>
    </xdr:from>
    <xdr:to>
      <xdr:col>71</xdr:col>
      <xdr:colOff>177800</xdr:colOff>
      <xdr:row>105</xdr:row>
      <xdr:rowOff>110489</xdr:rowOff>
    </xdr:to>
    <xdr:cxnSp macro="">
      <xdr:nvCxnSpPr>
        <xdr:cNvPr id="889" name="直線コネクタ 888">
          <a:extLst>
            <a:ext uri="{FF2B5EF4-FFF2-40B4-BE49-F238E27FC236}">
              <a16:creationId xmlns:a16="http://schemas.microsoft.com/office/drawing/2014/main" id="{00000000-0008-0000-0200-000079030000}"/>
            </a:ext>
          </a:extLst>
        </xdr:cNvPr>
        <xdr:cNvCxnSpPr/>
      </xdr:nvCxnSpPr>
      <xdr:spPr>
        <a:xfrm>
          <a:off x="12814300" y="1805787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4081</xdr:rowOff>
    </xdr:from>
    <xdr:ext cx="405111" cy="259045"/>
    <xdr:sp macro="" textlink="">
      <xdr:nvSpPr>
        <xdr:cNvPr id="890" name="n_1aveValue【庁舎】&#10;有形固定資産減価償却率">
          <a:extLst>
            <a:ext uri="{FF2B5EF4-FFF2-40B4-BE49-F238E27FC236}">
              <a16:creationId xmlns:a16="http://schemas.microsoft.com/office/drawing/2014/main" id="{00000000-0008-0000-0200-00007A030000}"/>
            </a:ext>
          </a:extLst>
        </xdr:cNvPr>
        <xdr:cNvSpPr txBox="1"/>
      </xdr:nvSpPr>
      <xdr:spPr>
        <a:xfrm>
          <a:off x="15266044" y="1766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138955</xdr:rowOff>
    </xdr:from>
    <xdr:ext cx="405111" cy="259045"/>
    <xdr:sp macro="" textlink="">
      <xdr:nvSpPr>
        <xdr:cNvPr id="891" name="n_2aveValue【庁舎】&#10;有形固定資産減価償却率">
          <a:extLst>
            <a:ext uri="{FF2B5EF4-FFF2-40B4-BE49-F238E27FC236}">
              <a16:creationId xmlns:a16="http://schemas.microsoft.com/office/drawing/2014/main" id="{00000000-0008-0000-0200-00007B030000}"/>
            </a:ext>
          </a:extLst>
        </xdr:cNvPr>
        <xdr:cNvSpPr txBox="1"/>
      </xdr:nvSpPr>
      <xdr:spPr>
        <a:xfrm>
          <a:off x="14389744" y="1762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61231</xdr:rowOff>
    </xdr:from>
    <xdr:ext cx="405111" cy="259045"/>
    <xdr:sp macro="" textlink="">
      <xdr:nvSpPr>
        <xdr:cNvPr id="892" name="n_3aveValue【庁舎】&#10;有形固定資産減価償却率">
          <a:extLst>
            <a:ext uri="{FF2B5EF4-FFF2-40B4-BE49-F238E27FC236}">
              <a16:creationId xmlns:a16="http://schemas.microsoft.com/office/drawing/2014/main" id="{00000000-0008-0000-0200-00007C030000}"/>
            </a:ext>
          </a:extLst>
        </xdr:cNvPr>
        <xdr:cNvSpPr txBox="1"/>
      </xdr:nvSpPr>
      <xdr:spPr>
        <a:xfrm>
          <a:off x="13500744" y="1754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54119</xdr:rowOff>
    </xdr:from>
    <xdr:ext cx="405111" cy="259045"/>
    <xdr:sp macro="" textlink="">
      <xdr:nvSpPr>
        <xdr:cNvPr id="893" name="n_4aveValue【庁舎】&#10;有形固定資産減価償却率">
          <a:extLst>
            <a:ext uri="{FF2B5EF4-FFF2-40B4-BE49-F238E27FC236}">
              <a16:creationId xmlns:a16="http://schemas.microsoft.com/office/drawing/2014/main" id="{00000000-0008-0000-0200-00007D030000}"/>
            </a:ext>
          </a:extLst>
        </xdr:cNvPr>
        <xdr:cNvSpPr txBox="1"/>
      </xdr:nvSpPr>
      <xdr:spPr>
        <a:xfrm>
          <a:off x="12611744" y="1822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58690</xdr:rowOff>
    </xdr:from>
    <xdr:ext cx="405111" cy="259045"/>
    <xdr:sp macro="" textlink="">
      <xdr:nvSpPr>
        <xdr:cNvPr id="894" name="n_1mainValue【庁舎】&#10;有形固定資産減価償却率">
          <a:extLst>
            <a:ext uri="{FF2B5EF4-FFF2-40B4-BE49-F238E27FC236}">
              <a16:creationId xmlns:a16="http://schemas.microsoft.com/office/drawing/2014/main" id="{00000000-0008-0000-0200-00007E030000}"/>
            </a:ext>
          </a:extLst>
        </xdr:cNvPr>
        <xdr:cNvSpPr txBox="1"/>
      </xdr:nvSpPr>
      <xdr:spPr>
        <a:xfrm>
          <a:off x="15266044" y="18232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147845</xdr:rowOff>
    </xdr:from>
    <xdr:ext cx="405111" cy="259045"/>
    <xdr:sp macro="" textlink="">
      <xdr:nvSpPr>
        <xdr:cNvPr id="895" name="n_2mainValue【庁舎】&#10;有形固定資産減価償却率">
          <a:extLst>
            <a:ext uri="{FF2B5EF4-FFF2-40B4-BE49-F238E27FC236}">
              <a16:creationId xmlns:a16="http://schemas.microsoft.com/office/drawing/2014/main" id="{00000000-0008-0000-0200-00007F030000}"/>
            </a:ext>
          </a:extLst>
        </xdr:cNvPr>
        <xdr:cNvSpPr txBox="1"/>
      </xdr:nvSpPr>
      <xdr:spPr>
        <a:xfrm>
          <a:off x="14389744" y="1815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152416</xdr:rowOff>
    </xdr:from>
    <xdr:ext cx="405111" cy="259045"/>
    <xdr:sp macro="" textlink="">
      <xdr:nvSpPr>
        <xdr:cNvPr id="896" name="n_3mainValue【庁舎】&#10;有形固定資産減価償却率">
          <a:extLst>
            <a:ext uri="{FF2B5EF4-FFF2-40B4-BE49-F238E27FC236}">
              <a16:creationId xmlns:a16="http://schemas.microsoft.com/office/drawing/2014/main" id="{00000000-0008-0000-0200-000080030000}"/>
            </a:ext>
          </a:extLst>
        </xdr:cNvPr>
        <xdr:cNvSpPr txBox="1"/>
      </xdr:nvSpPr>
      <xdr:spPr>
        <a:xfrm>
          <a:off x="13500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122953</xdr:rowOff>
    </xdr:from>
    <xdr:ext cx="405111" cy="259045"/>
    <xdr:sp macro="" textlink="">
      <xdr:nvSpPr>
        <xdr:cNvPr id="897" name="n_4mainValue【庁舎】&#10;有形固定資産減価償却率">
          <a:extLst>
            <a:ext uri="{FF2B5EF4-FFF2-40B4-BE49-F238E27FC236}">
              <a16:creationId xmlns:a16="http://schemas.microsoft.com/office/drawing/2014/main" id="{00000000-0008-0000-0200-000081030000}"/>
            </a:ext>
          </a:extLst>
        </xdr:cNvPr>
        <xdr:cNvSpPr txBox="1"/>
      </xdr:nvSpPr>
      <xdr:spPr>
        <a:xfrm>
          <a:off x="12611744" y="1778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00000000-0008-0000-0200-00008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00000000-0008-0000-0200-00008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00000000-0008-0000-0200-00008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00000000-0008-0000-0200-00008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00000000-0008-0000-0200-00008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00000000-0008-0000-0200-00008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00000000-0008-0000-0200-00008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00000000-0008-0000-0200-00008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00000000-0008-0000-0200-00008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8" name="テキスト ボックス 907">
          <a:extLst>
            <a:ext uri="{FF2B5EF4-FFF2-40B4-BE49-F238E27FC236}">
              <a16:creationId xmlns:a16="http://schemas.microsoft.com/office/drawing/2014/main" id="{00000000-0008-0000-0200-00008C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76200</xdr:rowOff>
    </xdr:from>
    <xdr:to>
      <xdr:col>120</xdr:col>
      <xdr:colOff>114300</xdr:colOff>
      <xdr:row>109</xdr:row>
      <xdr:rowOff>76200</xdr:rowOff>
    </xdr:to>
    <xdr:cxnSp macro="">
      <xdr:nvCxnSpPr>
        <xdr:cNvPr id="909" name="直線コネクタ 908">
          <a:extLst>
            <a:ext uri="{FF2B5EF4-FFF2-40B4-BE49-F238E27FC236}">
              <a16:creationId xmlns:a16="http://schemas.microsoft.com/office/drawing/2014/main" id="{00000000-0008-0000-0200-00008D030000}"/>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10" name="テキスト ボックス 909">
          <a:extLst>
            <a:ext uri="{FF2B5EF4-FFF2-40B4-BE49-F238E27FC236}">
              <a16:creationId xmlns:a16="http://schemas.microsoft.com/office/drawing/2014/main" id="{00000000-0008-0000-0200-00008E030000}"/>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4" name="テキスト ボックス 913">
          <a:extLst>
            <a:ext uri="{FF2B5EF4-FFF2-40B4-BE49-F238E27FC236}">
              <a16:creationId xmlns:a16="http://schemas.microsoft.com/office/drawing/2014/main" id="{00000000-0008-0000-0200-000092030000}"/>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5" name="直線コネクタ 914">
          <a:extLst>
            <a:ext uri="{FF2B5EF4-FFF2-40B4-BE49-F238E27FC236}">
              <a16:creationId xmlns:a16="http://schemas.microsoft.com/office/drawing/2014/main" id="{00000000-0008-0000-0200-000093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6" name="テキスト ボックス 915">
          <a:extLst>
            <a:ext uri="{FF2B5EF4-FFF2-40B4-BE49-F238E27FC236}">
              <a16:creationId xmlns:a16="http://schemas.microsoft.com/office/drawing/2014/main" id="{00000000-0008-0000-0200-000094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7" name="直線コネクタ 916">
          <a:extLst>
            <a:ext uri="{FF2B5EF4-FFF2-40B4-BE49-F238E27FC236}">
              <a16:creationId xmlns:a16="http://schemas.microsoft.com/office/drawing/2014/main" id="{00000000-0008-0000-0200-000095030000}"/>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8" name="テキスト ボックス 917">
          <a:extLst>
            <a:ext uri="{FF2B5EF4-FFF2-40B4-BE49-F238E27FC236}">
              <a16:creationId xmlns:a16="http://schemas.microsoft.com/office/drawing/2014/main" id="{00000000-0008-0000-0200-000096030000}"/>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9" name="直線コネクタ 918">
          <a:extLst>
            <a:ext uri="{FF2B5EF4-FFF2-40B4-BE49-F238E27FC236}">
              <a16:creationId xmlns:a16="http://schemas.microsoft.com/office/drawing/2014/main" id="{00000000-0008-0000-0200-000097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20" name="テキスト ボックス 919">
          <a:extLst>
            <a:ext uri="{FF2B5EF4-FFF2-40B4-BE49-F238E27FC236}">
              <a16:creationId xmlns:a16="http://schemas.microsoft.com/office/drawing/2014/main" id="{00000000-0008-0000-0200-000098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1" name="直線コネクタ 920">
          <a:extLst>
            <a:ext uri="{FF2B5EF4-FFF2-40B4-BE49-F238E27FC236}">
              <a16:creationId xmlns:a16="http://schemas.microsoft.com/office/drawing/2014/main" id="{00000000-0008-0000-0200-000099030000}"/>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2" name="テキスト ボックス 921">
          <a:extLst>
            <a:ext uri="{FF2B5EF4-FFF2-40B4-BE49-F238E27FC236}">
              <a16:creationId xmlns:a16="http://schemas.microsoft.com/office/drawing/2014/main" id="{00000000-0008-0000-0200-00009A030000}"/>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a:extLst>
            <a:ext uri="{FF2B5EF4-FFF2-40B4-BE49-F238E27FC236}">
              <a16:creationId xmlns:a16="http://schemas.microsoft.com/office/drawing/2014/main" id="{00000000-0008-0000-0200-00009B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4" name="テキスト ボックス 923">
          <a:extLst>
            <a:ext uri="{FF2B5EF4-FFF2-40B4-BE49-F238E27FC236}">
              <a16:creationId xmlns:a16="http://schemas.microsoft.com/office/drawing/2014/main" id="{00000000-0008-0000-0200-00009C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庁舎】&#10;一人当たり面積グラフ枠">
          <a:extLst>
            <a:ext uri="{FF2B5EF4-FFF2-40B4-BE49-F238E27FC236}">
              <a16:creationId xmlns:a16="http://schemas.microsoft.com/office/drawing/2014/main" id="{00000000-0008-0000-0200-00009D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85725</xdr:rowOff>
    </xdr:from>
    <xdr:to>
      <xdr:col>116</xdr:col>
      <xdr:colOff>62864</xdr:colOff>
      <xdr:row>108</xdr:row>
      <xdr:rowOff>66675</xdr:rowOff>
    </xdr:to>
    <xdr:cxnSp macro="">
      <xdr:nvCxnSpPr>
        <xdr:cNvPr id="926" name="直線コネクタ 925">
          <a:extLst>
            <a:ext uri="{FF2B5EF4-FFF2-40B4-BE49-F238E27FC236}">
              <a16:creationId xmlns:a16="http://schemas.microsoft.com/office/drawing/2014/main" id="{00000000-0008-0000-0200-00009E030000}"/>
            </a:ext>
          </a:extLst>
        </xdr:cNvPr>
        <xdr:cNvCxnSpPr/>
      </xdr:nvCxnSpPr>
      <xdr:spPr>
        <a:xfrm flipV="1">
          <a:off x="22160864" y="1723072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70502</xdr:rowOff>
    </xdr:from>
    <xdr:ext cx="469744" cy="259045"/>
    <xdr:sp macro="" textlink="">
      <xdr:nvSpPr>
        <xdr:cNvPr id="927" name="【庁舎】&#10;一人当たり面積最小値テキスト">
          <a:extLst>
            <a:ext uri="{FF2B5EF4-FFF2-40B4-BE49-F238E27FC236}">
              <a16:creationId xmlns:a16="http://schemas.microsoft.com/office/drawing/2014/main" id="{00000000-0008-0000-0200-00009F030000}"/>
            </a:ext>
          </a:extLst>
        </xdr:cNvPr>
        <xdr:cNvSpPr txBox="1"/>
      </xdr:nvSpPr>
      <xdr:spPr>
        <a:xfrm>
          <a:off x="22199600" y="1858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66675</xdr:rowOff>
    </xdr:from>
    <xdr:to>
      <xdr:col>116</xdr:col>
      <xdr:colOff>152400</xdr:colOff>
      <xdr:row>108</xdr:row>
      <xdr:rowOff>66675</xdr:rowOff>
    </xdr:to>
    <xdr:cxnSp macro="">
      <xdr:nvCxnSpPr>
        <xdr:cNvPr id="928" name="直線コネクタ 927">
          <a:extLst>
            <a:ext uri="{FF2B5EF4-FFF2-40B4-BE49-F238E27FC236}">
              <a16:creationId xmlns:a16="http://schemas.microsoft.com/office/drawing/2014/main" id="{00000000-0008-0000-0200-0000A0030000}"/>
            </a:ext>
          </a:extLst>
        </xdr:cNvPr>
        <xdr:cNvCxnSpPr/>
      </xdr:nvCxnSpPr>
      <xdr:spPr>
        <a:xfrm>
          <a:off x="22072600" y="1858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32402</xdr:rowOff>
    </xdr:from>
    <xdr:ext cx="469744" cy="259045"/>
    <xdr:sp macro="" textlink="">
      <xdr:nvSpPr>
        <xdr:cNvPr id="929" name="【庁舎】&#10;一人当たり面積最大値テキスト">
          <a:extLst>
            <a:ext uri="{FF2B5EF4-FFF2-40B4-BE49-F238E27FC236}">
              <a16:creationId xmlns:a16="http://schemas.microsoft.com/office/drawing/2014/main" id="{00000000-0008-0000-0200-0000A1030000}"/>
            </a:ext>
          </a:extLst>
        </xdr:cNvPr>
        <xdr:cNvSpPr txBox="1"/>
      </xdr:nvSpPr>
      <xdr:spPr>
        <a:xfrm>
          <a:off x="22199600" y="1700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85725</xdr:rowOff>
    </xdr:from>
    <xdr:to>
      <xdr:col>116</xdr:col>
      <xdr:colOff>152400</xdr:colOff>
      <xdr:row>100</xdr:row>
      <xdr:rowOff>85725</xdr:rowOff>
    </xdr:to>
    <xdr:cxnSp macro="">
      <xdr:nvCxnSpPr>
        <xdr:cNvPr id="930" name="直線コネクタ 929">
          <a:extLst>
            <a:ext uri="{FF2B5EF4-FFF2-40B4-BE49-F238E27FC236}">
              <a16:creationId xmlns:a16="http://schemas.microsoft.com/office/drawing/2014/main" id="{00000000-0008-0000-0200-0000A2030000}"/>
            </a:ext>
          </a:extLst>
        </xdr:cNvPr>
        <xdr:cNvCxnSpPr/>
      </xdr:nvCxnSpPr>
      <xdr:spPr>
        <a:xfrm>
          <a:off x="22072600" y="1723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86377</xdr:rowOff>
    </xdr:from>
    <xdr:ext cx="469744" cy="259045"/>
    <xdr:sp macro="" textlink="">
      <xdr:nvSpPr>
        <xdr:cNvPr id="931" name="【庁舎】&#10;一人当たり面積平均値テキスト">
          <a:extLst>
            <a:ext uri="{FF2B5EF4-FFF2-40B4-BE49-F238E27FC236}">
              <a16:creationId xmlns:a16="http://schemas.microsoft.com/office/drawing/2014/main" id="{00000000-0008-0000-0200-0000A3030000}"/>
            </a:ext>
          </a:extLst>
        </xdr:cNvPr>
        <xdr:cNvSpPr txBox="1"/>
      </xdr:nvSpPr>
      <xdr:spPr>
        <a:xfrm>
          <a:off x="22199600" y="1791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932" name="フローチャート: 判断 931">
          <a:extLst>
            <a:ext uri="{FF2B5EF4-FFF2-40B4-BE49-F238E27FC236}">
              <a16:creationId xmlns:a16="http://schemas.microsoft.com/office/drawing/2014/main" id="{00000000-0008-0000-0200-0000A4030000}"/>
            </a:ext>
          </a:extLst>
        </xdr:cNvPr>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63500</xdr:rowOff>
    </xdr:from>
    <xdr:to>
      <xdr:col>112</xdr:col>
      <xdr:colOff>38100</xdr:colOff>
      <xdr:row>105</xdr:row>
      <xdr:rowOff>165100</xdr:rowOff>
    </xdr:to>
    <xdr:sp macro="" textlink="">
      <xdr:nvSpPr>
        <xdr:cNvPr id="933" name="フローチャート: 判断 932">
          <a:extLst>
            <a:ext uri="{FF2B5EF4-FFF2-40B4-BE49-F238E27FC236}">
              <a16:creationId xmlns:a16="http://schemas.microsoft.com/office/drawing/2014/main" id="{00000000-0008-0000-0200-0000A5030000}"/>
            </a:ext>
          </a:extLst>
        </xdr:cNvPr>
        <xdr:cNvSpPr/>
      </xdr:nvSpPr>
      <xdr:spPr>
        <a:xfrm>
          <a:off x="21272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73025</xdr:rowOff>
    </xdr:from>
    <xdr:to>
      <xdr:col>107</xdr:col>
      <xdr:colOff>101600</xdr:colOff>
      <xdr:row>106</xdr:row>
      <xdr:rowOff>3175</xdr:rowOff>
    </xdr:to>
    <xdr:sp macro="" textlink="">
      <xdr:nvSpPr>
        <xdr:cNvPr id="934" name="フローチャート: 判断 933">
          <a:extLst>
            <a:ext uri="{FF2B5EF4-FFF2-40B4-BE49-F238E27FC236}">
              <a16:creationId xmlns:a16="http://schemas.microsoft.com/office/drawing/2014/main" id="{00000000-0008-0000-0200-0000A6030000}"/>
            </a:ext>
          </a:extLst>
        </xdr:cNvPr>
        <xdr:cNvSpPr/>
      </xdr:nvSpPr>
      <xdr:spPr>
        <a:xfrm>
          <a:off x="20383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130175</xdr:rowOff>
    </xdr:from>
    <xdr:to>
      <xdr:col>102</xdr:col>
      <xdr:colOff>165100</xdr:colOff>
      <xdr:row>106</xdr:row>
      <xdr:rowOff>60325</xdr:rowOff>
    </xdr:to>
    <xdr:sp macro="" textlink="">
      <xdr:nvSpPr>
        <xdr:cNvPr id="935" name="フローチャート: 判断 934">
          <a:extLst>
            <a:ext uri="{FF2B5EF4-FFF2-40B4-BE49-F238E27FC236}">
              <a16:creationId xmlns:a16="http://schemas.microsoft.com/office/drawing/2014/main" id="{00000000-0008-0000-0200-0000A7030000}"/>
            </a:ext>
          </a:extLst>
        </xdr:cNvPr>
        <xdr:cNvSpPr/>
      </xdr:nvSpPr>
      <xdr:spPr>
        <a:xfrm>
          <a:off x="19494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73025</xdr:rowOff>
    </xdr:from>
    <xdr:to>
      <xdr:col>98</xdr:col>
      <xdr:colOff>38100</xdr:colOff>
      <xdr:row>106</xdr:row>
      <xdr:rowOff>3175</xdr:rowOff>
    </xdr:to>
    <xdr:sp macro="" textlink="">
      <xdr:nvSpPr>
        <xdr:cNvPr id="936" name="フローチャート: 判断 935">
          <a:extLst>
            <a:ext uri="{FF2B5EF4-FFF2-40B4-BE49-F238E27FC236}">
              <a16:creationId xmlns:a16="http://schemas.microsoft.com/office/drawing/2014/main" id="{00000000-0008-0000-0200-0000A8030000}"/>
            </a:ext>
          </a:extLst>
        </xdr:cNvPr>
        <xdr:cNvSpPr/>
      </xdr:nvSpPr>
      <xdr:spPr>
        <a:xfrm>
          <a:off x="18605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200-0000A9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200-0000AA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200-0000AB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0000000-0008-0000-0200-0000AC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00000000-0008-0000-0200-0000AD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942" name="楕円 941">
          <a:extLst>
            <a:ext uri="{FF2B5EF4-FFF2-40B4-BE49-F238E27FC236}">
              <a16:creationId xmlns:a16="http://schemas.microsoft.com/office/drawing/2014/main" id="{00000000-0008-0000-0200-0000AE030000}"/>
            </a:ext>
          </a:extLst>
        </xdr:cNvPr>
        <xdr:cNvSpPr/>
      </xdr:nvSpPr>
      <xdr:spPr>
        <a:xfrm>
          <a:off x="221107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41927</xdr:rowOff>
    </xdr:from>
    <xdr:ext cx="469744" cy="259045"/>
    <xdr:sp macro="" textlink="">
      <xdr:nvSpPr>
        <xdr:cNvPr id="943" name="【庁舎】&#10;一人当たり面積該当値テキスト">
          <a:extLst>
            <a:ext uri="{FF2B5EF4-FFF2-40B4-BE49-F238E27FC236}">
              <a16:creationId xmlns:a16="http://schemas.microsoft.com/office/drawing/2014/main" id="{00000000-0008-0000-0200-0000AF030000}"/>
            </a:ext>
          </a:extLst>
        </xdr:cNvPr>
        <xdr:cNvSpPr txBox="1"/>
      </xdr:nvSpPr>
      <xdr:spPr>
        <a:xfrm>
          <a:off x="22199600"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63500</xdr:rowOff>
    </xdr:from>
    <xdr:to>
      <xdr:col>112</xdr:col>
      <xdr:colOff>38100</xdr:colOff>
      <xdr:row>106</xdr:row>
      <xdr:rowOff>165100</xdr:rowOff>
    </xdr:to>
    <xdr:sp macro="" textlink="">
      <xdr:nvSpPr>
        <xdr:cNvPr id="944" name="楕円 943">
          <a:extLst>
            <a:ext uri="{FF2B5EF4-FFF2-40B4-BE49-F238E27FC236}">
              <a16:creationId xmlns:a16="http://schemas.microsoft.com/office/drawing/2014/main" id="{00000000-0008-0000-0200-0000B0030000}"/>
            </a:ext>
          </a:extLst>
        </xdr:cNvPr>
        <xdr:cNvSpPr/>
      </xdr:nvSpPr>
      <xdr:spPr>
        <a:xfrm>
          <a:off x="21272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114300</xdr:rowOff>
    </xdr:from>
    <xdr:to>
      <xdr:col>116</xdr:col>
      <xdr:colOff>63500</xdr:colOff>
      <xdr:row>106</xdr:row>
      <xdr:rowOff>114300</xdr:rowOff>
    </xdr:to>
    <xdr:cxnSp macro="">
      <xdr:nvCxnSpPr>
        <xdr:cNvPr id="945" name="直線コネクタ 944">
          <a:extLst>
            <a:ext uri="{FF2B5EF4-FFF2-40B4-BE49-F238E27FC236}">
              <a16:creationId xmlns:a16="http://schemas.microsoft.com/office/drawing/2014/main" id="{00000000-0008-0000-0200-0000B1030000}"/>
            </a:ext>
          </a:extLst>
        </xdr:cNvPr>
        <xdr:cNvCxnSpPr/>
      </xdr:nvCxnSpPr>
      <xdr:spPr>
        <a:xfrm>
          <a:off x="21323300" y="1828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63500</xdr:rowOff>
    </xdr:from>
    <xdr:to>
      <xdr:col>107</xdr:col>
      <xdr:colOff>101600</xdr:colOff>
      <xdr:row>106</xdr:row>
      <xdr:rowOff>165100</xdr:rowOff>
    </xdr:to>
    <xdr:sp macro="" textlink="">
      <xdr:nvSpPr>
        <xdr:cNvPr id="946" name="楕円 945">
          <a:extLst>
            <a:ext uri="{FF2B5EF4-FFF2-40B4-BE49-F238E27FC236}">
              <a16:creationId xmlns:a16="http://schemas.microsoft.com/office/drawing/2014/main" id="{00000000-0008-0000-0200-0000B2030000}"/>
            </a:ext>
          </a:extLst>
        </xdr:cNvPr>
        <xdr:cNvSpPr/>
      </xdr:nvSpPr>
      <xdr:spPr>
        <a:xfrm>
          <a:off x="20383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114300</xdr:rowOff>
    </xdr:from>
    <xdr:to>
      <xdr:col>111</xdr:col>
      <xdr:colOff>177800</xdr:colOff>
      <xdr:row>106</xdr:row>
      <xdr:rowOff>114300</xdr:rowOff>
    </xdr:to>
    <xdr:cxnSp macro="">
      <xdr:nvCxnSpPr>
        <xdr:cNvPr id="947" name="直線コネクタ 946">
          <a:extLst>
            <a:ext uri="{FF2B5EF4-FFF2-40B4-BE49-F238E27FC236}">
              <a16:creationId xmlns:a16="http://schemas.microsoft.com/office/drawing/2014/main" id="{00000000-0008-0000-0200-0000B3030000}"/>
            </a:ext>
          </a:extLst>
        </xdr:cNvPr>
        <xdr:cNvCxnSpPr/>
      </xdr:nvCxnSpPr>
      <xdr:spPr>
        <a:xfrm>
          <a:off x="20434300" y="1828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130175</xdr:rowOff>
    </xdr:from>
    <xdr:to>
      <xdr:col>102</xdr:col>
      <xdr:colOff>165100</xdr:colOff>
      <xdr:row>107</xdr:row>
      <xdr:rowOff>60325</xdr:rowOff>
    </xdr:to>
    <xdr:sp macro="" textlink="">
      <xdr:nvSpPr>
        <xdr:cNvPr id="948" name="楕円 947">
          <a:extLst>
            <a:ext uri="{FF2B5EF4-FFF2-40B4-BE49-F238E27FC236}">
              <a16:creationId xmlns:a16="http://schemas.microsoft.com/office/drawing/2014/main" id="{00000000-0008-0000-0200-0000B4030000}"/>
            </a:ext>
          </a:extLst>
        </xdr:cNvPr>
        <xdr:cNvSpPr/>
      </xdr:nvSpPr>
      <xdr:spPr>
        <a:xfrm>
          <a:off x="19494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114300</xdr:rowOff>
    </xdr:from>
    <xdr:to>
      <xdr:col>107</xdr:col>
      <xdr:colOff>50800</xdr:colOff>
      <xdr:row>107</xdr:row>
      <xdr:rowOff>9525</xdr:rowOff>
    </xdr:to>
    <xdr:cxnSp macro="">
      <xdr:nvCxnSpPr>
        <xdr:cNvPr id="949" name="直線コネクタ 948">
          <a:extLst>
            <a:ext uri="{FF2B5EF4-FFF2-40B4-BE49-F238E27FC236}">
              <a16:creationId xmlns:a16="http://schemas.microsoft.com/office/drawing/2014/main" id="{00000000-0008-0000-0200-0000B5030000}"/>
            </a:ext>
          </a:extLst>
        </xdr:cNvPr>
        <xdr:cNvCxnSpPr/>
      </xdr:nvCxnSpPr>
      <xdr:spPr>
        <a:xfrm flipV="1">
          <a:off x="19545300" y="182880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950" name="楕円 949">
          <a:extLst>
            <a:ext uri="{FF2B5EF4-FFF2-40B4-BE49-F238E27FC236}">
              <a16:creationId xmlns:a16="http://schemas.microsoft.com/office/drawing/2014/main" id="{00000000-0008-0000-0200-0000B6030000}"/>
            </a:ext>
          </a:extLst>
        </xdr:cNvPr>
        <xdr:cNvSpPr/>
      </xdr:nvSpPr>
      <xdr:spPr>
        <a:xfrm>
          <a:off x="18605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9525</xdr:rowOff>
    </xdr:from>
    <xdr:to>
      <xdr:col>102</xdr:col>
      <xdr:colOff>114300</xdr:colOff>
      <xdr:row>107</xdr:row>
      <xdr:rowOff>9525</xdr:rowOff>
    </xdr:to>
    <xdr:cxnSp macro="">
      <xdr:nvCxnSpPr>
        <xdr:cNvPr id="951" name="直線コネクタ 950">
          <a:extLst>
            <a:ext uri="{FF2B5EF4-FFF2-40B4-BE49-F238E27FC236}">
              <a16:creationId xmlns:a16="http://schemas.microsoft.com/office/drawing/2014/main" id="{00000000-0008-0000-0200-0000B7030000}"/>
            </a:ext>
          </a:extLst>
        </xdr:cNvPr>
        <xdr:cNvCxnSpPr/>
      </xdr:nvCxnSpPr>
      <xdr:spPr>
        <a:xfrm>
          <a:off x="18656300" y="1835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10177</xdr:rowOff>
    </xdr:from>
    <xdr:ext cx="469744" cy="259045"/>
    <xdr:sp macro="" textlink="">
      <xdr:nvSpPr>
        <xdr:cNvPr id="952" name="n_1aveValue【庁舎】&#10;一人当たり面積">
          <a:extLst>
            <a:ext uri="{FF2B5EF4-FFF2-40B4-BE49-F238E27FC236}">
              <a16:creationId xmlns:a16="http://schemas.microsoft.com/office/drawing/2014/main" id="{00000000-0008-0000-0200-0000B8030000}"/>
            </a:ext>
          </a:extLst>
        </xdr:cNvPr>
        <xdr:cNvSpPr txBox="1"/>
      </xdr:nvSpPr>
      <xdr:spPr>
        <a:xfrm>
          <a:off x="210757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19702</xdr:rowOff>
    </xdr:from>
    <xdr:ext cx="469744" cy="259045"/>
    <xdr:sp macro="" textlink="">
      <xdr:nvSpPr>
        <xdr:cNvPr id="953" name="n_2aveValue【庁舎】&#10;一人当たり面積">
          <a:extLst>
            <a:ext uri="{FF2B5EF4-FFF2-40B4-BE49-F238E27FC236}">
              <a16:creationId xmlns:a16="http://schemas.microsoft.com/office/drawing/2014/main" id="{00000000-0008-0000-0200-0000B9030000}"/>
            </a:ext>
          </a:extLst>
        </xdr:cNvPr>
        <xdr:cNvSpPr txBox="1"/>
      </xdr:nvSpPr>
      <xdr:spPr>
        <a:xfrm>
          <a:off x="20199427" y="1785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76852</xdr:rowOff>
    </xdr:from>
    <xdr:ext cx="469744" cy="259045"/>
    <xdr:sp macro="" textlink="">
      <xdr:nvSpPr>
        <xdr:cNvPr id="954" name="n_3aveValue【庁舎】&#10;一人当たり面積">
          <a:extLst>
            <a:ext uri="{FF2B5EF4-FFF2-40B4-BE49-F238E27FC236}">
              <a16:creationId xmlns:a16="http://schemas.microsoft.com/office/drawing/2014/main" id="{00000000-0008-0000-0200-0000BA030000}"/>
            </a:ext>
          </a:extLst>
        </xdr:cNvPr>
        <xdr:cNvSpPr txBox="1"/>
      </xdr:nvSpPr>
      <xdr:spPr>
        <a:xfrm>
          <a:off x="19310427" y="1790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19702</xdr:rowOff>
    </xdr:from>
    <xdr:ext cx="469744" cy="259045"/>
    <xdr:sp macro="" textlink="">
      <xdr:nvSpPr>
        <xdr:cNvPr id="955" name="n_4aveValue【庁舎】&#10;一人当たり面積">
          <a:extLst>
            <a:ext uri="{FF2B5EF4-FFF2-40B4-BE49-F238E27FC236}">
              <a16:creationId xmlns:a16="http://schemas.microsoft.com/office/drawing/2014/main" id="{00000000-0008-0000-0200-0000BB030000}"/>
            </a:ext>
          </a:extLst>
        </xdr:cNvPr>
        <xdr:cNvSpPr txBox="1"/>
      </xdr:nvSpPr>
      <xdr:spPr>
        <a:xfrm>
          <a:off x="18421427" y="1785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156227</xdr:rowOff>
    </xdr:from>
    <xdr:ext cx="469744" cy="259045"/>
    <xdr:sp macro="" textlink="">
      <xdr:nvSpPr>
        <xdr:cNvPr id="956" name="n_1mainValue【庁舎】&#10;一人当たり面積">
          <a:extLst>
            <a:ext uri="{FF2B5EF4-FFF2-40B4-BE49-F238E27FC236}">
              <a16:creationId xmlns:a16="http://schemas.microsoft.com/office/drawing/2014/main" id="{00000000-0008-0000-0200-0000BC030000}"/>
            </a:ext>
          </a:extLst>
        </xdr:cNvPr>
        <xdr:cNvSpPr txBox="1"/>
      </xdr:nvSpPr>
      <xdr:spPr>
        <a:xfrm>
          <a:off x="210757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156227</xdr:rowOff>
    </xdr:from>
    <xdr:ext cx="469744" cy="259045"/>
    <xdr:sp macro="" textlink="">
      <xdr:nvSpPr>
        <xdr:cNvPr id="957" name="n_2mainValue【庁舎】&#10;一人当たり面積">
          <a:extLst>
            <a:ext uri="{FF2B5EF4-FFF2-40B4-BE49-F238E27FC236}">
              <a16:creationId xmlns:a16="http://schemas.microsoft.com/office/drawing/2014/main" id="{00000000-0008-0000-0200-0000BD030000}"/>
            </a:ext>
          </a:extLst>
        </xdr:cNvPr>
        <xdr:cNvSpPr txBox="1"/>
      </xdr:nvSpPr>
      <xdr:spPr>
        <a:xfrm>
          <a:off x="201994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51452</xdr:rowOff>
    </xdr:from>
    <xdr:ext cx="469744" cy="259045"/>
    <xdr:sp macro="" textlink="">
      <xdr:nvSpPr>
        <xdr:cNvPr id="958" name="n_3mainValue【庁舎】&#10;一人当たり面積">
          <a:extLst>
            <a:ext uri="{FF2B5EF4-FFF2-40B4-BE49-F238E27FC236}">
              <a16:creationId xmlns:a16="http://schemas.microsoft.com/office/drawing/2014/main" id="{00000000-0008-0000-0200-0000BE030000}"/>
            </a:ext>
          </a:extLst>
        </xdr:cNvPr>
        <xdr:cNvSpPr txBox="1"/>
      </xdr:nvSpPr>
      <xdr:spPr>
        <a:xfrm>
          <a:off x="19310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51452</xdr:rowOff>
    </xdr:from>
    <xdr:ext cx="469744" cy="259045"/>
    <xdr:sp macro="" textlink="">
      <xdr:nvSpPr>
        <xdr:cNvPr id="959" name="n_4mainValue【庁舎】&#10;一人当たり面積">
          <a:extLst>
            <a:ext uri="{FF2B5EF4-FFF2-40B4-BE49-F238E27FC236}">
              <a16:creationId xmlns:a16="http://schemas.microsoft.com/office/drawing/2014/main" id="{00000000-0008-0000-0200-0000BF030000}"/>
            </a:ext>
          </a:extLst>
        </xdr:cNvPr>
        <xdr:cNvSpPr txBox="1"/>
      </xdr:nvSpPr>
      <xdr:spPr>
        <a:xfrm>
          <a:off x="18421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a:extLst>
            <a:ext uri="{FF2B5EF4-FFF2-40B4-BE49-F238E27FC236}">
              <a16:creationId xmlns:a16="http://schemas.microsoft.com/office/drawing/2014/main" id="{00000000-0008-0000-0200-0000C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a:extLst>
            <a:ext uri="{FF2B5EF4-FFF2-40B4-BE49-F238E27FC236}">
              <a16:creationId xmlns:a16="http://schemas.microsoft.com/office/drawing/2014/main" id="{00000000-0008-0000-0200-0000C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a:extLst>
            <a:ext uri="{FF2B5EF4-FFF2-40B4-BE49-F238E27FC236}">
              <a16:creationId xmlns:a16="http://schemas.microsoft.com/office/drawing/2014/main" id="{00000000-0008-0000-0200-0000C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本市では、高度経済成長期及び人口増加が著しかった昭和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を中心に、多くの公共施設を集中的に整備してきた。そのため、これらの時期に整備された施設を多く含む施設分類においては、有形固定資産減価償却率が類似団体の中でも高い水準にあり、特に市民会館は築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年を越えているため最も高い水準となっている。一方で、一般廃棄物処理施設については平成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年度）に新しい施設が供用開始となったことから、平成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年度）に比べ、有形固定資産減価償却率が大きく下がっている。なお、平成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年度）の消防施設の有形固定資産減価償却率の変動については、集計する資産の見直しを行ったことが主な要因である。また、体育館・プールについては、新規スポーツ施設の供用開始により令和元年度（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年度）の有形固定資産減価償却率が下がっている。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733,721
727,066
390.32
407,076,330
398,501,331
6,670,847
192,806,403
481,313,290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次産業人口の割合（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％）は高いが第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次産業人口の割合（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％）は低く、製造品出荷額や事業所数が少ないなど、産業構造上の税収基盤が弱い状況にあり、財政力指数は下位にある。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新型コロナウイルス感染症の影響を受けてはいるが、企業誘致や地場産業の育成に引き続き努めるとともに、市税の徴収率向上等による歳入確保に努める。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6606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44467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68580</xdr:rowOff>
    </xdr:from>
    <xdr:to>
      <xdr:col>19</xdr:col>
      <xdr:colOff>133350</xdr:colOff>
      <xdr:row>44</xdr:row>
      <xdr:rowOff>116840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6123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27940</xdr:rowOff>
    </xdr:from>
    <xdr:to>
      <xdr:col>19</xdr:col>
      <xdr:colOff>184150</xdr:colOff>
      <xdr:row>40</xdr:row>
      <xdr:rowOff>129540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139717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68580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91457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116840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6123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151130</xdr:rowOff>
    </xdr:from>
    <xdr:to>
      <xdr:col>11</xdr:col>
      <xdr:colOff>82550</xdr:colOff>
      <xdr:row>40</xdr:row>
      <xdr:rowOff>81280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91457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139717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地方消費税交付金や軽油・自動車取得税交付金などの減</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に伴う分母</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経常一般財源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扶助費の増などの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影響による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分子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経常的経費充当一般財源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年度と比べ</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悪化した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類似団体の比較では、良好な水準にあるものの、今後も扶助費の増などの影響も見込まれるため、市税を中心とする自主財源の涵養や、行財政改革の推進などによる適正な財政運営に努める。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73378</xdr:rowOff>
    </xdr:from>
    <xdr:to>
      <xdr:col>23</xdr:col>
      <xdr:colOff>133350</xdr:colOff>
      <xdr:row>67</xdr:row>
      <xdr:rowOff>4939</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7478"/>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148466</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6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4939</xdr:rowOff>
    </xdr:from>
    <xdr:to>
      <xdr:col>24</xdr:col>
      <xdr:colOff>12700</xdr:colOff>
      <xdr:row>67</xdr:row>
      <xdr:rowOff>4939</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9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159755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73378</xdr:rowOff>
    </xdr:from>
    <xdr:to>
      <xdr:col>24</xdr:col>
      <xdr:colOff>12700</xdr:colOff>
      <xdr:row>58</xdr:row>
      <xdr:rowOff>73378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46567</xdr:rowOff>
    </xdr:from>
    <xdr:to>
      <xdr:col>23</xdr:col>
      <xdr:colOff>133350</xdr:colOff>
      <xdr:row>59</xdr:row>
      <xdr:rowOff>89605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9990667"/>
          <a:ext cx="838200" cy="21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89199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9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46567</xdr:rowOff>
    </xdr:from>
    <xdr:to>
      <xdr:col>19</xdr:col>
      <xdr:colOff>133350</xdr:colOff>
      <xdr:row>59</xdr:row>
      <xdr:rowOff>170039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9990667"/>
          <a:ext cx="889000" cy="29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36689</xdr:rowOff>
    </xdr:from>
    <xdr:to>
      <xdr:col>19</xdr:col>
      <xdr:colOff>184150</xdr:colOff>
      <xdr:row>63</xdr:row>
      <xdr:rowOff>138289</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123066</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170039</xdr:rowOff>
    </xdr:from>
    <xdr:to>
      <xdr:col>15</xdr:col>
      <xdr:colOff>82550</xdr:colOff>
      <xdr:row>60</xdr:row>
      <xdr:rowOff>25400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2855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167217</xdr:rowOff>
    </xdr:from>
    <xdr:to>
      <xdr:col>11</xdr:col>
      <xdr:colOff>31750</xdr:colOff>
      <xdr:row>60</xdr:row>
      <xdr:rowOff>25400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11131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157339</xdr:rowOff>
    </xdr:from>
    <xdr:to>
      <xdr:col>11</xdr:col>
      <xdr:colOff>82550</xdr:colOff>
      <xdr:row>64</xdr:row>
      <xdr:rowOff>87489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72266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04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120244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38805</xdr:rowOff>
    </xdr:from>
    <xdr:to>
      <xdr:col>23</xdr:col>
      <xdr:colOff>184150</xdr:colOff>
      <xdr:row>59</xdr:row>
      <xdr:rowOff>140405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15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55332</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999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167217</xdr:rowOff>
    </xdr:from>
    <xdr:to>
      <xdr:col>19</xdr:col>
      <xdr:colOff>184150</xdr:colOff>
      <xdr:row>58</xdr:row>
      <xdr:rowOff>97367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107544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970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119239</xdr:rowOff>
    </xdr:from>
    <xdr:to>
      <xdr:col>15</xdr:col>
      <xdr:colOff>133350</xdr:colOff>
      <xdr:row>60</xdr:row>
      <xdr:rowOff>49389</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23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59566</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00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146050</xdr:rowOff>
    </xdr:from>
    <xdr:to>
      <xdr:col>11</xdr:col>
      <xdr:colOff>82550</xdr:colOff>
      <xdr:row>60</xdr:row>
      <xdr:rowOff>76200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116417</xdr:rowOff>
    </xdr:from>
    <xdr:to>
      <xdr:col>7</xdr:col>
      <xdr:colOff>31750</xdr:colOff>
      <xdr:row>59</xdr:row>
      <xdr:rowOff>46567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0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56744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82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[157,267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年熊本地震の影響に伴う時間外勤務や任期付職員の雇用、災害廃棄物処理経費（物件費）や、県費負担教職員の権限委譲に伴う人件費の増加により、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年度は人件費・物件費が増加していた。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年度以降、熊本地震関連分が減少し、令和元年度においては、恒久住宅への転居が進んだことから、被災者住宅支援事業（物件費）が減少したため、人口１人当たり人件費・物件費等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決算額は減少している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今後についても、減少していく見込み。</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29003</xdr:rowOff>
    </xdr:from>
    <xdr:to>
      <xdr:col>23</xdr:col>
      <xdr:colOff>133350</xdr:colOff>
      <xdr:row>86</xdr:row>
      <xdr:rowOff>40959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259353"/>
          <a:ext cx="0" cy="5263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13036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475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86</xdr:row>
      <xdr:rowOff>40959</xdr:rowOff>
    </xdr:from>
    <xdr:to>
      <xdr:col>24</xdr:col>
      <xdr:colOff>12700</xdr:colOff>
      <xdr:row>86</xdr:row>
      <xdr:rowOff>40959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78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115380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400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29003</xdr:rowOff>
    </xdr:from>
    <xdr:to>
      <xdr:col>24</xdr:col>
      <xdr:colOff>12700</xdr:colOff>
      <xdr:row>83</xdr:row>
      <xdr:rowOff>29003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259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161982</xdr:rowOff>
    </xdr:from>
    <xdr:to>
      <xdr:col>23</xdr:col>
      <xdr:colOff>133350</xdr:colOff>
      <xdr:row>85</xdr:row>
      <xdr:rowOff>35716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563782"/>
          <a:ext cx="838200" cy="4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63011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9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46484</xdr:rowOff>
    </xdr:from>
    <xdr:to>
      <xdr:col>23</xdr:col>
      <xdr:colOff>184150</xdr:colOff>
      <xdr:row>84</xdr:row>
      <xdr:rowOff>148084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44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35716</xdr:rowOff>
    </xdr:from>
    <xdr:to>
      <xdr:col>19</xdr:col>
      <xdr:colOff>133350</xdr:colOff>
      <xdr:row>89</xdr:row>
      <xdr:rowOff>29990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608966"/>
          <a:ext cx="889000" cy="68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12190</xdr:rowOff>
    </xdr:from>
    <xdr:to>
      <xdr:col>19</xdr:col>
      <xdr:colOff>184150</xdr:colOff>
      <xdr:row>84</xdr:row>
      <xdr:rowOff>113790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41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123967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8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13607</xdr:rowOff>
    </xdr:from>
    <xdr:to>
      <xdr:col>15</xdr:col>
      <xdr:colOff>82550</xdr:colOff>
      <xdr:row>89</xdr:row>
      <xdr:rowOff>29990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586857"/>
          <a:ext cx="889000" cy="70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11587</xdr:rowOff>
    </xdr:from>
    <xdr:to>
      <xdr:col>15</xdr:col>
      <xdr:colOff>133350</xdr:colOff>
      <xdr:row>84</xdr:row>
      <xdr:rowOff>113187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41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123364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82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138044</xdr:rowOff>
    </xdr:from>
    <xdr:to>
      <xdr:col>11</xdr:col>
      <xdr:colOff>31750</xdr:colOff>
      <xdr:row>85</xdr:row>
      <xdr:rowOff>13607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54044"/>
          <a:ext cx="889000" cy="73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124058</xdr:rowOff>
    </xdr:from>
    <xdr:to>
      <xdr:col>11</xdr:col>
      <xdr:colOff>82550</xdr:colOff>
      <xdr:row>81</xdr:row>
      <xdr:rowOff>54208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84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64385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60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101481</xdr:rowOff>
    </xdr:from>
    <xdr:to>
      <xdr:col>7</xdr:col>
      <xdr:colOff>31750</xdr:colOff>
      <xdr:row>81</xdr:row>
      <xdr:rowOff>31631</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17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16408</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0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111182</xdr:rowOff>
    </xdr:from>
    <xdr:to>
      <xdr:col>23</xdr:col>
      <xdr:colOff>184150</xdr:colOff>
      <xdr:row>85</xdr:row>
      <xdr:rowOff>41332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1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83259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8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156366</xdr:rowOff>
    </xdr:from>
    <xdr:to>
      <xdr:col>19</xdr:col>
      <xdr:colOff>184150</xdr:colOff>
      <xdr:row>85</xdr:row>
      <xdr:rowOff>86516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5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71293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644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150640</xdr:rowOff>
    </xdr:from>
    <xdr:to>
      <xdr:col>15</xdr:col>
      <xdr:colOff>133350</xdr:colOff>
      <xdr:row>89</xdr:row>
      <xdr:rowOff>80790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5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65567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532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134257</xdr:rowOff>
    </xdr:from>
    <xdr:to>
      <xdr:col>11</xdr:col>
      <xdr:colOff>82550</xdr:colOff>
      <xdr:row>85</xdr:row>
      <xdr:rowOff>64407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49184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6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87244</xdr:rowOff>
    </xdr:from>
    <xdr:to>
      <xdr:col>7</xdr:col>
      <xdr:colOff>31750</xdr:colOff>
      <xdr:row>81</xdr:row>
      <xdr:rowOff>17394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0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27571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7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rgbClr val="FF0000"/>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年度及び平成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年度は、給与制度の総合的見直しの実施開始が国に比べ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年後となったため、国を上回る水準となったが、令和元年度は、総合的見直しに伴う現給保障を廃止したことにより、国とほぼ同水準となった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今後も引き続き人事委員会の勧告等を踏まえながら、給与制度を継続的に点検し、必要に応じて見直しを行う。</a:t>
          </a:r>
          <a:endParaRPr lang="ja-JP" altLang="ja-JP" sz="140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53975</xdr:rowOff>
    </xdr:from>
    <xdr:to>
      <xdr:col>81</xdr:col>
      <xdr:colOff>44450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41425"/>
          <a:ext cx="0" cy="1186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140352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8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53975</xdr:rowOff>
    </xdr:from>
    <xdr:to>
      <xdr:col>81</xdr:col>
      <xdr:colOff>133350</xdr:colOff>
      <xdr:row>81</xdr:row>
      <xdr:rowOff>53975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4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51859</xdr:rowOff>
    </xdr:from>
    <xdr:to>
      <xdr:col>81</xdr:col>
      <xdr:colOff>44450</xdr:colOff>
      <xdr:row>85</xdr:row>
      <xdr:rowOff>51859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25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51859</xdr:rowOff>
    </xdr:from>
    <xdr:to>
      <xdr:col>77</xdr:col>
      <xdr:colOff>44450</xdr:colOff>
      <xdr:row>85</xdr:row>
      <xdr:rowOff>132291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62510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132291</xdr:rowOff>
    </xdr:from>
    <xdr:to>
      <xdr:col>72</xdr:col>
      <xdr:colOff>203200</xdr:colOff>
      <xdr:row>86</xdr:row>
      <xdr:rowOff>41275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70554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41275</xdr:rowOff>
    </xdr:from>
    <xdr:to>
      <xdr:col>73</xdr:col>
      <xdr:colOff>44450</xdr:colOff>
      <xdr:row>85</xdr:row>
      <xdr:rowOff>142875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153052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41275</xdr:rowOff>
    </xdr:from>
    <xdr:to>
      <xdr:col>68</xdr:col>
      <xdr:colOff>152400</xdr:colOff>
      <xdr:row>86</xdr:row>
      <xdr:rowOff>41275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78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144586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54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1059</xdr:rowOff>
    </xdr:from>
    <xdr:to>
      <xdr:col>77</xdr:col>
      <xdr:colOff>95250</xdr:colOff>
      <xdr:row>85</xdr:row>
      <xdr:rowOff>102659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81491</xdr:rowOff>
    </xdr:from>
    <xdr:to>
      <xdr:col>73</xdr:col>
      <xdr:colOff>44450</xdr:colOff>
      <xdr:row>86</xdr:row>
      <xdr:rowOff>11641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161925</xdr:rowOff>
    </xdr:from>
    <xdr:to>
      <xdr:col>68</xdr:col>
      <xdr:colOff>203200</xdr:colOff>
      <xdr:row>86</xdr:row>
      <xdr:rowOff>92075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年熊本地震発生後は、定員抑制を見合わせて復旧復興業務に必要な人員確保に努めてきたため職員数が増加してきたが、復旧復興業務の進捗に伴い、職員数はやや減少に転じた。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今後は、令和元年度に策定した第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次熊本市定員管理計画に基づき、熊本地震の復旧復興や総合計画に掲げる重点的取組等に必要な人員を確保しつつ、民間活力の活用や事務の効率化等により、引き続き職員数の適正化に努めていく。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136017</xdr:rowOff>
    </xdr:from>
    <xdr:to>
      <xdr:col>81</xdr:col>
      <xdr:colOff>44450</xdr:colOff>
      <xdr:row>67</xdr:row>
      <xdr:rowOff>19685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937367"/>
          <a:ext cx="0" cy="569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163212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19685</xdr:rowOff>
    </xdr:from>
    <xdr:to>
      <xdr:col>81</xdr:col>
      <xdr:colOff>133350</xdr:colOff>
      <xdr:row>67</xdr:row>
      <xdr:rowOff>19685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50944</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68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136017</xdr:rowOff>
    </xdr:from>
    <xdr:to>
      <xdr:col>81</xdr:col>
      <xdr:colOff>133350</xdr:colOff>
      <xdr:row>63</xdr:row>
      <xdr:rowOff>136017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937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113919</xdr:rowOff>
    </xdr:from>
    <xdr:to>
      <xdr:col>81</xdr:col>
      <xdr:colOff>44450</xdr:colOff>
      <xdr:row>66</xdr:row>
      <xdr:rowOff>140462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1429619"/>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72534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1045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56007</xdr:rowOff>
    </xdr:from>
    <xdr:to>
      <xdr:col>81</xdr:col>
      <xdr:colOff>95250</xdr:colOff>
      <xdr:row>65</xdr:row>
      <xdr:rowOff>157607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120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118745</xdr:rowOff>
    </xdr:from>
    <xdr:to>
      <xdr:col>77</xdr:col>
      <xdr:colOff>44450</xdr:colOff>
      <xdr:row>66</xdr:row>
      <xdr:rowOff>140462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43444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19812</xdr:rowOff>
    </xdr:from>
    <xdr:to>
      <xdr:col>77</xdr:col>
      <xdr:colOff>95250</xdr:colOff>
      <xdr:row>65</xdr:row>
      <xdr:rowOff>121412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131589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932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72898</xdr:rowOff>
    </xdr:from>
    <xdr:to>
      <xdr:col>72</xdr:col>
      <xdr:colOff>203200</xdr:colOff>
      <xdr:row>66</xdr:row>
      <xdr:rowOff>118745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1388598"/>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14986</xdr:rowOff>
    </xdr:from>
    <xdr:to>
      <xdr:col>73</xdr:col>
      <xdr:colOff>44450</xdr:colOff>
      <xdr:row>65</xdr:row>
      <xdr:rowOff>116586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126763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92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134112</xdr:rowOff>
    </xdr:from>
    <xdr:to>
      <xdr:col>68</xdr:col>
      <xdr:colOff>152400</xdr:colOff>
      <xdr:row>66</xdr:row>
      <xdr:rowOff>72898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49662"/>
          <a:ext cx="889000" cy="113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22225</xdr:rowOff>
    </xdr:from>
    <xdr:to>
      <xdr:col>68</xdr:col>
      <xdr:colOff>203200</xdr:colOff>
      <xdr:row>65</xdr:row>
      <xdr:rowOff>123825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134002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93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35052</xdr:rowOff>
    </xdr:from>
    <xdr:to>
      <xdr:col>64</xdr:col>
      <xdr:colOff>152400</xdr:colOff>
      <xdr:row>59</xdr:row>
      <xdr:rowOff>136652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146829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63119</xdr:rowOff>
    </xdr:from>
    <xdr:to>
      <xdr:col>81</xdr:col>
      <xdr:colOff>95250</xdr:colOff>
      <xdr:row>66</xdr:row>
      <xdr:rowOff>164719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37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130446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274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89662</xdr:rowOff>
    </xdr:from>
    <xdr:to>
      <xdr:col>77</xdr:col>
      <xdr:colOff>95250</xdr:colOff>
      <xdr:row>67</xdr:row>
      <xdr:rowOff>19812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4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4589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491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67945</xdr:rowOff>
    </xdr:from>
    <xdr:to>
      <xdr:col>73</xdr:col>
      <xdr:colOff>44450</xdr:colOff>
      <xdr:row>66</xdr:row>
      <xdr:rowOff>169545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154322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47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22098</xdr:rowOff>
    </xdr:from>
    <xdr:to>
      <xdr:col>68</xdr:col>
      <xdr:colOff>203200</xdr:colOff>
      <xdr:row>66</xdr:row>
      <xdr:rowOff>123698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108475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42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83312</xdr:rowOff>
    </xdr:from>
    <xdr:to>
      <xdr:col>64</xdr:col>
      <xdr:colOff>152400</xdr:colOff>
      <xdr:row>60</xdr:row>
      <xdr:rowOff>13462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169689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8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年度以降、投資的経費の抑制や繰上償還の推進等に取り組み、臨時財政対策債分を除く元利償還金が減少傾向にあることに加え、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は、分母となる標準財政規模の増加</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より、実質公債費比率の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低下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が続いている。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今後は、震災関連経費の償還が控えているため、引き続き事業の選択と集中を図り、公債費の抑制に努めることで指標の改善を図っていく。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43</xdr:row>
      <xdr:rowOff>135467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0600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148167</xdr:rowOff>
    </xdr:from>
    <xdr:to>
      <xdr:col>81</xdr:col>
      <xdr:colOff>44450</xdr:colOff>
      <xdr:row>39</xdr:row>
      <xdr:rowOff>124178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663267"/>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163282</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678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19755</xdr:rowOff>
    </xdr:from>
    <xdr:to>
      <xdr:col>81</xdr:col>
      <xdr:colOff>95250</xdr:colOff>
      <xdr:row>39</xdr:row>
      <xdr:rowOff>121355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7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124178</xdr:rowOff>
    </xdr:from>
    <xdr:to>
      <xdr:col>77</xdr:col>
      <xdr:colOff>44450</xdr:colOff>
      <xdr:row>40</xdr:row>
      <xdr:rowOff>100189</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810728"/>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113595</xdr:rowOff>
    </xdr:from>
    <xdr:to>
      <xdr:col>77</xdr:col>
      <xdr:colOff>95250</xdr:colOff>
      <xdr:row>40</xdr:row>
      <xdr:rowOff>43745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28522</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8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100189</xdr:rowOff>
    </xdr:from>
    <xdr:to>
      <xdr:col>72</xdr:col>
      <xdr:colOff>203200</xdr:colOff>
      <xdr:row>40</xdr:row>
      <xdr:rowOff>167217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958189"/>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35983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165399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159455</xdr:rowOff>
    </xdr:from>
    <xdr:to>
      <xdr:col>64</xdr:col>
      <xdr:colOff>152400</xdr:colOff>
      <xdr:row>42</xdr:row>
      <xdr:rowOff>89605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74382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97367</xdr:rowOff>
    </xdr:from>
    <xdr:to>
      <xdr:col>81</xdr:col>
      <xdr:colOff>95250</xdr:colOff>
      <xdr:row>39</xdr:row>
      <xdr:rowOff>27517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113894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73378</xdr:rowOff>
    </xdr:from>
    <xdr:to>
      <xdr:col>77</xdr:col>
      <xdr:colOff>95250</xdr:colOff>
      <xdr:row>40</xdr:row>
      <xdr:rowOff>3528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13705</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2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49389</xdr:rowOff>
    </xdr:from>
    <xdr:to>
      <xdr:col>73</xdr:col>
      <xdr:colOff>44450</xdr:colOff>
      <xdr:row>40</xdr:row>
      <xdr:rowOff>150989</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161166</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までほぼ横ばいで推移し、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は基準財政需要額算入見込額の増等により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においては、分母となる標準財政規模は増加したものの、分子となる地方債現在高が、熊本城ホール整備事業等の影響で増加したことにより、指標の上昇を招いている。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今後も、引き続き投資的経費の総額管理等による計画的な市債発行により、比率の改善を図っていく。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135848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537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107925</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135848</xdr:rowOff>
    </xdr:from>
    <xdr:to>
      <xdr:col>81</xdr:col>
      <xdr:colOff>133350</xdr:colOff>
      <xdr:row>22</xdr:row>
      <xdr:rowOff>135848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0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50969</xdr:rowOff>
    </xdr:from>
    <xdr:to>
      <xdr:col>81</xdr:col>
      <xdr:colOff>44450</xdr:colOff>
      <xdr:row>19</xdr:row>
      <xdr:rowOff>132207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3308519"/>
          <a:ext cx="838200" cy="8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158513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90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141986</xdr:rowOff>
    </xdr:from>
    <xdr:to>
      <xdr:col>81</xdr:col>
      <xdr:colOff>95250</xdr:colOff>
      <xdr:row>18</xdr:row>
      <xdr:rowOff>72136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50969</xdr:rowOff>
    </xdr:from>
    <xdr:to>
      <xdr:col>77</xdr:col>
      <xdr:colOff>44450</xdr:colOff>
      <xdr:row>19</xdr:row>
      <xdr:rowOff>141055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308519"/>
          <a:ext cx="889000" cy="9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18796</xdr:rowOff>
    </xdr:from>
    <xdr:to>
      <xdr:col>77</xdr:col>
      <xdr:colOff>95250</xdr:colOff>
      <xdr:row>18</xdr:row>
      <xdr:rowOff>120396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130573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110490</xdr:rowOff>
    </xdr:from>
    <xdr:to>
      <xdr:col>72</xdr:col>
      <xdr:colOff>203200</xdr:colOff>
      <xdr:row>19</xdr:row>
      <xdr:rowOff>141055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368040"/>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86360</xdr:rowOff>
    </xdr:from>
    <xdr:to>
      <xdr:col>73</xdr:col>
      <xdr:colOff>44450</xdr:colOff>
      <xdr:row>19</xdr:row>
      <xdr:rowOff>16510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26687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110490</xdr:rowOff>
    </xdr:from>
    <xdr:to>
      <xdr:col>68</xdr:col>
      <xdr:colOff>152400</xdr:colOff>
      <xdr:row>19</xdr:row>
      <xdr:rowOff>122555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36804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164380</xdr:rowOff>
    </xdr:from>
    <xdr:to>
      <xdr:col>68</xdr:col>
      <xdr:colOff>203200</xdr:colOff>
      <xdr:row>19</xdr:row>
      <xdr:rowOff>94530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104707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301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61299</xdr:rowOff>
    </xdr:from>
    <xdr:to>
      <xdr:col>64</xdr:col>
      <xdr:colOff>152400</xdr:colOff>
      <xdr:row>19</xdr:row>
      <xdr:rowOff>162899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1626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308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81407</xdr:rowOff>
    </xdr:from>
    <xdr:to>
      <xdr:col>81</xdr:col>
      <xdr:colOff>95250</xdr:colOff>
      <xdr:row>20</xdr:row>
      <xdr:rowOff>11557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3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53484</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31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169</xdr:rowOff>
    </xdr:from>
    <xdr:to>
      <xdr:col>77</xdr:col>
      <xdr:colOff>95250</xdr:colOff>
      <xdr:row>19</xdr:row>
      <xdr:rowOff>101769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25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86546</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344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90255</xdr:rowOff>
    </xdr:from>
    <xdr:to>
      <xdr:col>73</xdr:col>
      <xdr:colOff>44450</xdr:colOff>
      <xdr:row>20</xdr:row>
      <xdr:rowOff>20405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34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5182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43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59690</xdr:rowOff>
    </xdr:from>
    <xdr:to>
      <xdr:col>68</xdr:col>
      <xdr:colOff>203200</xdr:colOff>
      <xdr:row>19</xdr:row>
      <xdr:rowOff>161290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3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146067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40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71755</xdr:rowOff>
    </xdr:from>
    <xdr:to>
      <xdr:col>64</xdr:col>
      <xdr:colOff>152400</xdr:colOff>
      <xdr:row>20</xdr:row>
      <xdr:rowOff>1905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32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158132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41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733,721
727,066
390.32
407,076,330
398,501,331
6,670,847
192,806,403
481,313,290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類似団体と比較し、職員数が多いこと等の要因により依然として高い水準で推移している。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職員給料や期末手当の単価減により対前年決算▲</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億円となったが、退職手当等が伸びたことにより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+0.7</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ポイントとなった。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今後も、定員管理計画に基づ</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き、</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民間活力の</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活用や事務の効率化等により、職員数の適正化に努めていく。</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133350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0</xdr:rowOff>
    </xdr:from>
    <xdr:to>
      <xdr:col>24</xdr:col>
      <xdr:colOff>25400</xdr:colOff>
      <xdr:row>40</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858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41927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25400</xdr:rowOff>
    </xdr:from>
    <xdr:to>
      <xdr:col>24</xdr:col>
      <xdr:colOff>76200</xdr:colOff>
      <xdr:row>38</xdr:row>
      <xdr:rowOff>127000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0</xdr:rowOff>
    </xdr:from>
    <xdr:to>
      <xdr:col>19</xdr:col>
      <xdr:colOff>187325</xdr:colOff>
      <xdr:row>40</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580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25400</xdr:rowOff>
    </xdr:from>
    <xdr:to>
      <xdr:col>20</xdr:col>
      <xdr:colOff>38100</xdr:colOff>
      <xdr:row>38</xdr:row>
      <xdr:rowOff>127000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137177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6350</xdr:rowOff>
    </xdr:from>
    <xdr:to>
      <xdr:col>15</xdr:col>
      <xdr:colOff>98425</xdr:colOff>
      <xdr:row>40</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07100"/>
          <a:ext cx="889000" cy="10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50800</xdr:rowOff>
    </xdr:from>
    <xdr:to>
      <xdr:col>15</xdr:col>
      <xdr:colOff>149225</xdr:colOff>
      <xdr:row>38</xdr:row>
      <xdr:rowOff>152400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6350</xdr:rowOff>
    </xdr:from>
    <xdr:to>
      <xdr:col>11</xdr:col>
      <xdr:colOff>9525</xdr:colOff>
      <xdr:row>35</xdr:row>
      <xdr:rowOff>6350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0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63500</xdr:rowOff>
    </xdr:from>
    <xdr:to>
      <xdr:col>11</xdr:col>
      <xdr:colOff>60325</xdr:colOff>
      <xdr:row>32</xdr:row>
      <xdr:rowOff>165100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3827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12700</xdr:rowOff>
    </xdr:from>
    <xdr:to>
      <xdr:col>6</xdr:col>
      <xdr:colOff>171450</xdr:colOff>
      <xdr:row>32</xdr:row>
      <xdr:rowOff>114300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124477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38100</xdr:rowOff>
    </xdr:from>
    <xdr:to>
      <xdr:col>24</xdr:col>
      <xdr:colOff>76200</xdr:colOff>
      <xdr:row>40</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10177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120650</xdr:rowOff>
    </xdr:from>
    <xdr:to>
      <xdr:col>20</xdr:col>
      <xdr:colOff>38100</xdr:colOff>
      <xdr:row>40</xdr:row>
      <xdr:rowOff>50800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35577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9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114300</xdr:rowOff>
    </xdr:from>
    <xdr:to>
      <xdr:col>15</xdr:col>
      <xdr:colOff>149225</xdr:colOff>
      <xdr:row>41</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127000</xdr:rowOff>
    </xdr:from>
    <xdr:to>
      <xdr:col>11</xdr:col>
      <xdr:colOff>60325</xdr:colOff>
      <xdr:row>35</xdr:row>
      <xdr:rowOff>57150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41927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127000</xdr:rowOff>
    </xdr:from>
    <xdr:to>
      <xdr:col>6</xdr:col>
      <xdr:colOff>171450</xdr:colOff>
      <xdr:row>35</xdr:row>
      <xdr:rowOff>57150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行財政改革計画に基づき、民間委託や指定管理者制度の導入等を推進する一方、当初予算編成時における事業のスクラップや見直し等により、分子となる充当一般財源に大幅な変動はなく、類似団体平均を下回り推移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63500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63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0</xdr:rowOff>
    </xdr:from>
    <xdr:to>
      <xdr:col>82</xdr:col>
      <xdr:colOff>107950</xdr:colOff>
      <xdr:row>16</xdr:row>
      <xdr:rowOff>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4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120650</xdr:rowOff>
    </xdr:from>
    <xdr:to>
      <xdr:col>78</xdr:col>
      <xdr:colOff>69850</xdr:colOff>
      <xdr:row>16</xdr:row>
      <xdr:rowOff>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692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165100</xdr:rowOff>
    </xdr:from>
    <xdr:to>
      <xdr:col>78</xdr:col>
      <xdr:colOff>120650</xdr:colOff>
      <xdr:row>17</xdr:row>
      <xdr:rowOff>95250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80027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9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120650</xdr:rowOff>
    </xdr:from>
    <xdr:to>
      <xdr:col>73</xdr:col>
      <xdr:colOff>180975</xdr:colOff>
      <xdr:row>16</xdr:row>
      <xdr:rowOff>63500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692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0</xdr:rowOff>
    </xdr:from>
    <xdr:to>
      <xdr:col>69</xdr:col>
      <xdr:colOff>92075</xdr:colOff>
      <xdr:row>16</xdr:row>
      <xdr:rowOff>63500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43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120650</xdr:rowOff>
    </xdr:from>
    <xdr:to>
      <xdr:col>65</xdr:col>
      <xdr:colOff>53975</xdr:colOff>
      <xdr:row>18</xdr:row>
      <xdr:rowOff>50800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120650</xdr:rowOff>
    </xdr:from>
    <xdr:to>
      <xdr:col>82</xdr:col>
      <xdr:colOff>158750</xdr:colOff>
      <xdr:row>16</xdr:row>
      <xdr:rowOff>50800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137177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120650</xdr:rowOff>
    </xdr:from>
    <xdr:to>
      <xdr:col>78</xdr:col>
      <xdr:colOff>120650</xdr:colOff>
      <xdr:row>16</xdr:row>
      <xdr:rowOff>50800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60977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69850</xdr:rowOff>
    </xdr:from>
    <xdr:to>
      <xdr:col>74</xdr:col>
      <xdr:colOff>31750</xdr:colOff>
      <xdr:row>16</xdr:row>
      <xdr:rowOff>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12700</xdr:rowOff>
    </xdr:from>
    <xdr:to>
      <xdr:col>69</xdr:col>
      <xdr:colOff>142875</xdr:colOff>
      <xdr:row>16</xdr:row>
      <xdr:rowOff>114300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124477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120650</xdr:rowOff>
    </xdr:from>
    <xdr:to>
      <xdr:col>65</xdr:col>
      <xdr:colOff>53975</xdr:colOff>
      <xdr:row>16</xdr:row>
      <xdr:rowOff>50800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60977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障害者自立支援給付費関連</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対象者</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により、一般財源ベースでは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また、施設型・地域型保育給付費については、入所児童数の増加や給付費単価の改定等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に加え、幼保無償化の開始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事業費</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ベースで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16.8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億円の増加となった。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今後も、引き続き単独事業の見直し等に努めていく。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151493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383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59</xdr:row>
      <xdr:rowOff>4535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956800"/>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59</xdr:row>
      <xdr:rowOff>167822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956800"/>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84365</xdr:rowOff>
    </xdr:from>
    <xdr:to>
      <xdr:col>15</xdr:col>
      <xdr:colOff>149225</xdr:colOff>
      <xdr:row>58</xdr:row>
      <xdr:rowOff>14515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24692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69850</xdr:rowOff>
    </xdr:from>
    <xdr:to>
      <xdr:col>11</xdr:col>
      <xdr:colOff>9525</xdr:colOff>
      <xdr:row>59</xdr:row>
      <xdr:rowOff>167822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1854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59872</xdr:rowOff>
    </xdr:from>
    <xdr:to>
      <xdr:col>6</xdr:col>
      <xdr:colOff>171450</xdr:colOff>
      <xdr:row>58</xdr:row>
      <xdr:rowOff>161472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125185</xdr:rowOff>
    </xdr:from>
    <xdr:to>
      <xdr:col>24</xdr:col>
      <xdr:colOff>76200</xdr:colOff>
      <xdr:row>59</xdr:row>
      <xdr:rowOff>55335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97262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73677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117022</xdr:rowOff>
    </xdr:from>
    <xdr:to>
      <xdr:col>11</xdr:col>
      <xdr:colOff>60325</xdr:colOff>
      <xdr:row>60</xdr:row>
      <xdr:rowOff>47172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31949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介護保険会計繰出金の増加など、主に繰出金の増加により、分子となる充当一般財源は増加したため、</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累積赤字を抱える国民健康保険会計に対する収支補填の繰出金が多額に上っていること等から類似団体平均を上回っており、今後も保険料収納率の向上や医療費の適正化等に取り組み、繰出金の抑制を図っ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60</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95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146050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901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152400</xdr:rowOff>
    </xdr:from>
    <xdr:to>
      <xdr:col>82</xdr:col>
      <xdr:colOff>158750</xdr:colOff>
      <xdr:row>56</xdr:row>
      <xdr:rowOff>82550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58</xdr:row>
      <xdr:rowOff>88900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901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95250</xdr:rowOff>
    </xdr:from>
    <xdr:to>
      <xdr:col>74</xdr:col>
      <xdr:colOff>31750</xdr:colOff>
      <xdr:row>56</xdr:row>
      <xdr:rowOff>25400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31750</xdr:rowOff>
    </xdr:from>
    <xdr:to>
      <xdr:col>69</xdr:col>
      <xdr:colOff>92075</xdr:colOff>
      <xdr:row>58</xdr:row>
      <xdr:rowOff>88900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75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111777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95250</xdr:rowOff>
    </xdr:from>
    <xdr:to>
      <xdr:col>65</xdr:col>
      <xdr:colOff>53975</xdr:colOff>
      <xdr:row>57</xdr:row>
      <xdr:rowOff>25400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35577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95250</xdr:rowOff>
    </xdr:from>
    <xdr:to>
      <xdr:col>82</xdr:col>
      <xdr:colOff>158750</xdr:colOff>
      <xdr:row>57</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67327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124477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152400</xdr:rowOff>
    </xdr:from>
    <xdr:to>
      <xdr:col>65</xdr:col>
      <xdr:colOff>53975</xdr:colOff>
      <xdr:row>58</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67327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行財政改革計画に基づき、各種団体等への補助金や事業負担金を定期的に見直していること等から、分子となる充当一般財源に大幅な変動はなく、比率は類似団体平均を下回り推移している。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年度は、下水道事業会計会計に対する補助金の減などにより、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低下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したもの。</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今後も必要性や効果等を検証し、継続的な見直しに努める。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41</xdr:row>
      <xdr:rowOff>69850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70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107950</xdr:rowOff>
    </xdr:from>
    <xdr:to>
      <xdr:col>82</xdr:col>
      <xdr:colOff>107950</xdr:colOff>
      <xdr:row>33</xdr:row>
      <xdr:rowOff>127000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765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10177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35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38100</xdr:rowOff>
    </xdr:from>
    <xdr:to>
      <xdr:col>82</xdr:col>
      <xdr:colOff>158750</xdr:colOff>
      <xdr:row>37</xdr:row>
      <xdr:rowOff>139700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127000</xdr:rowOff>
    </xdr:from>
    <xdr:to>
      <xdr:col>78</xdr:col>
      <xdr:colOff>69850</xdr:colOff>
      <xdr:row>34</xdr:row>
      <xdr:rowOff>31750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784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76200</xdr:rowOff>
    </xdr:from>
    <xdr:to>
      <xdr:col>78</xdr:col>
      <xdr:colOff>120650</xdr:colOff>
      <xdr:row>38</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162577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31750</xdr:rowOff>
    </xdr:from>
    <xdr:to>
      <xdr:col>73</xdr:col>
      <xdr:colOff>180975</xdr:colOff>
      <xdr:row>35</xdr:row>
      <xdr:rowOff>31750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8610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114300</xdr:rowOff>
    </xdr:from>
    <xdr:to>
      <xdr:col>74</xdr:col>
      <xdr:colOff>31750</xdr:colOff>
      <xdr:row>38</xdr:row>
      <xdr:rowOff>44450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29227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31750</xdr:rowOff>
    </xdr:from>
    <xdr:to>
      <xdr:col>69</xdr:col>
      <xdr:colOff>92075</xdr:colOff>
      <xdr:row>35</xdr:row>
      <xdr:rowOff>88900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032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0</xdr:rowOff>
    </xdr:from>
    <xdr:to>
      <xdr:col>69</xdr:col>
      <xdr:colOff>142875</xdr:colOff>
      <xdr:row>39</xdr:row>
      <xdr:rowOff>101600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86377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152400</xdr:rowOff>
    </xdr:from>
    <xdr:to>
      <xdr:col>65</xdr:col>
      <xdr:colOff>53975</xdr:colOff>
      <xdr:row>39</xdr:row>
      <xdr:rowOff>82550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67327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57150</xdr:rowOff>
    </xdr:from>
    <xdr:to>
      <xdr:col>82</xdr:col>
      <xdr:colOff>158750</xdr:colOff>
      <xdr:row>33</xdr:row>
      <xdr:rowOff>158750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137177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76200</xdr:rowOff>
    </xdr:from>
    <xdr:to>
      <xdr:col>78</xdr:col>
      <xdr:colOff>120650</xdr:colOff>
      <xdr:row>34</xdr:row>
      <xdr:rowOff>6350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16527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50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152400</xdr:rowOff>
    </xdr:from>
    <xdr:to>
      <xdr:col>74</xdr:col>
      <xdr:colOff>31750</xdr:colOff>
      <xdr:row>34</xdr:row>
      <xdr:rowOff>82550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92727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57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152400</xdr:rowOff>
    </xdr:from>
    <xdr:to>
      <xdr:col>69</xdr:col>
      <xdr:colOff>142875</xdr:colOff>
      <xdr:row>35</xdr:row>
      <xdr:rowOff>82550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92727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38100</xdr:rowOff>
    </xdr:from>
    <xdr:to>
      <xdr:col>65</xdr:col>
      <xdr:colOff>53975</xdr:colOff>
      <xdr:row>35</xdr:row>
      <xdr:rowOff>139700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投資的経費の抑制や繰上償還の推進等に取組み、臨時財政対策債分を除く元利償還金が減少傾向（平成</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43</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億円）にある</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対前年決算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13.0</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億円となり</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低下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したもの。</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今後は、中心市街地整備等に係る市債や臨時財政対策債の発行により公債費は増加すると見込まれる</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、財政の中期見通しに基づく投資的経費の総額管理等による計画的な市債発行により、公債費負担の抑制に努める。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88900</xdr:rowOff>
    </xdr:from>
    <xdr:to>
      <xdr:col>24</xdr:col>
      <xdr:colOff>25400</xdr:colOff>
      <xdr:row>81</xdr:row>
      <xdr:rowOff>88900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047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60977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94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88900</xdr:rowOff>
    </xdr:from>
    <xdr:to>
      <xdr:col>24</xdr:col>
      <xdr:colOff>114300</xdr:colOff>
      <xdr:row>81</xdr:row>
      <xdr:rowOff>88900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7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3827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88900</xdr:rowOff>
    </xdr:from>
    <xdr:to>
      <xdr:col>24</xdr:col>
      <xdr:colOff>114300</xdr:colOff>
      <xdr:row>73</xdr:row>
      <xdr:rowOff>88900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88900</xdr:rowOff>
    </xdr:from>
    <xdr:to>
      <xdr:col>24</xdr:col>
      <xdr:colOff>25400</xdr:colOff>
      <xdr:row>73</xdr:row>
      <xdr:rowOff>146050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26047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86377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8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114300</xdr:rowOff>
    </xdr:from>
    <xdr:to>
      <xdr:col>24</xdr:col>
      <xdr:colOff>76200</xdr:colOff>
      <xdr:row>78</xdr:row>
      <xdr:rowOff>44450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146050</xdr:rowOff>
    </xdr:from>
    <xdr:to>
      <xdr:col>19</xdr:col>
      <xdr:colOff>187325</xdr:colOff>
      <xdr:row>74</xdr:row>
      <xdr:rowOff>146050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26619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133350</xdr:rowOff>
    </xdr:from>
    <xdr:to>
      <xdr:col>20</xdr:col>
      <xdr:colOff>38100</xdr:colOff>
      <xdr:row>78</xdr:row>
      <xdr:rowOff>63500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146050</xdr:rowOff>
    </xdr:from>
    <xdr:to>
      <xdr:col>15</xdr:col>
      <xdr:colOff>98425</xdr:colOff>
      <xdr:row>77</xdr:row>
      <xdr:rowOff>127000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283335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57150</xdr:rowOff>
    </xdr:from>
    <xdr:to>
      <xdr:col>15</xdr:col>
      <xdr:colOff>149225</xdr:colOff>
      <xdr:row>78</xdr:row>
      <xdr:rowOff>158750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143527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50800</xdr:rowOff>
    </xdr:from>
    <xdr:to>
      <xdr:col>11</xdr:col>
      <xdr:colOff>9525</xdr:colOff>
      <xdr:row>77</xdr:row>
      <xdr:rowOff>127000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252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81</xdr:row>
      <xdr:rowOff>114300</xdr:rowOff>
    </xdr:from>
    <xdr:to>
      <xdr:col>11</xdr:col>
      <xdr:colOff>60325</xdr:colOff>
      <xdr:row>82</xdr:row>
      <xdr:rowOff>44450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29227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408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95250</xdr:rowOff>
    </xdr:from>
    <xdr:to>
      <xdr:col>6</xdr:col>
      <xdr:colOff>171450</xdr:colOff>
      <xdr:row>82</xdr:row>
      <xdr:rowOff>25400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9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38100</xdr:rowOff>
    </xdr:from>
    <xdr:to>
      <xdr:col>24</xdr:col>
      <xdr:colOff>76200</xdr:colOff>
      <xdr:row>73</xdr:row>
      <xdr:rowOff>139700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118127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95250</xdr:rowOff>
    </xdr:from>
    <xdr:to>
      <xdr:col>20</xdr:col>
      <xdr:colOff>38100</xdr:colOff>
      <xdr:row>74</xdr:row>
      <xdr:rowOff>25400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35577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37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95250</xdr:rowOff>
    </xdr:from>
    <xdr:to>
      <xdr:col>15</xdr:col>
      <xdr:colOff>149225</xdr:colOff>
      <xdr:row>75</xdr:row>
      <xdr:rowOff>25400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35577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76200</xdr:rowOff>
    </xdr:from>
    <xdr:to>
      <xdr:col>11</xdr:col>
      <xdr:colOff>60325</xdr:colOff>
      <xdr:row>78</xdr:row>
      <xdr:rowOff>6350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16527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111777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人件費や扶助費</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の増に伴う経常経費充当一般財源の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扶助費の増などの影響が見込まれるため、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行財政改革に取り組み、比率の改善に努める。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78015</xdr:rowOff>
    </xdr:from>
    <xdr:to>
      <xdr:col>82</xdr:col>
      <xdr:colOff>107950</xdr:colOff>
      <xdr:row>81</xdr:row>
      <xdr:rowOff>15421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422415"/>
          <a:ext cx="0" cy="1480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158948</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15421</xdr:rowOff>
    </xdr:from>
    <xdr:to>
      <xdr:col>82</xdr:col>
      <xdr:colOff>196850</xdr:colOff>
      <xdr:row>81</xdr:row>
      <xdr:rowOff>15421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164392</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16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78015</xdr:rowOff>
    </xdr:from>
    <xdr:to>
      <xdr:col>82</xdr:col>
      <xdr:colOff>196850</xdr:colOff>
      <xdr:row>72</xdr:row>
      <xdr:rowOff>78015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42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116115</xdr:rowOff>
    </xdr:from>
    <xdr:to>
      <xdr:col>82</xdr:col>
      <xdr:colOff>107950</xdr:colOff>
      <xdr:row>75</xdr:row>
      <xdr:rowOff>151493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5671800" y="12803415"/>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86377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116115</xdr:rowOff>
    </xdr:from>
    <xdr:to>
      <xdr:col>78</xdr:col>
      <xdr:colOff>69850</xdr:colOff>
      <xdr:row>75</xdr:row>
      <xdr:rowOff>86178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4782800" y="12803415"/>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124477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167822</xdr:rowOff>
    </xdr:from>
    <xdr:to>
      <xdr:col>73</xdr:col>
      <xdr:colOff>180975</xdr:colOff>
      <xdr:row>75</xdr:row>
      <xdr:rowOff>86178</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26836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5443</xdr:rowOff>
    </xdr:from>
    <xdr:to>
      <xdr:col>74</xdr:col>
      <xdr:colOff>31750</xdr:colOff>
      <xdr:row>76</xdr:row>
      <xdr:rowOff>107043</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03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91820</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12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48078</xdr:rowOff>
    </xdr:from>
    <xdr:to>
      <xdr:col>69</xdr:col>
      <xdr:colOff>92075</xdr:colOff>
      <xdr:row>73</xdr:row>
      <xdr:rowOff>167822</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25639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97972</xdr:rowOff>
    </xdr:from>
    <xdr:to>
      <xdr:col>69</xdr:col>
      <xdr:colOff>142875</xdr:colOff>
      <xdr:row>75</xdr:row>
      <xdr:rowOff>28122</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278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12899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87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40822</xdr:rowOff>
    </xdr:from>
    <xdr:to>
      <xdr:col>65</xdr:col>
      <xdr:colOff>53975</xdr:colOff>
      <xdr:row>73</xdr:row>
      <xdr:rowOff>142422</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255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127199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64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100693</xdr:rowOff>
    </xdr:from>
    <xdr:to>
      <xdr:col>82</xdr:col>
      <xdr:colOff>158750</xdr:colOff>
      <xdr:row>76</xdr:row>
      <xdr:rowOff>30843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117220</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65315</xdr:rowOff>
    </xdr:from>
    <xdr:to>
      <xdr:col>78</xdr:col>
      <xdr:colOff>120650</xdr:colOff>
      <xdr:row>74</xdr:row>
      <xdr:rowOff>166915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275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5642</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2521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35378</xdr:rowOff>
    </xdr:from>
    <xdr:to>
      <xdr:col>74</xdr:col>
      <xdr:colOff>31750</xdr:colOff>
      <xdr:row>75</xdr:row>
      <xdr:rowOff>136978</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147155</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117022</xdr:rowOff>
    </xdr:from>
    <xdr:to>
      <xdr:col>69</xdr:col>
      <xdr:colOff>142875</xdr:colOff>
      <xdr:row>74</xdr:row>
      <xdr:rowOff>47172</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57349</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24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168728</xdr:rowOff>
    </xdr:from>
    <xdr:to>
      <xdr:col>65</xdr:col>
      <xdr:colOff>53975</xdr:colOff>
      <xdr:row>73</xdr:row>
      <xdr:rowOff>98878</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25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109055</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228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64760</xdr:rowOff>
    </xdr:from>
    <xdr:to>
      <xdr:col>29</xdr:col>
      <xdr:colOff>127000</xdr:colOff>
      <xdr:row>17</xdr:row>
      <xdr:rowOff>19954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69785"/>
          <a:ext cx="0" cy="8124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163481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295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19954</xdr:rowOff>
    </xdr:from>
    <xdr:to>
      <xdr:col>30</xdr:col>
      <xdr:colOff>25400</xdr:colOff>
      <xdr:row>17</xdr:row>
      <xdr:rowOff>19954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98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151137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64760</xdr:rowOff>
    </xdr:from>
    <xdr:to>
      <xdr:col>30</xdr:col>
      <xdr:colOff>25400</xdr:colOff>
      <xdr:row>12</xdr:row>
      <xdr:rowOff>64760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69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98501</xdr:rowOff>
    </xdr:from>
    <xdr:to>
      <xdr:col>29</xdr:col>
      <xdr:colOff>127000</xdr:colOff>
      <xdr:row>13</xdr:row>
      <xdr:rowOff>108925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374976"/>
          <a:ext cx="647700" cy="10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7228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4551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35151</xdr:rowOff>
    </xdr:from>
    <xdr:to>
      <xdr:col>29</xdr:col>
      <xdr:colOff>177800</xdr:colOff>
      <xdr:row>14</xdr:row>
      <xdr:rowOff>136751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108925</xdr:rowOff>
    </xdr:from>
    <xdr:to>
      <xdr:col>26</xdr:col>
      <xdr:colOff>50800</xdr:colOff>
      <xdr:row>13</xdr:row>
      <xdr:rowOff>130139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385400"/>
          <a:ext cx="698500" cy="21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38992</xdr:rowOff>
    </xdr:from>
    <xdr:to>
      <xdr:col>26</xdr:col>
      <xdr:colOff>101600</xdr:colOff>
      <xdr:row>14</xdr:row>
      <xdr:rowOff>140592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125369</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7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130139</xdr:rowOff>
    </xdr:from>
    <xdr:to>
      <xdr:col>22</xdr:col>
      <xdr:colOff>114300</xdr:colOff>
      <xdr:row>18</xdr:row>
      <xdr:rowOff>162578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406614"/>
          <a:ext cx="698500" cy="889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43769</xdr:rowOff>
    </xdr:from>
    <xdr:to>
      <xdr:col>22</xdr:col>
      <xdr:colOff>165100</xdr:colOff>
      <xdr:row>14</xdr:row>
      <xdr:rowOff>145369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130146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57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162578</xdr:rowOff>
    </xdr:from>
    <xdr:to>
      <xdr:col>18</xdr:col>
      <xdr:colOff>177800</xdr:colOff>
      <xdr:row>19</xdr:row>
      <xdr:rowOff>13325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96303"/>
          <a:ext cx="698500" cy="22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42763</xdr:rowOff>
    </xdr:from>
    <xdr:to>
      <xdr:col>19</xdr:col>
      <xdr:colOff>38100</xdr:colOff>
      <xdr:row>19</xdr:row>
      <xdr:rowOff>144363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129140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4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34877</xdr:rowOff>
    </xdr:from>
    <xdr:to>
      <xdr:col>15</xdr:col>
      <xdr:colOff>101600</xdr:colOff>
      <xdr:row>19</xdr:row>
      <xdr:rowOff>136477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121254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47701</xdr:rowOff>
    </xdr:from>
    <xdr:to>
      <xdr:col>29</xdr:col>
      <xdr:colOff>177800</xdr:colOff>
      <xdr:row>13</xdr:row>
      <xdr:rowOff>149301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324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64228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169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58125</xdr:rowOff>
    </xdr:from>
    <xdr:to>
      <xdr:col>26</xdr:col>
      <xdr:colOff>101600</xdr:colOff>
      <xdr:row>13</xdr:row>
      <xdr:rowOff>159725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334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169902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1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79339</xdr:rowOff>
    </xdr:from>
    <xdr:to>
      <xdr:col>22</xdr:col>
      <xdr:colOff>165100</xdr:colOff>
      <xdr:row>14</xdr:row>
      <xdr:rowOff>9489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355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19666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12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111778</xdr:rowOff>
    </xdr:from>
    <xdr:to>
      <xdr:col>19</xdr:col>
      <xdr:colOff>38100</xdr:colOff>
      <xdr:row>19</xdr:row>
      <xdr:rowOff>41928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45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52105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1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133975</xdr:rowOff>
    </xdr:from>
    <xdr:to>
      <xdr:col>15</xdr:col>
      <xdr:colOff>101600</xdr:colOff>
      <xdr:row>19</xdr:row>
      <xdr:rowOff>64125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6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74302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3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250581</xdr:rowOff>
    </xdr:from>
    <xdr:to>
      <xdr:col>29</xdr:col>
      <xdr:colOff>127000</xdr:colOff>
      <xdr:row>37</xdr:row>
      <xdr:rowOff>101443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75131"/>
          <a:ext cx="0" cy="1051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73520</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101443</xdr:rowOff>
    </xdr:from>
    <xdr:to>
      <xdr:col>30</xdr:col>
      <xdr:colOff>25400</xdr:colOff>
      <xdr:row>37</xdr:row>
      <xdr:rowOff>101443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2261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165508</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1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250581</xdr:rowOff>
    </xdr:from>
    <xdr:to>
      <xdr:col>30</xdr:col>
      <xdr:colOff>25400</xdr:colOff>
      <xdr:row>33</xdr:row>
      <xdr:rowOff>250581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751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179532</xdr:rowOff>
    </xdr:from>
    <xdr:to>
      <xdr:col>29</xdr:col>
      <xdr:colOff>127000</xdr:colOff>
      <xdr:row>35</xdr:row>
      <xdr:rowOff>239380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789882"/>
          <a:ext cx="647700" cy="59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218046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85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30069</xdr:rowOff>
    </xdr:from>
    <xdr:to>
      <xdr:col>29</xdr:col>
      <xdr:colOff>177800</xdr:colOff>
      <xdr:row>35</xdr:row>
      <xdr:rowOff>131669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60295</xdr:rowOff>
    </xdr:from>
    <xdr:to>
      <xdr:col>26</xdr:col>
      <xdr:colOff>50800</xdr:colOff>
      <xdr:row>35</xdr:row>
      <xdr:rowOff>179532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670645"/>
          <a:ext cx="698500" cy="119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16718</xdr:rowOff>
    </xdr:from>
    <xdr:to>
      <xdr:col>26</xdr:col>
      <xdr:colOff>101600</xdr:colOff>
      <xdr:row>35</xdr:row>
      <xdr:rowOff>118318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128495</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39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60295</xdr:rowOff>
    </xdr:from>
    <xdr:to>
      <xdr:col>22</xdr:col>
      <xdr:colOff>114300</xdr:colOff>
      <xdr:row>35</xdr:row>
      <xdr:rowOff>66101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670645"/>
          <a:ext cx="698500" cy="5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48082</xdr:rowOff>
    </xdr:from>
    <xdr:to>
      <xdr:col>22</xdr:col>
      <xdr:colOff>165100</xdr:colOff>
      <xdr:row>35</xdr:row>
      <xdr:rowOff>149682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134459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4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39584</xdr:rowOff>
    </xdr:from>
    <xdr:to>
      <xdr:col>18</xdr:col>
      <xdr:colOff>177800</xdr:colOff>
      <xdr:row>35</xdr:row>
      <xdr:rowOff>66101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649934"/>
          <a:ext cx="698500" cy="26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292319</xdr:rowOff>
    </xdr:from>
    <xdr:to>
      <xdr:col>19</xdr:col>
      <xdr:colOff>38100</xdr:colOff>
      <xdr:row>35</xdr:row>
      <xdr:rowOff>51019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61196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214869</xdr:rowOff>
    </xdr:from>
    <xdr:to>
      <xdr:col>15</xdr:col>
      <xdr:colOff>101600</xdr:colOff>
      <xdr:row>34</xdr:row>
      <xdr:rowOff>316469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326646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188580</xdr:rowOff>
    </xdr:from>
    <xdr:to>
      <xdr:col>29</xdr:col>
      <xdr:colOff>177800</xdr:colOff>
      <xdr:row>35</xdr:row>
      <xdr:rowOff>290180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98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160657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7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128732</xdr:rowOff>
    </xdr:from>
    <xdr:to>
      <xdr:col>26</xdr:col>
      <xdr:colOff>101600</xdr:colOff>
      <xdr:row>35</xdr:row>
      <xdr:rowOff>230332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39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215109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25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9495</xdr:rowOff>
    </xdr:from>
    <xdr:to>
      <xdr:col>22</xdr:col>
      <xdr:colOff>165100</xdr:colOff>
      <xdr:row>35</xdr:row>
      <xdr:rowOff>111095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19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121271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3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15301</xdr:rowOff>
    </xdr:from>
    <xdr:to>
      <xdr:col>19</xdr:col>
      <xdr:colOff>38100</xdr:colOff>
      <xdr:row>35</xdr:row>
      <xdr:rowOff>116901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25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101678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71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331684</xdr:rowOff>
    </xdr:from>
    <xdr:to>
      <xdr:col>15</xdr:col>
      <xdr:colOff>101600</xdr:colOff>
      <xdr:row>35</xdr:row>
      <xdr:rowOff>90384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599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75161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68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733,721
727,066
390.32
407,076,330
398,501,331
6,670,847
192,806,403
481,313,290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122258</xdr:rowOff>
    </xdr:from>
    <xdr:to>
      <xdr:col>24</xdr:col>
      <xdr:colOff>62865</xdr:colOff>
      <xdr:row>35</xdr:row>
      <xdr:rowOff>117434</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65758"/>
          <a:ext cx="1270" cy="85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121261</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12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117434</xdr:rowOff>
    </xdr:from>
    <xdr:to>
      <xdr:col>24</xdr:col>
      <xdr:colOff>152400</xdr:colOff>
      <xdr:row>35</xdr:row>
      <xdr:rowOff>117434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11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68935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4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122258</xdr:rowOff>
    </xdr:from>
    <xdr:to>
      <xdr:col>24</xdr:col>
      <xdr:colOff>152400</xdr:colOff>
      <xdr:row>30</xdr:row>
      <xdr:rowOff>122258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65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3615</xdr:rowOff>
    </xdr:from>
    <xdr:to>
      <xdr:col>24</xdr:col>
      <xdr:colOff>63500</xdr:colOff>
      <xdr:row>32</xdr:row>
      <xdr:rowOff>35070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490015"/>
          <a:ext cx="8382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107035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593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128608</xdr:rowOff>
    </xdr:from>
    <xdr:to>
      <xdr:col>24</xdr:col>
      <xdr:colOff>114300</xdr:colOff>
      <xdr:row>33</xdr:row>
      <xdr:rowOff>58758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35070</xdr:rowOff>
    </xdr:from>
    <xdr:to>
      <xdr:col>19</xdr:col>
      <xdr:colOff>177800</xdr:colOff>
      <xdr:row>32</xdr:row>
      <xdr:rowOff>61085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521470"/>
          <a:ext cx="889000" cy="2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131808</xdr:rowOff>
    </xdr:from>
    <xdr:to>
      <xdr:col>20</xdr:col>
      <xdr:colOff>38100</xdr:colOff>
      <xdr:row>33</xdr:row>
      <xdr:rowOff>61958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53085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571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61085</xdr:rowOff>
    </xdr:from>
    <xdr:to>
      <xdr:col>15</xdr:col>
      <xdr:colOff>50800</xdr:colOff>
      <xdr:row>37</xdr:row>
      <xdr:rowOff>119309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547485"/>
          <a:ext cx="889000" cy="91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129156</xdr:rowOff>
    </xdr:from>
    <xdr:to>
      <xdr:col>15</xdr:col>
      <xdr:colOff>101600</xdr:colOff>
      <xdr:row>33</xdr:row>
      <xdr:rowOff>59306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50433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7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119309</xdr:rowOff>
    </xdr:from>
    <xdr:to>
      <xdr:col>10</xdr:col>
      <xdr:colOff>114300</xdr:colOff>
      <xdr:row>37</xdr:row>
      <xdr:rowOff>137894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462959"/>
          <a:ext cx="8890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32848</xdr:rowOff>
    </xdr:from>
    <xdr:to>
      <xdr:col>10</xdr:col>
      <xdr:colOff>165100</xdr:colOff>
      <xdr:row>38</xdr:row>
      <xdr:rowOff>134448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125575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14560</xdr:rowOff>
    </xdr:from>
    <xdr:to>
      <xdr:col>6</xdr:col>
      <xdr:colOff>38100</xdr:colOff>
      <xdr:row>38</xdr:row>
      <xdr:rowOff>116160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107287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6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124265</xdr:rowOff>
    </xdr:from>
    <xdr:to>
      <xdr:col>24</xdr:col>
      <xdr:colOff>114300</xdr:colOff>
      <xdr:row>32</xdr:row>
      <xdr:rowOff>54415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43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147142</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290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155720</xdr:rowOff>
    </xdr:from>
    <xdr:to>
      <xdr:col>20</xdr:col>
      <xdr:colOff>38100</xdr:colOff>
      <xdr:row>32</xdr:row>
      <xdr:rowOff>85870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47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102397</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245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10285</xdr:rowOff>
    </xdr:from>
    <xdr:to>
      <xdr:col>15</xdr:col>
      <xdr:colOff>101600</xdr:colOff>
      <xdr:row>32</xdr:row>
      <xdr:rowOff>111885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128412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27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68509</xdr:rowOff>
    </xdr:from>
    <xdr:to>
      <xdr:col>10</xdr:col>
      <xdr:colOff>165100</xdr:colOff>
      <xdr:row>37</xdr:row>
      <xdr:rowOff>170109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1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15186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18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87094</xdr:rowOff>
    </xdr:from>
    <xdr:to>
      <xdr:col>6</xdr:col>
      <xdr:colOff>38100</xdr:colOff>
      <xdr:row>38</xdr:row>
      <xdr:rowOff>17244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3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33771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20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16621</xdr:rowOff>
    </xdr:from>
    <xdr:to>
      <xdr:col>24</xdr:col>
      <xdr:colOff>62865</xdr:colOff>
      <xdr:row>58</xdr:row>
      <xdr:rowOff>126236</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9617821"/>
          <a:ext cx="1270" cy="45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130063</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7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126236</xdr:rowOff>
    </xdr:from>
    <xdr:to>
      <xdr:col>24</xdr:col>
      <xdr:colOff>152400</xdr:colOff>
      <xdr:row>58</xdr:row>
      <xdr:rowOff>126236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70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134748</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939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16621</xdr:rowOff>
    </xdr:from>
    <xdr:to>
      <xdr:col>24</xdr:col>
      <xdr:colOff>152400</xdr:colOff>
      <xdr:row>56</xdr:row>
      <xdr:rowOff>16621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617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131265</xdr:rowOff>
    </xdr:from>
    <xdr:to>
      <xdr:col>24</xdr:col>
      <xdr:colOff>63500</xdr:colOff>
      <xdr:row>57</xdr:row>
      <xdr:rowOff>45242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9732465"/>
          <a:ext cx="838200" cy="8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25539</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798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47112</xdr:rowOff>
    </xdr:from>
    <xdr:to>
      <xdr:col>24</xdr:col>
      <xdr:colOff>114300</xdr:colOff>
      <xdr:row>57</xdr:row>
      <xdr:rowOff>148712</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81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112040</xdr:rowOff>
    </xdr:from>
    <xdr:to>
      <xdr:col>19</xdr:col>
      <xdr:colOff>177800</xdr:colOff>
      <xdr:row>56</xdr:row>
      <xdr:rowOff>131265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8684540"/>
          <a:ext cx="889000" cy="104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97313</xdr:rowOff>
    </xdr:from>
    <xdr:to>
      <xdr:col>20</xdr:col>
      <xdr:colOff>38100</xdr:colOff>
      <xdr:row>58</xdr:row>
      <xdr:rowOff>27463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869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18590</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96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112040</xdr:rowOff>
    </xdr:from>
    <xdr:to>
      <xdr:col>15</xdr:col>
      <xdr:colOff>50800</xdr:colOff>
      <xdr:row>51</xdr:row>
      <xdr:rowOff>156068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8684540"/>
          <a:ext cx="889000" cy="21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83505</xdr:rowOff>
    </xdr:from>
    <xdr:to>
      <xdr:col>15</xdr:col>
      <xdr:colOff>101600</xdr:colOff>
      <xdr:row>58</xdr:row>
      <xdr:rowOff>13655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85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4782</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94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156068</xdr:rowOff>
    </xdr:from>
    <xdr:to>
      <xdr:col>10</xdr:col>
      <xdr:colOff>114300</xdr:colOff>
      <xdr:row>58</xdr:row>
      <xdr:rowOff>52809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8900018"/>
          <a:ext cx="889000" cy="109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89883</xdr:rowOff>
    </xdr:from>
    <xdr:to>
      <xdr:col>10</xdr:col>
      <xdr:colOff>165100</xdr:colOff>
      <xdr:row>58</xdr:row>
      <xdr:rowOff>20033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11160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95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127602</xdr:rowOff>
    </xdr:from>
    <xdr:to>
      <xdr:col>6</xdr:col>
      <xdr:colOff>38100</xdr:colOff>
      <xdr:row>58</xdr:row>
      <xdr:rowOff>57752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74279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6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165892</xdr:rowOff>
    </xdr:from>
    <xdr:to>
      <xdr:col>24</xdr:col>
      <xdr:colOff>114300</xdr:colOff>
      <xdr:row>57</xdr:row>
      <xdr:rowOff>96042</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76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17319</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1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80465</xdr:rowOff>
    </xdr:from>
    <xdr:to>
      <xdr:col>20</xdr:col>
      <xdr:colOff>38100</xdr:colOff>
      <xdr:row>57</xdr:row>
      <xdr:rowOff>10615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68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27142</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45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61240</xdr:rowOff>
    </xdr:from>
    <xdr:to>
      <xdr:col>15</xdr:col>
      <xdr:colOff>101600</xdr:colOff>
      <xdr:row>50</xdr:row>
      <xdr:rowOff>162840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863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7917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8408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105268</xdr:rowOff>
    </xdr:from>
    <xdr:to>
      <xdr:col>10</xdr:col>
      <xdr:colOff>165100</xdr:colOff>
      <xdr:row>52</xdr:row>
      <xdr:rowOff>35418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884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51945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862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2009</xdr:rowOff>
    </xdr:from>
    <xdr:to>
      <xdr:col>6</xdr:col>
      <xdr:colOff>38100</xdr:colOff>
      <xdr:row>58</xdr:row>
      <xdr:rowOff>103609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94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94736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1003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99822</xdr:rowOff>
    </xdr:from>
    <xdr:to>
      <xdr:col>24</xdr:col>
      <xdr:colOff>62865</xdr:colOff>
      <xdr:row>79</xdr:row>
      <xdr:rowOff>98679</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01322"/>
          <a:ext cx="1270" cy="15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102506</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64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98679</xdr:rowOff>
    </xdr:from>
    <xdr:to>
      <xdr:col>24</xdr:col>
      <xdr:colOff>152400</xdr:colOff>
      <xdr:row>79</xdr:row>
      <xdr:rowOff>98679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64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46499</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99822</xdr:rowOff>
    </xdr:from>
    <xdr:to>
      <xdr:col>24</xdr:col>
      <xdr:colOff>152400</xdr:colOff>
      <xdr:row>70</xdr:row>
      <xdr:rowOff>99822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0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31242</xdr:rowOff>
    </xdr:from>
    <xdr:to>
      <xdr:col>24</xdr:col>
      <xdr:colOff>63500</xdr:colOff>
      <xdr:row>78</xdr:row>
      <xdr:rowOff>51181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04342"/>
          <a:ext cx="8382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26433</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2885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3556</xdr:rowOff>
    </xdr:from>
    <xdr:to>
      <xdr:col>24</xdr:col>
      <xdr:colOff>114300</xdr:colOff>
      <xdr:row>76</xdr:row>
      <xdr:rowOff>105156</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03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36576</xdr:rowOff>
    </xdr:from>
    <xdr:to>
      <xdr:col>19</xdr:col>
      <xdr:colOff>177800</xdr:colOff>
      <xdr:row>78</xdr:row>
      <xdr:rowOff>51181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409676"/>
          <a:ext cx="88900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160782</xdr:rowOff>
    </xdr:from>
    <xdr:to>
      <xdr:col>20</xdr:col>
      <xdr:colOff>38100</xdr:colOff>
      <xdr:row>76</xdr:row>
      <xdr:rowOff>90932</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107459</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279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36576</xdr:rowOff>
    </xdr:from>
    <xdr:to>
      <xdr:col>15</xdr:col>
      <xdr:colOff>50800</xdr:colOff>
      <xdr:row>78</xdr:row>
      <xdr:rowOff>168402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09676"/>
          <a:ext cx="889000" cy="1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36449</xdr:rowOff>
    </xdr:from>
    <xdr:to>
      <xdr:col>15</xdr:col>
      <xdr:colOff>101600</xdr:colOff>
      <xdr:row>76</xdr:row>
      <xdr:rowOff>138049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0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154576</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284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27560</xdr:rowOff>
    </xdr:from>
    <xdr:to>
      <xdr:col>10</xdr:col>
      <xdr:colOff>114300</xdr:colOff>
      <xdr:row>78</xdr:row>
      <xdr:rowOff>168402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400660"/>
          <a:ext cx="889000" cy="14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71247</xdr:rowOff>
    </xdr:from>
    <xdr:to>
      <xdr:col>10</xdr:col>
      <xdr:colOff>165100</xdr:colOff>
      <xdr:row>77</xdr:row>
      <xdr:rowOff>1397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10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17924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287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89663</xdr:rowOff>
    </xdr:from>
    <xdr:to>
      <xdr:col>6</xdr:col>
      <xdr:colOff>38100</xdr:colOff>
      <xdr:row>77</xdr:row>
      <xdr:rowOff>19813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11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36339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289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151892</xdr:rowOff>
    </xdr:from>
    <xdr:to>
      <xdr:col>24</xdr:col>
      <xdr:colOff>114300</xdr:colOff>
      <xdr:row>78</xdr:row>
      <xdr:rowOff>82042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130319</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381</xdr:rowOff>
    </xdr:from>
    <xdr:to>
      <xdr:col>20</xdr:col>
      <xdr:colOff>38100</xdr:colOff>
      <xdr:row>78</xdr:row>
      <xdr:rowOff>101981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7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93108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6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157226</xdr:rowOff>
    </xdr:from>
    <xdr:to>
      <xdr:col>15</xdr:col>
      <xdr:colOff>101600</xdr:colOff>
      <xdr:row>78</xdr:row>
      <xdr:rowOff>87376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5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78503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117602</xdr:rowOff>
    </xdr:from>
    <xdr:to>
      <xdr:col>10</xdr:col>
      <xdr:colOff>165100</xdr:colOff>
      <xdr:row>79</xdr:row>
      <xdr:rowOff>47752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9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38879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8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148210</xdr:rowOff>
    </xdr:from>
    <xdr:to>
      <xdr:col>6</xdr:col>
      <xdr:colOff>38100</xdr:colOff>
      <xdr:row>78</xdr:row>
      <xdr:rowOff>78360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4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69487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4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69710</xdr:rowOff>
    </xdr:from>
    <xdr:to>
      <xdr:col>24</xdr:col>
      <xdr:colOff>62865</xdr:colOff>
      <xdr:row>99</xdr:row>
      <xdr:rowOff>58001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00210"/>
          <a:ext cx="1270" cy="1531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61828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58001</xdr:rowOff>
    </xdr:from>
    <xdr:to>
      <xdr:col>24</xdr:col>
      <xdr:colOff>152400</xdr:colOff>
      <xdr:row>99</xdr:row>
      <xdr:rowOff>58001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3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7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69710</xdr:rowOff>
    </xdr:from>
    <xdr:to>
      <xdr:col>24</xdr:col>
      <xdr:colOff>152400</xdr:colOff>
      <xdr:row>90</xdr:row>
      <xdr:rowOff>69710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00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119901</xdr:rowOff>
    </xdr:from>
    <xdr:to>
      <xdr:col>24</xdr:col>
      <xdr:colOff>63500</xdr:colOff>
      <xdr:row>96</xdr:row>
      <xdr:rowOff>28142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407651"/>
          <a:ext cx="838200" cy="7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83583</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99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60706</xdr:rowOff>
    </xdr:from>
    <xdr:to>
      <xdr:col>24</xdr:col>
      <xdr:colOff>114300</xdr:colOff>
      <xdr:row>95</xdr:row>
      <xdr:rowOff>162306</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28142</xdr:rowOff>
    </xdr:from>
    <xdr:to>
      <xdr:col>19</xdr:col>
      <xdr:colOff>177800</xdr:colOff>
      <xdr:row>96</xdr:row>
      <xdr:rowOff>39891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487342"/>
          <a:ext cx="889000" cy="1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134671</xdr:rowOff>
    </xdr:from>
    <xdr:to>
      <xdr:col>20</xdr:col>
      <xdr:colOff>38100</xdr:colOff>
      <xdr:row>96</xdr:row>
      <xdr:rowOff>64821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81348</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497795" y="161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39891</xdr:rowOff>
    </xdr:from>
    <xdr:to>
      <xdr:col>15</xdr:col>
      <xdr:colOff>50800</xdr:colOff>
      <xdr:row>96</xdr:row>
      <xdr:rowOff>52794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499091"/>
          <a:ext cx="889000" cy="1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154978</xdr:rowOff>
    </xdr:from>
    <xdr:to>
      <xdr:col>15</xdr:col>
      <xdr:colOff>101600</xdr:colOff>
      <xdr:row>96</xdr:row>
      <xdr:rowOff>85128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101655</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08795" y="16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52794</xdr:rowOff>
    </xdr:from>
    <xdr:to>
      <xdr:col>10</xdr:col>
      <xdr:colOff>114300</xdr:colOff>
      <xdr:row>96</xdr:row>
      <xdr:rowOff>151118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11994"/>
          <a:ext cx="889000" cy="9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15811</xdr:rowOff>
    </xdr:from>
    <xdr:to>
      <xdr:col>10</xdr:col>
      <xdr:colOff>165100</xdr:colOff>
      <xdr:row>96</xdr:row>
      <xdr:rowOff>117411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108538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19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82677</xdr:rowOff>
    </xdr:from>
    <xdr:to>
      <xdr:col>6</xdr:col>
      <xdr:colOff>38100</xdr:colOff>
      <xdr:row>97</xdr:row>
      <xdr:rowOff>12827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29354</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30795" y="163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69101</xdr:rowOff>
    </xdr:from>
    <xdr:to>
      <xdr:col>24</xdr:col>
      <xdr:colOff>114300</xdr:colOff>
      <xdr:row>95</xdr:row>
      <xdr:rowOff>170701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5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47528</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335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148792</xdr:rowOff>
    </xdr:from>
    <xdr:to>
      <xdr:col>20</xdr:col>
      <xdr:colOff>38100</xdr:colOff>
      <xdr:row>96</xdr:row>
      <xdr:rowOff>78942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43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70069</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652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160541</xdr:rowOff>
    </xdr:from>
    <xdr:to>
      <xdr:col>15</xdr:col>
      <xdr:colOff>101600</xdr:colOff>
      <xdr:row>96</xdr:row>
      <xdr:rowOff>90691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81818</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654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1994</xdr:rowOff>
    </xdr:from>
    <xdr:to>
      <xdr:col>10</xdr:col>
      <xdr:colOff>165100</xdr:colOff>
      <xdr:row>96</xdr:row>
      <xdr:rowOff>103594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6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120121</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623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100318</xdr:rowOff>
    </xdr:from>
    <xdr:to>
      <xdr:col>6</xdr:col>
      <xdr:colOff>38100</xdr:colOff>
      <xdr:row>97</xdr:row>
      <xdr:rowOff>30468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21595</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6652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95542</xdr:rowOff>
    </xdr:from>
    <xdr:to>
      <xdr:col>54</xdr:col>
      <xdr:colOff>189865</xdr:colOff>
      <xdr:row>39</xdr:row>
      <xdr:rowOff>70815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10492"/>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74642</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6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70815</xdr:rowOff>
    </xdr:from>
    <xdr:to>
      <xdr:col>55</xdr:col>
      <xdr:colOff>88900</xdr:colOff>
      <xdr:row>39</xdr:row>
      <xdr:rowOff>70815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75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42219</xdr:rowOff>
    </xdr:from>
    <xdr:ext cx="534377"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8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95542</xdr:rowOff>
    </xdr:from>
    <xdr:to>
      <xdr:col>55</xdr:col>
      <xdr:colOff>88900</xdr:colOff>
      <xdr:row>31</xdr:row>
      <xdr:rowOff>95542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95466</xdr:rowOff>
    </xdr:from>
    <xdr:to>
      <xdr:col>55</xdr:col>
      <xdr:colOff>0</xdr:colOff>
      <xdr:row>38</xdr:row>
      <xdr:rowOff>12636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439116"/>
          <a:ext cx="838200" cy="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99242</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928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76365</xdr:rowOff>
    </xdr:from>
    <xdr:to>
      <xdr:col>55</xdr:col>
      <xdr:colOff>50800</xdr:colOff>
      <xdr:row>36</xdr:row>
      <xdr:rowOff>6515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07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98704</xdr:rowOff>
    </xdr:from>
    <xdr:to>
      <xdr:col>50</xdr:col>
      <xdr:colOff>114300</xdr:colOff>
      <xdr:row>38</xdr:row>
      <xdr:rowOff>12636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442354"/>
          <a:ext cx="889000" cy="8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94196</xdr:rowOff>
    </xdr:from>
    <xdr:to>
      <xdr:col>50</xdr:col>
      <xdr:colOff>165100</xdr:colOff>
      <xdr:row>36</xdr:row>
      <xdr:rowOff>24346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09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40873</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587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43269</xdr:rowOff>
    </xdr:from>
    <xdr:to>
      <xdr:col>45</xdr:col>
      <xdr:colOff>177800</xdr:colOff>
      <xdr:row>37</xdr:row>
      <xdr:rowOff>98704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215469"/>
          <a:ext cx="889000" cy="22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109055</xdr:rowOff>
    </xdr:from>
    <xdr:to>
      <xdr:col>46</xdr:col>
      <xdr:colOff>38100</xdr:colOff>
      <xdr:row>36</xdr:row>
      <xdr:rowOff>39205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10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55732</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58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43269</xdr:rowOff>
    </xdr:from>
    <xdr:to>
      <xdr:col>41</xdr:col>
      <xdr:colOff>50800</xdr:colOff>
      <xdr:row>37</xdr:row>
      <xdr:rowOff>166103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215469"/>
          <a:ext cx="889000" cy="29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97168</xdr:rowOff>
    </xdr:from>
    <xdr:to>
      <xdr:col>41</xdr:col>
      <xdr:colOff>101600</xdr:colOff>
      <xdr:row>36</xdr:row>
      <xdr:rowOff>27318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43845</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587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74269</xdr:rowOff>
    </xdr:from>
    <xdr:to>
      <xdr:col>36</xdr:col>
      <xdr:colOff>165100</xdr:colOff>
      <xdr:row>36</xdr:row>
      <xdr:rowOff>4419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07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20946</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585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44666</xdr:rowOff>
    </xdr:from>
    <xdr:to>
      <xdr:col>55</xdr:col>
      <xdr:colOff>50800</xdr:colOff>
      <xdr:row>37</xdr:row>
      <xdr:rowOff>146266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38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23093</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3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133286</xdr:rowOff>
    </xdr:from>
    <xdr:to>
      <xdr:col>50</xdr:col>
      <xdr:colOff>165100</xdr:colOff>
      <xdr:row>38</xdr:row>
      <xdr:rowOff>63436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7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54563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56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47904</xdr:rowOff>
    </xdr:from>
    <xdr:to>
      <xdr:col>46</xdr:col>
      <xdr:colOff>38100</xdr:colOff>
      <xdr:row>37</xdr:row>
      <xdr:rowOff>149504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3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140631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48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163919</xdr:rowOff>
    </xdr:from>
    <xdr:to>
      <xdr:col>41</xdr:col>
      <xdr:colOff>101600</xdr:colOff>
      <xdr:row>36</xdr:row>
      <xdr:rowOff>94069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16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85196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25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115303</xdr:rowOff>
    </xdr:from>
    <xdr:to>
      <xdr:col>36</xdr:col>
      <xdr:colOff>165100</xdr:colOff>
      <xdr:row>38</xdr:row>
      <xdr:rowOff>45453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5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36580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5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49688</xdr:rowOff>
    </xdr:from>
    <xdr:to>
      <xdr:col>54</xdr:col>
      <xdr:colOff>189865</xdr:colOff>
      <xdr:row>58</xdr:row>
      <xdr:rowOff>13818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93638"/>
          <a:ext cx="1270" cy="116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17645</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13818</xdr:rowOff>
    </xdr:from>
    <xdr:to>
      <xdr:col>55</xdr:col>
      <xdr:colOff>88900</xdr:colOff>
      <xdr:row>58</xdr:row>
      <xdr:rowOff>13818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99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167815</xdr:rowOff>
    </xdr:from>
    <xdr:ext cx="534377"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6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49688</xdr:rowOff>
    </xdr:from>
    <xdr:to>
      <xdr:col>55</xdr:col>
      <xdr:colOff>88900</xdr:colOff>
      <xdr:row>51</xdr:row>
      <xdr:rowOff>49688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9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49688</xdr:rowOff>
    </xdr:from>
    <xdr:to>
      <xdr:col>55</xdr:col>
      <xdr:colOff>0</xdr:colOff>
      <xdr:row>52</xdr:row>
      <xdr:rowOff>146691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8793638"/>
          <a:ext cx="838200" cy="26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121962</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3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143535</xdr:rowOff>
    </xdr:from>
    <xdr:to>
      <xdr:col>55</xdr:col>
      <xdr:colOff>50800</xdr:colOff>
      <xdr:row>55</xdr:row>
      <xdr:rowOff>73685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4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146691</xdr:rowOff>
    </xdr:from>
    <xdr:to>
      <xdr:col>50</xdr:col>
      <xdr:colOff>114300</xdr:colOff>
      <xdr:row>54</xdr:row>
      <xdr:rowOff>71406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062091"/>
          <a:ext cx="889000" cy="26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13748</xdr:rowOff>
    </xdr:from>
    <xdr:to>
      <xdr:col>50</xdr:col>
      <xdr:colOff>165100</xdr:colOff>
      <xdr:row>55</xdr:row>
      <xdr:rowOff>115348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4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106475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5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71406</xdr:rowOff>
    </xdr:from>
    <xdr:to>
      <xdr:col>45</xdr:col>
      <xdr:colOff>177800</xdr:colOff>
      <xdr:row>56</xdr:row>
      <xdr:rowOff>25609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329706"/>
          <a:ext cx="889000" cy="29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52762</xdr:rowOff>
    </xdr:from>
    <xdr:to>
      <xdr:col>46</xdr:col>
      <xdr:colOff>38100</xdr:colOff>
      <xdr:row>55</xdr:row>
      <xdr:rowOff>154362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4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145489</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57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26086</xdr:rowOff>
    </xdr:from>
    <xdr:to>
      <xdr:col>41</xdr:col>
      <xdr:colOff>50800</xdr:colOff>
      <xdr:row>56</xdr:row>
      <xdr:rowOff>25609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284386"/>
          <a:ext cx="889000" cy="34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75870</xdr:rowOff>
    </xdr:from>
    <xdr:to>
      <xdr:col>41</xdr:col>
      <xdr:colOff>101600</xdr:colOff>
      <xdr:row>56</xdr:row>
      <xdr:rowOff>6020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50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22547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28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71793</xdr:rowOff>
    </xdr:from>
    <xdr:to>
      <xdr:col>36</xdr:col>
      <xdr:colOff>165100</xdr:colOff>
      <xdr:row>56</xdr:row>
      <xdr:rowOff>1943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164520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5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170338</xdr:rowOff>
    </xdr:from>
    <xdr:to>
      <xdr:col>55</xdr:col>
      <xdr:colOff>50800</xdr:colOff>
      <xdr:row>51</xdr:row>
      <xdr:rowOff>100488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87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123365</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869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95891</xdr:rowOff>
    </xdr:from>
    <xdr:to>
      <xdr:col>50</xdr:col>
      <xdr:colOff>165100</xdr:colOff>
      <xdr:row>53</xdr:row>
      <xdr:rowOff>26041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01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42568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878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20606</xdr:rowOff>
    </xdr:from>
    <xdr:to>
      <xdr:col>46</xdr:col>
      <xdr:colOff>38100</xdr:colOff>
      <xdr:row>54</xdr:row>
      <xdr:rowOff>122206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27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138733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905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146259</xdr:rowOff>
    </xdr:from>
    <xdr:to>
      <xdr:col>41</xdr:col>
      <xdr:colOff>101600</xdr:colOff>
      <xdr:row>56</xdr:row>
      <xdr:rowOff>76409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5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67536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966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146736</xdr:rowOff>
    </xdr:from>
    <xdr:to>
      <xdr:col>36</xdr:col>
      <xdr:colOff>165100</xdr:colOff>
      <xdr:row>54</xdr:row>
      <xdr:rowOff>76886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23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93413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00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79153</xdr:rowOff>
    </xdr:from>
    <xdr:to>
      <xdr:col>54</xdr:col>
      <xdr:colOff>189865</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80653"/>
          <a:ext cx="1270" cy="1562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25830</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79153</xdr:rowOff>
    </xdr:from>
    <xdr:to>
      <xdr:col>55</xdr:col>
      <xdr:colOff>88900</xdr:colOff>
      <xdr:row>70</xdr:row>
      <xdr:rowOff>79153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8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79153</xdr:rowOff>
    </xdr:from>
    <xdr:to>
      <xdr:col>55</xdr:col>
      <xdr:colOff>0</xdr:colOff>
      <xdr:row>72</xdr:row>
      <xdr:rowOff>72034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2080653"/>
          <a:ext cx="838200" cy="33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147925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00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169498</xdr:rowOff>
    </xdr:from>
    <xdr:to>
      <xdr:col>55</xdr:col>
      <xdr:colOff>50800</xdr:colOff>
      <xdr:row>76</xdr:row>
      <xdr:rowOff>99648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02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72034</xdr:rowOff>
    </xdr:from>
    <xdr:to>
      <xdr:col>50</xdr:col>
      <xdr:colOff>114300</xdr:colOff>
      <xdr:row>75</xdr:row>
      <xdr:rowOff>44407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2416434"/>
          <a:ext cx="889000" cy="48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136449</xdr:rowOff>
    </xdr:from>
    <xdr:to>
      <xdr:col>50</xdr:col>
      <xdr:colOff>165100</xdr:colOff>
      <xdr:row>76</xdr:row>
      <xdr:rowOff>66599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29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57726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08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44407</xdr:rowOff>
    </xdr:from>
    <xdr:to>
      <xdr:col>45</xdr:col>
      <xdr:colOff>177800</xdr:colOff>
      <xdr:row>75</xdr:row>
      <xdr:rowOff>160339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2903157"/>
          <a:ext cx="889000" cy="11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5462</xdr:rowOff>
    </xdr:from>
    <xdr:to>
      <xdr:col>46</xdr:col>
      <xdr:colOff>38100</xdr:colOff>
      <xdr:row>76</xdr:row>
      <xdr:rowOff>107062</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0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98189</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1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141431</xdr:rowOff>
    </xdr:from>
    <xdr:to>
      <xdr:col>41</xdr:col>
      <xdr:colOff>50800</xdr:colOff>
      <xdr:row>75</xdr:row>
      <xdr:rowOff>160339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2485831"/>
          <a:ext cx="889000" cy="53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52781</xdr:rowOff>
    </xdr:from>
    <xdr:to>
      <xdr:col>41</xdr:col>
      <xdr:colOff>101600</xdr:colOff>
      <xdr:row>76</xdr:row>
      <xdr:rowOff>154381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08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145508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55231</xdr:rowOff>
    </xdr:from>
    <xdr:to>
      <xdr:col>36</xdr:col>
      <xdr:colOff>165100</xdr:colOff>
      <xdr:row>75</xdr:row>
      <xdr:rowOff>156831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291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147958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0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28353</xdr:rowOff>
    </xdr:from>
    <xdr:to>
      <xdr:col>55</xdr:col>
      <xdr:colOff>50800</xdr:colOff>
      <xdr:row>70</xdr:row>
      <xdr:rowOff>129953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202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152830</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198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21234</xdr:rowOff>
    </xdr:from>
    <xdr:to>
      <xdr:col>50</xdr:col>
      <xdr:colOff>165100</xdr:colOff>
      <xdr:row>72</xdr:row>
      <xdr:rowOff>122834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36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139361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14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165057</xdr:rowOff>
    </xdr:from>
    <xdr:to>
      <xdr:col>46</xdr:col>
      <xdr:colOff>38100</xdr:colOff>
      <xdr:row>75</xdr:row>
      <xdr:rowOff>95207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85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111734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62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109539</xdr:rowOff>
    </xdr:from>
    <xdr:to>
      <xdr:col>41</xdr:col>
      <xdr:colOff>101600</xdr:colOff>
      <xdr:row>76</xdr:row>
      <xdr:rowOff>39689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296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56216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74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90631</xdr:rowOff>
    </xdr:from>
    <xdr:to>
      <xdr:col>36</xdr:col>
      <xdr:colOff>165100</xdr:colOff>
      <xdr:row>73</xdr:row>
      <xdr:rowOff>20781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243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37308</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21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171132</xdr:rowOff>
    </xdr:from>
    <xdr:to>
      <xdr:col>54</xdr:col>
      <xdr:colOff>189865</xdr:colOff>
      <xdr:row>98</xdr:row>
      <xdr:rowOff>83617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601632"/>
          <a:ext cx="1270" cy="128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87444</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88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83617</xdr:rowOff>
    </xdr:from>
    <xdr:to>
      <xdr:col>55</xdr:col>
      <xdr:colOff>88900</xdr:colOff>
      <xdr:row>98</xdr:row>
      <xdr:rowOff>83617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88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117809</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37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171132</xdr:rowOff>
    </xdr:from>
    <xdr:to>
      <xdr:col>55</xdr:col>
      <xdr:colOff>88900</xdr:colOff>
      <xdr:row>90</xdr:row>
      <xdr:rowOff>171132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60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105524</xdr:rowOff>
    </xdr:from>
    <xdr:to>
      <xdr:col>55</xdr:col>
      <xdr:colOff>0</xdr:colOff>
      <xdr:row>97</xdr:row>
      <xdr:rowOff>50394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564724"/>
          <a:ext cx="838200" cy="1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7841</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124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156414</xdr:rowOff>
    </xdr:from>
    <xdr:to>
      <xdr:col>55</xdr:col>
      <xdr:colOff>50800</xdr:colOff>
      <xdr:row>95</xdr:row>
      <xdr:rowOff>86564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25667</xdr:rowOff>
    </xdr:from>
    <xdr:to>
      <xdr:col>50</xdr:col>
      <xdr:colOff>114300</xdr:colOff>
      <xdr:row>97</xdr:row>
      <xdr:rowOff>50394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656317"/>
          <a:ext cx="889000" cy="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99110</xdr:rowOff>
    </xdr:from>
    <xdr:to>
      <xdr:col>50</xdr:col>
      <xdr:colOff>165100</xdr:colOff>
      <xdr:row>96</xdr:row>
      <xdr:rowOff>29260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45787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16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25667</xdr:rowOff>
    </xdr:from>
    <xdr:to>
      <xdr:col>45</xdr:col>
      <xdr:colOff>177800</xdr:colOff>
      <xdr:row>98</xdr:row>
      <xdr:rowOff>170523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656317"/>
          <a:ext cx="889000" cy="3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166167</xdr:rowOff>
    </xdr:from>
    <xdr:to>
      <xdr:col>46</xdr:col>
      <xdr:colOff>38100</xdr:colOff>
      <xdr:row>96</xdr:row>
      <xdr:rowOff>96317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112844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2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59347</xdr:rowOff>
    </xdr:from>
    <xdr:to>
      <xdr:col>41</xdr:col>
      <xdr:colOff>50800</xdr:colOff>
      <xdr:row>98</xdr:row>
      <xdr:rowOff>170523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689997"/>
          <a:ext cx="889000" cy="28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27673</xdr:rowOff>
    </xdr:from>
    <xdr:to>
      <xdr:col>41</xdr:col>
      <xdr:colOff>101600</xdr:colOff>
      <xdr:row>96</xdr:row>
      <xdr:rowOff>129273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145800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26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8776</xdr:rowOff>
    </xdr:from>
    <xdr:to>
      <xdr:col>36</xdr:col>
      <xdr:colOff>165100</xdr:colOff>
      <xdr:row>97</xdr:row>
      <xdr:rowOff>110376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101503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73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54724</xdr:rowOff>
    </xdr:from>
    <xdr:to>
      <xdr:col>55</xdr:col>
      <xdr:colOff>50800</xdr:colOff>
      <xdr:row>96</xdr:row>
      <xdr:rowOff>156324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5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33151</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49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171044</xdr:rowOff>
    </xdr:from>
    <xdr:to>
      <xdr:col>50</xdr:col>
      <xdr:colOff>165100</xdr:colOff>
      <xdr:row>97</xdr:row>
      <xdr:rowOff>101194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63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92321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7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146317</xdr:rowOff>
    </xdr:from>
    <xdr:to>
      <xdr:col>46</xdr:col>
      <xdr:colOff>38100</xdr:colOff>
      <xdr:row>97</xdr:row>
      <xdr:rowOff>76467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60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67594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69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119723</xdr:rowOff>
    </xdr:from>
    <xdr:to>
      <xdr:col>41</xdr:col>
      <xdr:colOff>101600</xdr:colOff>
      <xdr:row>99</xdr:row>
      <xdr:rowOff>49873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92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41000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701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8547</xdr:rowOff>
    </xdr:from>
    <xdr:to>
      <xdr:col>36</xdr:col>
      <xdr:colOff>165100</xdr:colOff>
      <xdr:row>97</xdr:row>
      <xdr:rowOff>110147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6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126674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41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29915</xdr:rowOff>
    </xdr:from>
    <xdr:to>
      <xdr:col>85</xdr:col>
      <xdr:colOff>126364</xdr:colOff>
      <xdr:row>38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859215"/>
          <a:ext cx="1269" cy="681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148042</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6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29915</xdr:rowOff>
    </xdr:from>
    <xdr:to>
      <xdr:col>86</xdr:col>
      <xdr:colOff>25400</xdr:colOff>
      <xdr:row>34</xdr:row>
      <xdr:rowOff>29915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85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34658</xdr:rowOff>
    </xdr:from>
    <xdr:to>
      <xdr:col>85</xdr:col>
      <xdr:colOff>127000</xdr:colOff>
      <xdr:row>34</xdr:row>
      <xdr:rowOff>29915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5521058"/>
          <a:ext cx="838200" cy="33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29094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372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50667</xdr:rowOff>
    </xdr:from>
    <xdr:to>
      <xdr:col>85</xdr:col>
      <xdr:colOff>177800</xdr:colOff>
      <xdr:row>37</xdr:row>
      <xdr:rowOff>152267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39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19514</xdr:rowOff>
    </xdr:from>
    <xdr:to>
      <xdr:col>81</xdr:col>
      <xdr:colOff>50800</xdr:colOff>
      <xdr:row>32</xdr:row>
      <xdr:rowOff>34658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5334464"/>
          <a:ext cx="889000" cy="18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63297</xdr:rowOff>
    </xdr:from>
    <xdr:to>
      <xdr:col>81</xdr:col>
      <xdr:colOff>101600</xdr:colOff>
      <xdr:row>37</xdr:row>
      <xdr:rowOff>164897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40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156024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9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19514</xdr:rowOff>
    </xdr:from>
    <xdr:to>
      <xdr:col>76</xdr:col>
      <xdr:colOff>114300</xdr:colOff>
      <xdr:row>32</xdr:row>
      <xdr:rowOff>16770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5334464"/>
          <a:ext cx="889000" cy="16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99587</xdr:rowOff>
    </xdr:from>
    <xdr:to>
      <xdr:col>76</xdr:col>
      <xdr:colOff>165100</xdr:colOff>
      <xdr:row>38</xdr:row>
      <xdr:rowOff>29737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4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20864</xdr:rowOff>
    </xdr:from>
    <xdr:ext cx="378565"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3017" y="6535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16770</xdr:rowOff>
    </xdr:from>
    <xdr:to>
      <xdr:col>71</xdr:col>
      <xdr:colOff>177800</xdr:colOff>
      <xdr:row>37</xdr:row>
      <xdr:rowOff>159588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5503170"/>
          <a:ext cx="889000" cy="100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99816</xdr:rowOff>
    </xdr:from>
    <xdr:to>
      <xdr:col>72</xdr:col>
      <xdr:colOff>38100</xdr:colOff>
      <xdr:row>38</xdr:row>
      <xdr:rowOff>29966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44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21093</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536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112388</xdr:rowOff>
    </xdr:from>
    <xdr:to>
      <xdr:col>67</xdr:col>
      <xdr:colOff>101600</xdr:colOff>
      <xdr:row>38</xdr:row>
      <xdr:rowOff>42538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45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33665</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548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150565</xdr:rowOff>
    </xdr:from>
    <xdr:to>
      <xdr:col>85</xdr:col>
      <xdr:colOff>177800</xdr:colOff>
      <xdr:row>34</xdr:row>
      <xdr:rowOff>80715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580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103592</xdr:rowOff>
    </xdr:from>
    <xdr:ext cx="534377"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576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155308</xdr:rowOff>
    </xdr:from>
    <xdr:to>
      <xdr:col>81</xdr:col>
      <xdr:colOff>101600</xdr:colOff>
      <xdr:row>32</xdr:row>
      <xdr:rowOff>85458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547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101985</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14111" y="524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140164</xdr:rowOff>
    </xdr:from>
    <xdr:to>
      <xdr:col>76</xdr:col>
      <xdr:colOff>165100</xdr:colOff>
      <xdr:row>31</xdr:row>
      <xdr:rowOff>70314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528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86841</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25111" y="50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137420</xdr:rowOff>
    </xdr:from>
    <xdr:to>
      <xdr:col>72</xdr:col>
      <xdr:colOff>38100</xdr:colOff>
      <xdr:row>32</xdr:row>
      <xdr:rowOff>67570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545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84097</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36111" y="522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108788</xdr:rowOff>
    </xdr:from>
    <xdr:to>
      <xdr:col>67</xdr:col>
      <xdr:colOff>101600</xdr:colOff>
      <xdr:row>38</xdr:row>
      <xdr:rowOff>38939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4524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55465</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141300</xdr:rowOff>
    </xdr:from>
    <xdr:to>
      <xdr:col>85</xdr:col>
      <xdr:colOff>126364</xdr:colOff>
      <xdr:row>79</xdr:row>
      <xdr:rowOff>116917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1971350"/>
          <a:ext cx="1269" cy="16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120744</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66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116917</xdr:rowOff>
    </xdr:from>
    <xdr:to>
      <xdr:col>86</xdr:col>
      <xdr:colOff>25400</xdr:colOff>
      <xdr:row>79</xdr:row>
      <xdr:rowOff>116917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66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87977</xdr:rowOff>
    </xdr:from>
    <xdr:ext cx="534377"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4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141300</xdr:rowOff>
    </xdr:from>
    <xdr:to>
      <xdr:col>86</xdr:col>
      <xdr:colOff>25400</xdr:colOff>
      <xdr:row>69</xdr:row>
      <xdr:rowOff>141300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197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10998</xdr:rowOff>
    </xdr:from>
    <xdr:to>
      <xdr:col>85</xdr:col>
      <xdr:colOff>127000</xdr:colOff>
      <xdr:row>78</xdr:row>
      <xdr:rowOff>84798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212648"/>
          <a:ext cx="838200" cy="24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51008</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738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28131</xdr:rowOff>
    </xdr:from>
    <xdr:to>
      <xdr:col>85</xdr:col>
      <xdr:colOff>177800</xdr:colOff>
      <xdr:row>75</xdr:row>
      <xdr:rowOff>129731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84798</xdr:rowOff>
    </xdr:from>
    <xdr:to>
      <xdr:col>81</xdr:col>
      <xdr:colOff>50800</xdr:colOff>
      <xdr:row>78</xdr:row>
      <xdr:rowOff>96152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457898"/>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143611</xdr:rowOff>
    </xdr:from>
    <xdr:to>
      <xdr:col>81</xdr:col>
      <xdr:colOff>101600</xdr:colOff>
      <xdr:row>75</xdr:row>
      <xdr:rowOff>73761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90288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86740</xdr:rowOff>
    </xdr:from>
    <xdr:to>
      <xdr:col>76</xdr:col>
      <xdr:colOff>114300</xdr:colOff>
      <xdr:row>78</xdr:row>
      <xdr:rowOff>96152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459840"/>
          <a:ext cx="889000" cy="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165557</xdr:rowOff>
    </xdr:from>
    <xdr:to>
      <xdr:col>76</xdr:col>
      <xdr:colOff>165100</xdr:colOff>
      <xdr:row>75</xdr:row>
      <xdr:rowOff>95707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112234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62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86740</xdr:rowOff>
    </xdr:from>
    <xdr:to>
      <xdr:col>71</xdr:col>
      <xdr:colOff>177800</xdr:colOff>
      <xdr:row>78</xdr:row>
      <xdr:rowOff>98743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459840"/>
          <a:ext cx="889000" cy="1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141059</xdr:rowOff>
    </xdr:from>
    <xdr:to>
      <xdr:col>72</xdr:col>
      <xdr:colOff>38100</xdr:colOff>
      <xdr:row>75</xdr:row>
      <xdr:rowOff>71209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282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87736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60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120028</xdr:rowOff>
    </xdr:from>
    <xdr:to>
      <xdr:col>67</xdr:col>
      <xdr:colOff>101600</xdr:colOff>
      <xdr:row>75</xdr:row>
      <xdr:rowOff>50178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8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66705</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5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131648</xdr:rowOff>
    </xdr:from>
    <xdr:to>
      <xdr:col>85</xdr:col>
      <xdr:colOff>177800</xdr:colOff>
      <xdr:row>77</xdr:row>
      <xdr:rowOff>61798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1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110075</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14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33998</xdr:rowOff>
    </xdr:from>
    <xdr:to>
      <xdr:col>81</xdr:col>
      <xdr:colOff>101600</xdr:colOff>
      <xdr:row>78</xdr:row>
      <xdr:rowOff>135598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40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126725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49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45352</xdr:rowOff>
    </xdr:from>
    <xdr:to>
      <xdr:col>76</xdr:col>
      <xdr:colOff>165100</xdr:colOff>
      <xdr:row>78</xdr:row>
      <xdr:rowOff>146952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41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138079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51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35940</xdr:rowOff>
    </xdr:from>
    <xdr:to>
      <xdr:col>72</xdr:col>
      <xdr:colOff>38100</xdr:colOff>
      <xdr:row>78</xdr:row>
      <xdr:rowOff>137540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40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128667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50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47943</xdr:rowOff>
    </xdr:from>
    <xdr:to>
      <xdr:col>67</xdr:col>
      <xdr:colOff>101600</xdr:colOff>
      <xdr:row>78</xdr:row>
      <xdr:rowOff>149543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4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140670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5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131527</xdr:rowOff>
    </xdr:from>
    <xdr:to>
      <xdr:col>85</xdr:col>
      <xdr:colOff>126364</xdr:colOff>
      <xdr:row>97</xdr:row>
      <xdr:rowOff>132614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62027"/>
          <a:ext cx="1269" cy="120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136441</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76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132614</xdr:rowOff>
    </xdr:from>
    <xdr:to>
      <xdr:col>86</xdr:col>
      <xdr:colOff>25400</xdr:colOff>
      <xdr:row>97</xdr:row>
      <xdr:rowOff>132614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76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78204</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131527</xdr:rowOff>
    </xdr:from>
    <xdr:to>
      <xdr:col>86</xdr:col>
      <xdr:colOff>25400</xdr:colOff>
      <xdr:row>90</xdr:row>
      <xdr:rowOff>131527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6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103409</xdr:rowOff>
    </xdr:from>
    <xdr:to>
      <xdr:col>85</xdr:col>
      <xdr:colOff>127000</xdr:colOff>
      <xdr:row>94</xdr:row>
      <xdr:rowOff>115469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219709"/>
          <a:ext cx="838200" cy="1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2291</xdr:rowOff>
    </xdr:from>
    <xdr:ext cx="469744"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461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23864</xdr:rowOff>
    </xdr:from>
    <xdr:to>
      <xdr:col>85</xdr:col>
      <xdr:colOff>177800</xdr:colOff>
      <xdr:row>96</xdr:row>
      <xdr:rowOff>125464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48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115469</xdr:rowOff>
    </xdr:from>
    <xdr:to>
      <xdr:col>81</xdr:col>
      <xdr:colOff>50800</xdr:colOff>
      <xdr:row>94</xdr:row>
      <xdr:rowOff>161017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231769"/>
          <a:ext cx="889000" cy="4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67926</xdr:rowOff>
    </xdr:from>
    <xdr:to>
      <xdr:col>81</xdr:col>
      <xdr:colOff>101600</xdr:colOff>
      <xdr:row>96</xdr:row>
      <xdr:rowOff>169526</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5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160653</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46428" y="1661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52146</xdr:rowOff>
    </xdr:from>
    <xdr:to>
      <xdr:col>76</xdr:col>
      <xdr:colOff>114300</xdr:colOff>
      <xdr:row>94</xdr:row>
      <xdr:rowOff>161017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168446"/>
          <a:ext cx="889000" cy="10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159938</xdr:rowOff>
    </xdr:from>
    <xdr:to>
      <xdr:col>76</xdr:col>
      <xdr:colOff>165100</xdr:colOff>
      <xdr:row>96</xdr:row>
      <xdr:rowOff>90088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44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81215</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57428" y="1654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52146</xdr:rowOff>
    </xdr:from>
    <xdr:to>
      <xdr:col>71</xdr:col>
      <xdr:colOff>177800</xdr:colOff>
      <xdr:row>97</xdr:row>
      <xdr:rowOff>58662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168446"/>
          <a:ext cx="889000" cy="52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91529</xdr:rowOff>
    </xdr:from>
    <xdr:to>
      <xdr:col>72</xdr:col>
      <xdr:colOff>38100</xdr:colOff>
      <xdr:row>97</xdr:row>
      <xdr:rowOff>21679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55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12806</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64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44323</xdr:rowOff>
    </xdr:from>
    <xdr:to>
      <xdr:col>67</xdr:col>
      <xdr:colOff>101600</xdr:colOff>
      <xdr:row>96</xdr:row>
      <xdr:rowOff>145923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50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162450</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27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52609</xdr:rowOff>
    </xdr:from>
    <xdr:to>
      <xdr:col>85</xdr:col>
      <xdr:colOff>177800</xdr:colOff>
      <xdr:row>94</xdr:row>
      <xdr:rowOff>154209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16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75486</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02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64669</xdr:rowOff>
    </xdr:from>
    <xdr:to>
      <xdr:col>81</xdr:col>
      <xdr:colOff>101600</xdr:colOff>
      <xdr:row>94</xdr:row>
      <xdr:rowOff>166269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18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11346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595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110217</xdr:rowOff>
    </xdr:from>
    <xdr:to>
      <xdr:col>76</xdr:col>
      <xdr:colOff>165100</xdr:colOff>
      <xdr:row>95</xdr:row>
      <xdr:rowOff>40367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22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56894</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00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1346</xdr:rowOff>
    </xdr:from>
    <xdr:to>
      <xdr:col>72</xdr:col>
      <xdr:colOff>38100</xdr:colOff>
      <xdr:row>94</xdr:row>
      <xdr:rowOff>102946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11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119473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589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7862</xdr:rowOff>
    </xdr:from>
    <xdr:to>
      <xdr:col>67</xdr:col>
      <xdr:colOff>101600</xdr:colOff>
      <xdr:row>97</xdr:row>
      <xdr:rowOff>109462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63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100589</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73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25400</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340350"/>
          <a:ext cx="1269"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143527</xdr:rowOff>
    </xdr:from>
    <xdr:ext cx="469744"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11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25400</xdr:rowOff>
    </xdr:from>
    <xdr:to>
      <xdr:col>116</xdr:col>
      <xdr:colOff>152400</xdr:colOff>
      <xdr:row>31</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34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9072</xdr:rowOff>
    </xdr:from>
    <xdr:to>
      <xdr:col>116</xdr:col>
      <xdr:colOff>63500</xdr:colOff>
      <xdr:row>35</xdr:row>
      <xdr:rowOff>12011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009822"/>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52305</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053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73878</xdr:rowOff>
    </xdr:from>
    <xdr:to>
      <xdr:col>116</xdr:col>
      <xdr:colOff>114300</xdr:colOff>
      <xdr:row>36</xdr:row>
      <xdr:rowOff>4028</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9072</xdr:rowOff>
    </xdr:from>
    <xdr:to>
      <xdr:col>111</xdr:col>
      <xdr:colOff>177800</xdr:colOff>
      <xdr:row>35</xdr:row>
      <xdr:rowOff>12337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00982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73551</xdr:rowOff>
    </xdr:from>
    <xdr:to>
      <xdr:col>112</xdr:col>
      <xdr:colOff>38100</xdr:colOff>
      <xdr:row>36</xdr:row>
      <xdr:rowOff>3701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166278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16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12337</xdr:rowOff>
    </xdr:from>
    <xdr:to>
      <xdr:col>107</xdr:col>
      <xdr:colOff>50800</xdr:colOff>
      <xdr:row>35</xdr:row>
      <xdr:rowOff>23767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01308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5951</xdr:rowOff>
    </xdr:from>
    <xdr:to>
      <xdr:col>107</xdr:col>
      <xdr:colOff>101600</xdr:colOff>
      <xdr:row>35</xdr:row>
      <xdr:rowOff>107551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0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98678</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09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23767</xdr:rowOff>
    </xdr:from>
    <xdr:to>
      <xdr:col>102</xdr:col>
      <xdr:colOff>114300</xdr:colOff>
      <xdr:row>35</xdr:row>
      <xdr:rowOff>72426</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024517"/>
          <a:ext cx="8890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118945</xdr:rowOff>
    </xdr:from>
    <xdr:to>
      <xdr:col>102</xdr:col>
      <xdr:colOff>165100</xdr:colOff>
      <xdr:row>35</xdr:row>
      <xdr:rowOff>49095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594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65622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572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151275</xdr:rowOff>
    </xdr:from>
    <xdr:to>
      <xdr:col>98</xdr:col>
      <xdr:colOff>38100</xdr:colOff>
      <xdr:row>34</xdr:row>
      <xdr:rowOff>81425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58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97952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558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132661</xdr:rowOff>
    </xdr:from>
    <xdr:to>
      <xdr:col>116</xdr:col>
      <xdr:colOff>114300</xdr:colOff>
      <xdr:row>35</xdr:row>
      <xdr:rowOff>62811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596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155538</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581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129722</xdr:rowOff>
    </xdr:from>
    <xdr:to>
      <xdr:col>112</xdr:col>
      <xdr:colOff>38100</xdr:colOff>
      <xdr:row>35</xdr:row>
      <xdr:rowOff>59872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595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76399</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573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132987</xdr:rowOff>
    </xdr:from>
    <xdr:to>
      <xdr:col>107</xdr:col>
      <xdr:colOff>101600</xdr:colOff>
      <xdr:row>35</xdr:row>
      <xdr:rowOff>63137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596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79664</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573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144417</xdr:rowOff>
    </xdr:from>
    <xdr:to>
      <xdr:col>102</xdr:col>
      <xdr:colOff>165100</xdr:colOff>
      <xdr:row>35</xdr:row>
      <xdr:rowOff>74567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59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65694</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06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21626</xdr:rowOff>
    </xdr:from>
    <xdr:to>
      <xdr:col>98</xdr:col>
      <xdr:colOff>38100</xdr:colOff>
      <xdr:row>35</xdr:row>
      <xdr:rowOff>123226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02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114353</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11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43166</xdr:rowOff>
    </xdr:from>
    <xdr:to>
      <xdr:col>116</xdr:col>
      <xdr:colOff>62864</xdr:colOff>
      <xdr:row>59</xdr:row>
      <xdr:rowOff>86992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5666"/>
          <a:ext cx="1269" cy="1586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90819</xdr:rowOff>
    </xdr:from>
    <xdr:ext cx="378565"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06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86992</xdr:rowOff>
    </xdr:from>
    <xdr:to>
      <xdr:col>116</xdr:col>
      <xdr:colOff>152400</xdr:colOff>
      <xdr:row>59</xdr:row>
      <xdr:rowOff>86992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0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161293</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9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43166</xdr:rowOff>
    </xdr:from>
    <xdr:to>
      <xdr:col>116</xdr:col>
      <xdr:colOff>152400</xdr:colOff>
      <xdr:row>50</xdr:row>
      <xdr:rowOff>43166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108479</xdr:rowOff>
    </xdr:from>
    <xdr:to>
      <xdr:col>116</xdr:col>
      <xdr:colOff>63500</xdr:colOff>
      <xdr:row>58</xdr:row>
      <xdr:rowOff>111092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52579"/>
          <a:ext cx="8382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91497</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349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68620</xdr:rowOff>
    </xdr:from>
    <xdr:to>
      <xdr:col>116</xdr:col>
      <xdr:colOff>114300</xdr:colOff>
      <xdr:row>55</xdr:row>
      <xdr:rowOff>170220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49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141660</xdr:rowOff>
    </xdr:from>
    <xdr:to>
      <xdr:col>111</xdr:col>
      <xdr:colOff>177800</xdr:colOff>
      <xdr:row>58</xdr:row>
      <xdr:rowOff>108479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9914310"/>
          <a:ext cx="889000" cy="13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51540</xdr:rowOff>
    </xdr:from>
    <xdr:to>
      <xdr:col>112</xdr:col>
      <xdr:colOff>38100</xdr:colOff>
      <xdr:row>55</xdr:row>
      <xdr:rowOff>153140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4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169667</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56111" y="925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108382</xdr:rowOff>
    </xdr:from>
    <xdr:to>
      <xdr:col>107</xdr:col>
      <xdr:colOff>50800</xdr:colOff>
      <xdr:row>57</xdr:row>
      <xdr:rowOff>141660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9881032"/>
          <a:ext cx="889000" cy="3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150492</xdr:rowOff>
    </xdr:from>
    <xdr:to>
      <xdr:col>107</xdr:col>
      <xdr:colOff>101600</xdr:colOff>
      <xdr:row>55</xdr:row>
      <xdr:rowOff>80642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40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97169</xdr:rowOff>
    </xdr:from>
    <xdr:ext cx="534377"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67111" y="918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108382</xdr:rowOff>
    </xdr:from>
    <xdr:to>
      <xdr:col>102</xdr:col>
      <xdr:colOff>114300</xdr:colOff>
      <xdr:row>58</xdr:row>
      <xdr:rowOff>78337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9881032"/>
          <a:ext cx="889000" cy="14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108168</xdr:rowOff>
    </xdr:from>
    <xdr:to>
      <xdr:col>102</xdr:col>
      <xdr:colOff>165100</xdr:colOff>
      <xdr:row>55</xdr:row>
      <xdr:rowOff>38318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36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54845</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278111" y="914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53467</xdr:rowOff>
    </xdr:from>
    <xdr:to>
      <xdr:col>98</xdr:col>
      <xdr:colOff>38100</xdr:colOff>
      <xdr:row>54</xdr:row>
      <xdr:rowOff>155067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31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144</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389111" y="90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60292</xdr:rowOff>
    </xdr:from>
    <xdr:to>
      <xdr:col>116</xdr:col>
      <xdr:colOff>114300</xdr:colOff>
      <xdr:row>58</xdr:row>
      <xdr:rowOff>161892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0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38719</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57679</xdr:rowOff>
    </xdr:from>
    <xdr:to>
      <xdr:col>112</xdr:col>
      <xdr:colOff>38100</xdr:colOff>
      <xdr:row>58</xdr:row>
      <xdr:rowOff>159279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0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150406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09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90860</xdr:rowOff>
    </xdr:from>
    <xdr:to>
      <xdr:col>107</xdr:col>
      <xdr:colOff>101600</xdr:colOff>
      <xdr:row>58</xdr:row>
      <xdr:rowOff>21010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86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12137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95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57582</xdr:rowOff>
    </xdr:from>
    <xdr:to>
      <xdr:col>102</xdr:col>
      <xdr:colOff>165100</xdr:colOff>
      <xdr:row>57</xdr:row>
      <xdr:rowOff>159182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83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150309</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9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27537</xdr:rowOff>
    </xdr:from>
    <xdr:to>
      <xdr:col>98</xdr:col>
      <xdr:colOff>38100</xdr:colOff>
      <xdr:row>58</xdr:row>
      <xdr:rowOff>129137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7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120264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06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77559</xdr:rowOff>
    </xdr:from>
    <xdr:to>
      <xdr:col>116</xdr:col>
      <xdr:colOff>62864</xdr:colOff>
      <xdr:row>78</xdr:row>
      <xdr:rowOff>44831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50509"/>
          <a:ext cx="1269"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48658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4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44831</xdr:rowOff>
    </xdr:from>
    <xdr:to>
      <xdr:col>116</xdr:col>
      <xdr:colOff>152400</xdr:colOff>
      <xdr:row>78</xdr:row>
      <xdr:rowOff>44831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41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24236</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2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77559</xdr:rowOff>
    </xdr:from>
    <xdr:to>
      <xdr:col>116</xdr:col>
      <xdr:colOff>152400</xdr:colOff>
      <xdr:row>71</xdr:row>
      <xdr:rowOff>77559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5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7721</xdr:rowOff>
    </xdr:from>
    <xdr:to>
      <xdr:col>116</xdr:col>
      <xdr:colOff>63500</xdr:colOff>
      <xdr:row>75</xdr:row>
      <xdr:rowOff>23800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866471"/>
          <a:ext cx="838200" cy="1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40162</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898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61735</xdr:rowOff>
    </xdr:from>
    <xdr:to>
      <xdr:col>116</xdr:col>
      <xdr:colOff>114300</xdr:colOff>
      <xdr:row>75</xdr:row>
      <xdr:rowOff>163336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23800</xdr:rowOff>
    </xdr:from>
    <xdr:to>
      <xdr:col>111</xdr:col>
      <xdr:colOff>177800</xdr:colOff>
      <xdr:row>75</xdr:row>
      <xdr:rowOff>84455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882550"/>
          <a:ext cx="889000" cy="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104940</xdr:rowOff>
    </xdr:from>
    <xdr:to>
      <xdr:col>112</xdr:col>
      <xdr:colOff>38100</xdr:colOff>
      <xdr:row>76</xdr:row>
      <xdr:rowOff>35089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26216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0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84455</xdr:rowOff>
    </xdr:from>
    <xdr:to>
      <xdr:col>107</xdr:col>
      <xdr:colOff>50800</xdr:colOff>
      <xdr:row>75</xdr:row>
      <xdr:rowOff>97257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943205"/>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117246</xdr:rowOff>
    </xdr:from>
    <xdr:to>
      <xdr:col>107</xdr:col>
      <xdr:colOff>101600</xdr:colOff>
      <xdr:row>76</xdr:row>
      <xdr:rowOff>47396</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38524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0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97257</xdr:rowOff>
    </xdr:from>
    <xdr:to>
      <xdr:col>102</xdr:col>
      <xdr:colOff>114300</xdr:colOff>
      <xdr:row>75</xdr:row>
      <xdr:rowOff>151321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956007"/>
          <a:ext cx="889000" cy="5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127381</xdr:rowOff>
    </xdr:from>
    <xdr:to>
      <xdr:col>102</xdr:col>
      <xdr:colOff>165100</xdr:colOff>
      <xdr:row>76</xdr:row>
      <xdr:rowOff>57531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9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48658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0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21234</xdr:rowOff>
    </xdr:from>
    <xdr:to>
      <xdr:col>98</xdr:col>
      <xdr:colOff>38100</xdr:colOff>
      <xdr:row>75</xdr:row>
      <xdr:rowOff>122834</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7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139361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6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128371</xdr:rowOff>
    </xdr:from>
    <xdr:to>
      <xdr:col>116</xdr:col>
      <xdr:colOff>114300</xdr:colOff>
      <xdr:row>75</xdr:row>
      <xdr:rowOff>58521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8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151248</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6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144450</xdr:rowOff>
    </xdr:from>
    <xdr:to>
      <xdr:col>112</xdr:col>
      <xdr:colOff>38100</xdr:colOff>
      <xdr:row>75</xdr:row>
      <xdr:rowOff>74600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83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91127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60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33655</xdr:rowOff>
    </xdr:from>
    <xdr:to>
      <xdr:col>107</xdr:col>
      <xdr:colOff>101600</xdr:colOff>
      <xdr:row>75</xdr:row>
      <xdr:rowOff>135255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89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151782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66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46457</xdr:rowOff>
    </xdr:from>
    <xdr:to>
      <xdr:col>102</xdr:col>
      <xdr:colOff>165100</xdr:colOff>
      <xdr:row>75</xdr:row>
      <xdr:rowOff>148056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9052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164584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68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100520</xdr:rowOff>
    </xdr:from>
    <xdr:to>
      <xdr:col>98</xdr:col>
      <xdr:colOff>38100</xdr:colOff>
      <xdr:row>76</xdr:row>
      <xdr:rowOff>30671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9592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21798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05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543,124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・人件費は住民一人当たり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110,953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高い水準にある。これは、給与改定に伴う勤勉手当の増や、退職者数の増、ラグビーワールドカップ・ハンドボール女子世界選手権・新型コロナウイルス感染症対応に係る時間外手当の増が主な要因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・補助費等は住民一人当たり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27,661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円となっており、類似団体と比較して一人当たりコストが低い状況となっている。また、前年度比で、住民一人当たり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+2,326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円となっ</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おり、これは、ラグビーワルドカップ・女子ハンドボール世界大会開催に伴う負担金約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19.7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億円の増などが主な要因である。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91,725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円となっており、類似団体と比較して一人当たりコストが高い状況となっている。また、前年度比で、住民一人当たり＋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14,092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円となっており、これは、熊本城ホール整備事業（＋</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67.5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億円）や、桜町地区再開発事業（＋</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20.1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億円）、千葉城地区保存活用関係経費における</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JT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跡地購入（</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+15.0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億円）の増などが主な要因である。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・災害復旧事業費は住民一人当たり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11,921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円となっており、類似団体と比較して一人当たりコストが高い状況となっている。これは、熊本地震災害復旧に係る経費の発生が要因である。しかし、復旧・復興が進み、前年度比で住民一人あたり▲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5,917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733,721
727,066
390.32
407,076,330
398,501,331
6,670,847
192,806,403
481,313,290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17236</xdr:rowOff>
    </xdr:from>
    <xdr:to>
      <xdr:col>24</xdr:col>
      <xdr:colOff>62865</xdr:colOff>
      <xdr:row>39</xdr:row>
      <xdr:rowOff>95613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32186"/>
          <a:ext cx="127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99440</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85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95613</xdr:rowOff>
    </xdr:from>
    <xdr:to>
      <xdr:col>24</xdr:col>
      <xdr:colOff>152400</xdr:colOff>
      <xdr:row>39</xdr:row>
      <xdr:rowOff>95613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135363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17236</xdr:rowOff>
    </xdr:from>
    <xdr:to>
      <xdr:col>24</xdr:col>
      <xdr:colOff>152400</xdr:colOff>
      <xdr:row>31</xdr:row>
      <xdr:rowOff>17236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167458</xdr:rowOff>
    </xdr:from>
    <xdr:to>
      <xdr:col>24</xdr:col>
      <xdr:colOff>63500</xdr:colOff>
      <xdr:row>33</xdr:row>
      <xdr:rowOff>90714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653858"/>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140805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41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162378</xdr:rowOff>
    </xdr:from>
    <xdr:to>
      <xdr:col>24</xdr:col>
      <xdr:colOff>114300</xdr:colOff>
      <xdr:row>36</xdr:row>
      <xdr:rowOff>92528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167458</xdr:rowOff>
    </xdr:from>
    <xdr:to>
      <xdr:col>19</xdr:col>
      <xdr:colOff>177800</xdr:colOff>
      <xdr:row>33</xdr:row>
      <xdr:rowOff>56424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653858"/>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141151</xdr:rowOff>
    </xdr:from>
    <xdr:to>
      <xdr:col>20</xdr:col>
      <xdr:colOff>38100</xdr:colOff>
      <xdr:row>36</xdr:row>
      <xdr:rowOff>71301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62428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56424</xdr:rowOff>
    </xdr:from>
    <xdr:to>
      <xdr:col>15</xdr:col>
      <xdr:colOff>50800</xdr:colOff>
      <xdr:row>33</xdr:row>
      <xdr:rowOff>123372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714274"/>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128089</xdr:rowOff>
    </xdr:from>
    <xdr:to>
      <xdr:col>15</xdr:col>
      <xdr:colOff>101600</xdr:colOff>
      <xdr:row>36</xdr:row>
      <xdr:rowOff>58239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49366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64589</xdr:rowOff>
    </xdr:from>
    <xdr:to>
      <xdr:col>10</xdr:col>
      <xdr:colOff>114300</xdr:colOff>
      <xdr:row>33</xdr:row>
      <xdr:rowOff>123372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550989"/>
          <a:ext cx="889000" cy="2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118292</xdr:rowOff>
    </xdr:from>
    <xdr:to>
      <xdr:col>10</xdr:col>
      <xdr:colOff>165100</xdr:colOff>
      <xdr:row>36</xdr:row>
      <xdr:rowOff>48442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39569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39914</xdr:rowOff>
    </xdr:from>
    <xdr:to>
      <xdr:col>6</xdr:col>
      <xdr:colOff>38100</xdr:colOff>
      <xdr:row>35</xdr:row>
      <xdr:rowOff>141514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132641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39914</xdr:rowOff>
    </xdr:from>
    <xdr:to>
      <xdr:col>24</xdr:col>
      <xdr:colOff>114300</xdr:colOff>
      <xdr:row>33</xdr:row>
      <xdr:rowOff>141514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62791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4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116658</xdr:rowOff>
    </xdr:from>
    <xdr:to>
      <xdr:col>20</xdr:col>
      <xdr:colOff>38100</xdr:colOff>
      <xdr:row>33</xdr:row>
      <xdr:rowOff>46808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0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63335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37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5624</xdr:rowOff>
    </xdr:from>
    <xdr:to>
      <xdr:col>15</xdr:col>
      <xdr:colOff>101600</xdr:colOff>
      <xdr:row>33</xdr:row>
      <xdr:rowOff>107224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123751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43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72572</xdr:rowOff>
    </xdr:from>
    <xdr:to>
      <xdr:col>10</xdr:col>
      <xdr:colOff>165100</xdr:colOff>
      <xdr:row>34</xdr:row>
      <xdr:rowOff>2722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3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19249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0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13789</xdr:rowOff>
    </xdr:from>
    <xdr:to>
      <xdr:col>6</xdr:col>
      <xdr:colOff>38100</xdr:colOff>
      <xdr:row>32</xdr:row>
      <xdr:rowOff>115389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50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131916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27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25781</xdr:rowOff>
    </xdr:from>
    <xdr:to>
      <xdr:col>24</xdr:col>
      <xdr:colOff>62865</xdr:colOff>
      <xdr:row>58</xdr:row>
      <xdr:rowOff>84189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69731"/>
          <a:ext cx="1270" cy="125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88016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03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84189</xdr:rowOff>
    </xdr:from>
    <xdr:to>
      <xdr:col>24</xdr:col>
      <xdr:colOff>152400</xdr:colOff>
      <xdr:row>58</xdr:row>
      <xdr:rowOff>84189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02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143908</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4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56,490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25781</xdr:rowOff>
    </xdr:from>
    <xdr:to>
      <xdr:col>24</xdr:col>
      <xdr:colOff>152400</xdr:colOff>
      <xdr:row>51</xdr:row>
      <xdr:rowOff>25781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69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145720</xdr:rowOff>
    </xdr:from>
    <xdr:to>
      <xdr:col>24</xdr:col>
      <xdr:colOff>63500</xdr:colOff>
      <xdr:row>54</xdr:row>
      <xdr:rowOff>81255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232570"/>
          <a:ext cx="838200" cy="10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110494</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54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132067</xdr:rowOff>
    </xdr:from>
    <xdr:to>
      <xdr:col>24</xdr:col>
      <xdr:colOff>114300</xdr:colOff>
      <xdr:row>56</xdr:row>
      <xdr:rowOff>62217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81255</xdr:rowOff>
    </xdr:from>
    <xdr:to>
      <xdr:col>19</xdr:col>
      <xdr:colOff>177800</xdr:colOff>
      <xdr:row>55</xdr:row>
      <xdr:rowOff>978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339555"/>
          <a:ext cx="889000" cy="9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6223</xdr:rowOff>
    </xdr:from>
    <xdr:to>
      <xdr:col>20</xdr:col>
      <xdr:colOff>38100</xdr:colOff>
      <xdr:row>56</xdr:row>
      <xdr:rowOff>107823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60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98950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70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97675</xdr:rowOff>
    </xdr:from>
    <xdr:to>
      <xdr:col>15</xdr:col>
      <xdr:colOff>50800</xdr:colOff>
      <xdr:row>55</xdr:row>
      <xdr:rowOff>978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9355975"/>
          <a:ext cx="889000" cy="7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80366</xdr:rowOff>
    </xdr:from>
    <xdr:to>
      <xdr:col>15</xdr:col>
      <xdr:colOff>101600</xdr:colOff>
      <xdr:row>57</xdr:row>
      <xdr:rowOff>10516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68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77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97675</xdr:rowOff>
    </xdr:from>
    <xdr:to>
      <xdr:col>10</xdr:col>
      <xdr:colOff>114300</xdr:colOff>
      <xdr:row>56</xdr:row>
      <xdr:rowOff>29401</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355975"/>
          <a:ext cx="889000" cy="27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104254</xdr:rowOff>
    </xdr:from>
    <xdr:to>
      <xdr:col>10</xdr:col>
      <xdr:colOff>165100</xdr:colOff>
      <xdr:row>57</xdr:row>
      <xdr:rowOff>34404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70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25531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9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23406</xdr:rowOff>
    </xdr:from>
    <xdr:to>
      <xdr:col>6</xdr:col>
      <xdr:colOff>38100</xdr:colOff>
      <xdr:row>56</xdr:row>
      <xdr:rowOff>125006</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116133</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1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94920</xdr:rowOff>
    </xdr:from>
    <xdr:to>
      <xdr:col>24</xdr:col>
      <xdr:colOff>114300</xdr:colOff>
      <xdr:row>54</xdr:row>
      <xdr:rowOff>25070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18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117797</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03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30455</xdr:rowOff>
    </xdr:from>
    <xdr:to>
      <xdr:col>20</xdr:col>
      <xdr:colOff>38100</xdr:colOff>
      <xdr:row>54</xdr:row>
      <xdr:rowOff>132055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28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148582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06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121628</xdr:rowOff>
    </xdr:from>
    <xdr:to>
      <xdr:col>15</xdr:col>
      <xdr:colOff>101600</xdr:colOff>
      <xdr:row>55</xdr:row>
      <xdr:rowOff>51778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68305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15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46875</xdr:rowOff>
    </xdr:from>
    <xdr:to>
      <xdr:col>10</xdr:col>
      <xdr:colOff>165100</xdr:colOff>
      <xdr:row>54</xdr:row>
      <xdr:rowOff>148475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3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165002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08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150051</xdr:rowOff>
    </xdr:from>
    <xdr:to>
      <xdr:col>6</xdr:col>
      <xdr:colOff>38100</xdr:colOff>
      <xdr:row>56</xdr:row>
      <xdr:rowOff>80201</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57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96728</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35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135085</xdr:rowOff>
    </xdr:from>
    <xdr:to>
      <xdr:col>24</xdr:col>
      <xdr:colOff>62865</xdr:colOff>
      <xdr:row>78</xdr:row>
      <xdr:rowOff>154135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1965135"/>
          <a:ext cx="127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157962</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5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154135</xdr:rowOff>
    </xdr:from>
    <xdr:to>
      <xdr:col>24</xdr:col>
      <xdr:colOff>152400</xdr:colOff>
      <xdr:row>78</xdr:row>
      <xdr:rowOff>154135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52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81762</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4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135085</xdr:rowOff>
    </xdr:from>
    <xdr:to>
      <xdr:col>24</xdr:col>
      <xdr:colOff>152400</xdr:colOff>
      <xdr:row>69</xdr:row>
      <xdr:rowOff>135085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196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14787</xdr:rowOff>
    </xdr:from>
    <xdr:to>
      <xdr:col>24</xdr:col>
      <xdr:colOff>63500</xdr:colOff>
      <xdr:row>75</xdr:row>
      <xdr:rowOff>41435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3797300" y="12873537"/>
          <a:ext cx="838200" cy="2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135954</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651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113077</xdr:rowOff>
    </xdr:from>
    <xdr:to>
      <xdr:col>24</xdr:col>
      <xdr:colOff>114300</xdr:colOff>
      <xdr:row>75</xdr:row>
      <xdr:rowOff>43227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80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53572</xdr:rowOff>
    </xdr:from>
    <xdr:to>
      <xdr:col>19</xdr:col>
      <xdr:colOff>177800</xdr:colOff>
      <xdr:row>75</xdr:row>
      <xdr:rowOff>14787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908300" y="12740872"/>
          <a:ext cx="889000" cy="13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6561</xdr:rowOff>
    </xdr:from>
    <xdr:to>
      <xdr:col>20</xdr:col>
      <xdr:colOff>38100</xdr:colOff>
      <xdr:row>75</xdr:row>
      <xdr:rowOff>108161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99288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95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3215</xdr:rowOff>
    </xdr:from>
    <xdr:to>
      <xdr:col>15</xdr:col>
      <xdr:colOff>50800</xdr:colOff>
      <xdr:row>74</xdr:row>
      <xdr:rowOff>53572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2019300" y="12690515"/>
          <a:ext cx="889000" cy="5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168213</xdr:rowOff>
    </xdr:from>
    <xdr:to>
      <xdr:col>15</xdr:col>
      <xdr:colOff>101600</xdr:colOff>
      <xdr:row>75</xdr:row>
      <xdr:rowOff>98363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89490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948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3215</xdr:rowOff>
    </xdr:from>
    <xdr:to>
      <xdr:col>10</xdr:col>
      <xdr:colOff>114300</xdr:colOff>
      <xdr:row>76</xdr:row>
      <xdr:rowOff>37156</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2690515"/>
          <a:ext cx="889000" cy="37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27831</xdr:rowOff>
    </xdr:from>
    <xdr:to>
      <xdr:col>10</xdr:col>
      <xdr:colOff>165100</xdr:colOff>
      <xdr:row>75</xdr:row>
      <xdr:rowOff>129431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120558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97761</xdr:rowOff>
    </xdr:from>
    <xdr:to>
      <xdr:col>6</xdr:col>
      <xdr:colOff>38100</xdr:colOff>
      <xdr:row>76</xdr:row>
      <xdr:rowOff>27911</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44438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162085</xdr:rowOff>
    </xdr:from>
    <xdr:to>
      <xdr:col>24</xdr:col>
      <xdr:colOff>114300</xdr:colOff>
      <xdr:row>75</xdr:row>
      <xdr:rowOff>92235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84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140512</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827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135437</xdr:rowOff>
    </xdr:from>
    <xdr:to>
      <xdr:col>20</xdr:col>
      <xdr:colOff>38100</xdr:colOff>
      <xdr:row>75</xdr:row>
      <xdr:rowOff>65587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8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82114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59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2772</xdr:rowOff>
    </xdr:from>
    <xdr:to>
      <xdr:col>15</xdr:col>
      <xdr:colOff>101600</xdr:colOff>
      <xdr:row>74</xdr:row>
      <xdr:rowOff>104372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269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120899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46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123865</xdr:rowOff>
    </xdr:from>
    <xdr:to>
      <xdr:col>10</xdr:col>
      <xdr:colOff>165100</xdr:colOff>
      <xdr:row>74</xdr:row>
      <xdr:rowOff>54015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263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70542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41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157806</xdr:rowOff>
    </xdr:from>
    <xdr:to>
      <xdr:col>6</xdr:col>
      <xdr:colOff>38100</xdr:colOff>
      <xdr:row>76</xdr:row>
      <xdr:rowOff>87956</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01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79083</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109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62891</xdr:rowOff>
    </xdr:from>
    <xdr:to>
      <xdr:col>24</xdr:col>
      <xdr:colOff>62865</xdr:colOff>
      <xdr:row>98</xdr:row>
      <xdr:rowOff>109003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836291"/>
          <a:ext cx="1270" cy="1074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112830</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691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109003</xdr:rowOff>
    </xdr:from>
    <xdr:to>
      <xdr:col>24</xdr:col>
      <xdr:colOff>152400</xdr:colOff>
      <xdr:row>98</xdr:row>
      <xdr:rowOff>109003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6911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9568</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61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57,852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62891</xdr:rowOff>
    </xdr:from>
    <xdr:to>
      <xdr:col>24</xdr:col>
      <xdr:colOff>152400</xdr:colOff>
      <xdr:row>92</xdr:row>
      <xdr:rowOff>62891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83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36111</xdr:rowOff>
    </xdr:from>
    <xdr:to>
      <xdr:col>24</xdr:col>
      <xdr:colOff>63500</xdr:colOff>
      <xdr:row>98</xdr:row>
      <xdr:rowOff>109003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3797300" y="16838211"/>
          <a:ext cx="838200" cy="7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77323</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365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54446</xdr:rowOff>
    </xdr:from>
    <xdr:to>
      <xdr:col>24</xdr:col>
      <xdr:colOff>114300</xdr:colOff>
      <xdr:row>96</xdr:row>
      <xdr:rowOff>156046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51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60082</xdr:rowOff>
    </xdr:from>
    <xdr:to>
      <xdr:col>19</xdr:col>
      <xdr:colOff>177800</xdr:colOff>
      <xdr:row>98</xdr:row>
      <xdr:rowOff>36111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908300" y="15662032"/>
          <a:ext cx="889000" cy="117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85079</xdr:rowOff>
    </xdr:from>
    <xdr:to>
      <xdr:col>20</xdr:col>
      <xdr:colOff>38100</xdr:colOff>
      <xdr:row>97</xdr:row>
      <xdr:rowOff>15229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54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31756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31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60082</xdr:rowOff>
    </xdr:from>
    <xdr:to>
      <xdr:col>15</xdr:col>
      <xdr:colOff>50800</xdr:colOff>
      <xdr:row>92</xdr:row>
      <xdr:rowOff>7308</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5662032"/>
          <a:ext cx="889000" cy="11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117670</xdr:rowOff>
    </xdr:from>
    <xdr:to>
      <xdr:col>15</xdr:col>
      <xdr:colOff>101600</xdr:colOff>
      <xdr:row>97</xdr:row>
      <xdr:rowOff>47820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57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38947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7308</xdr:rowOff>
    </xdr:from>
    <xdr:to>
      <xdr:col>10</xdr:col>
      <xdr:colOff>114300</xdr:colOff>
      <xdr:row>96</xdr:row>
      <xdr:rowOff>111582</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5780708"/>
          <a:ext cx="889000" cy="79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146638</xdr:rowOff>
    </xdr:from>
    <xdr:to>
      <xdr:col>10</xdr:col>
      <xdr:colOff>165100</xdr:colOff>
      <xdr:row>97</xdr:row>
      <xdr:rowOff>76788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6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67915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69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151732</xdr:rowOff>
    </xdr:from>
    <xdr:to>
      <xdr:col>6</xdr:col>
      <xdr:colOff>38100</xdr:colOff>
      <xdr:row>97</xdr:row>
      <xdr:rowOff>81882</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6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73009</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70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58203</xdr:rowOff>
    </xdr:from>
    <xdr:to>
      <xdr:col>24</xdr:col>
      <xdr:colOff>114300</xdr:colOff>
      <xdr:row>98</xdr:row>
      <xdr:rowOff>159803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86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144580</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77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156761</xdr:rowOff>
    </xdr:from>
    <xdr:to>
      <xdr:col>20</xdr:col>
      <xdr:colOff>38100</xdr:colOff>
      <xdr:row>98</xdr:row>
      <xdr:rowOff>86911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78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78038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88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9282</xdr:rowOff>
    </xdr:from>
    <xdr:to>
      <xdr:col>15</xdr:col>
      <xdr:colOff>101600</xdr:colOff>
      <xdr:row>91</xdr:row>
      <xdr:rowOff>110882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561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127409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53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127958</xdr:rowOff>
    </xdr:from>
    <xdr:to>
      <xdr:col>10</xdr:col>
      <xdr:colOff>165100</xdr:colOff>
      <xdr:row>92</xdr:row>
      <xdr:rowOff>58108</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57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74635</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55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60782</xdr:rowOff>
    </xdr:from>
    <xdr:to>
      <xdr:col>6</xdr:col>
      <xdr:colOff>38100</xdr:colOff>
      <xdr:row>96</xdr:row>
      <xdr:rowOff>162382</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51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7459</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29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35</xdr:row>
      <xdr:rowOff>54627</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40031</xdr:rowOff>
    </xdr:from>
    <xdr:to>
      <xdr:col>54</xdr:col>
      <xdr:colOff>189865</xdr:colOff>
      <xdr:row>38</xdr:row>
      <xdr:rowOff>105867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183531"/>
          <a:ext cx="127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109694</xdr:rowOff>
    </xdr:from>
    <xdr:ext cx="313932"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24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105867</xdr:rowOff>
    </xdr:from>
    <xdr:to>
      <xdr:col>55</xdr:col>
      <xdr:colOff>88900</xdr:colOff>
      <xdr:row>38</xdr:row>
      <xdr:rowOff>105867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2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158158</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495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40031</xdr:rowOff>
    </xdr:from>
    <xdr:to>
      <xdr:col>55</xdr:col>
      <xdr:colOff>88900</xdr:colOff>
      <xdr:row>30</xdr:row>
      <xdr:rowOff>40031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18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66548</xdr:rowOff>
    </xdr:from>
    <xdr:to>
      <xdr:col>55</xdr:col>
      <xdr:colOff>0</xdr:colOff>
      <xdr:row>36</xdr:row>
      <xdr:rowOff>147930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238748"/>
          <a:ext cx="838200" cy="8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88358</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605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109931</xdr:rowOff>
    </xdr:from>
    <xdr:to>
      <xdr:col>55</xdr:col>
      <xdr:colOff>50800</xdr:colOff>
      <xdr:row>37</xdr:row>
      <xdr:rowOff>40081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28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23571</xdr:rowOff>
    </xdr:from>
    <xdr:to>
      <xdr:col>50</xdr:col>
      <xdr:colOff>114300</xdr:colOff>
      <xdr:row>36</xdr:row>
      <xdr:rowOff>66548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195771"/>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103531</xdr:rowOff>
    </xdr:from>
    <xdr:to>
      <xdr:col>50</xdr:col>
      <xdr:colOff>165100</xdr:colOff>
      <xdr:row>37</xdr:row>
      <xdr:rowOff>33681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24808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23571</xdr:rowOff>
    </xdr:from>
    <xdr:to>
      <xdr:col>45</xdr:col>
      <xdr:colOff>177800</xdr:colOff>
      <xdr:row>37</xdr:row>
      <xdr:rowOff>53289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195771"/>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66954</xdr:rowOff>
    </xdr:from>
    <xdr:to>
      <xdr:col>46</xdr:col>
      <xdr:colOff>38100</xdr:colOff>
      <xdr:row>36</xdr:row>
      <xdr:rowOff>168554</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2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159681</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331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113182</xdr:rowOff>
    </xdr:from>
    <xdr:to>
      <xdr:col>41</xdr:col>
      <xdr:colOff>50800</xdr:colOff>
      <xdr:row>37</xdr:row>
      <xdr:rowOff>53289</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285382"/>
          <a:ext cx="889000" cy="1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79756</xdr:rowOff>
    </xdr:from>
    <xdr:to>
      <xdr:col>41</xdr:col>
      <xdr:colOff>101600</xdr:colOff>
      <xdr:row>37</xdr:row>
      <xdr:rowOff>9906</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25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26433</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027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125019</xdr:rowOff>
    </xdr:from>
    <xdr:to>
      <xdr:col>36</xdr:col>
      <xdr:colOff>165100</xdr:colOff>
      <xdr:row>36</xdr:row>
      <xdr:rowOff>55169</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12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71696</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5900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97130</xdr:rowOff>
    </xdr:from>
    <xdr:to>
      <xdr:col>55</xdr:col>
      <xdr:colOff>50800</xdr:colOff>
      <xdr:row>37</xdr:row>
      <xdr:rowOff>27280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2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120007</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120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15748</xdr:rowOff>
    </xdr:from>
    <xdr:to>
      <xdr:col>50</xdr:col>
      <xdr:colOff>165100</xdr:colOff>
      <xdr:row>36</xdr:row>
      <xdr:rowOff>117348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133875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5963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144221</xdr:rowOff>
    </xdr:from>
    <xdr:to>
      <xdr:col>46</xdr:col>
      <xdr:colOff>38100</xdr:colOff>
      <xdr:row>36</xdr:row>
      <xdr:rowOff>74371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90898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5920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2489</xdr:rowOff>
    </xdr:from>
    <xdr:to>
      <xdr:col>41</xdr:col>
      <xdr:colOff>101600</xdr:colOff>
      <xdr:row>37</xdr:row>
      <xdr:rowOff>104089</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3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95216</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438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62382</xdr:rowOff>
    </xdr:from>
    <xdr:to>
      <xdr:col>36</xdr:col>
      <xdr:colOff>165100</xdr:colOff>
      <xdr:row>36</xdr:row>
      <xdr:rowOff>163982</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23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155109</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327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15113</xdr:rowOff>
    </xdr:from>
    <xdr:to>
      <xdr:col>54</xdr:col>
      <xdr:colOff>189865</xdr:colOff>
      <xdr:row>59</xdr:row>
      <xdr:rowOff>39624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59063"/>
          <a:ext cx="1270" cy="1396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133240</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5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15113</xdr:rowOff>
    </xdr:from>
    <xdr:to>
      <xdr:col>55</xdr:col>
      <xdr:colOff>88900</xdr:colOff>
      <xdr:row>51</xdr:row>
      <xdr:rowOff>15113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31496</xdr:rowOff>
    </xdr:from>
    <xdr:to>
      <xdr:col>55</xdr:col>
      <xdr:colOff>0</xdr:colOff>
      <xdr:row>53</xdr:row>
      <xdr:rowOff>77978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8946896"/>
          <a:ext cx="838200" cy="21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36974</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809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58547</xdr:rowOff>
    </xdr:from>
    <xdr:to>
      <xdr:col>55</xdr:col>
      <xdr:colOff>50800</xdr:colOff>
      <xdr:row>57</xdr:row>
      <xdr:rowOff>160147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49</xdr:row>
      <xdr:rowOff>128270</xdr:rowOff>
    </xdr:from>
    <xdr:to>
      <xdr:col>50</xdr:col>
      <xdr:colOff>114300</xdr:colOff>
      <xdr:row>52</xdr:row>
      <xdr:rowOff>31496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8529320"/>
          <a:ext cx="889000" cy="41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71628</xdr:rowOff>
    </xdr:from>
    <xdr:to>
      <xdr:col>50</xdr:col>
      <xdr:colOff>165100</xdr:colOff>
      <xdr:row>58</xdr:row>
      <xdr:rowOff>1778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164355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49</xdr:row>
      <xdr:rowOff>128270</xdr:rowOff>
    </xdr:from>
    <xdr:to>
      <xdr:col>45</xdr:col>
      <xdr:colOff>177800</xdr:colOff>
      <xdr:row>53</xdr:row>
      <xdr:rowOff>96266</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8529320"/>
          <a:ext cx="889000" cy="65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49657</xdr:rowOff>
    </xdr:from>
    <xdr:to>
      <xdr:col>46</xdr:col>
      <xdr:colOff>38100</xdr:colOff>
      <xdr:row>57</xdr:row>
      <xdr:rowOff>151257</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142384</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91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72136</xdr:rowOff>
    </xdr:from>
    <xdr:to>
      <xdr:col>41</xdr:col>
      <xdr:colOff>50800</xdr:colOff>
      <xdr:row>53</xdr:row>
      <xdr:rowOff>96266</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15898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46736</xdr:rowOff>
    </xdr:from>
    <xdr:to>
      <xdr:col>41</xdr:col>
      <xdr:colOff>101600</xdr:colOff>
      <xdr:row>57</xdr:row>
      <xdr:rowOff>148336</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139463</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91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59944</xdr:rowOff>
    </xdr:from>
    <xdr:to>
      <xdr:col>36</xdr:col>
      <xdr:colOff>165100</xdr:colOff>
      <xdr:row>57</xdr:row>
      <xdr:rowOff>161544</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152671</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99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27178</xdr:rowOff>
    </xdr:from>
    <xdr:to>
      <xdr:col>55</xdr:col>
      <xdr:colOff>50800</xdr:colOff>
      <xdr:row>53</xdr:row>
      <xdr:rowOff>128778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1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50055</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896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152146</xdr:rowOff>
    </xdr:from>
    <xdr:to>
      <xdr:col>50</xdr:col>
      <xdr:colOff>165100</xdr:colOff>
      <xdr:row>52</xdr:row>
      <xdr:rowOff>82296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889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50</xdr:row>
      <xdr:rowOff>98823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867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49</xdr:row>
      <xdr:rowOff>77470</xdr:rowOff>
    </xdr:from>
    <xdr:to>
      <xdr:col>46</xdr:col>
      <xdr:colOff>38100</xdr:colOff>
      <xdr:row>50</xdr:row>
      <xdr:rowOff>7620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847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48</xdr:row>
      <xdr:rowOff>24147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825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45466</xdr:rowOff>
    </xdr:from>
    <xdr:to>
      <xdr:col>41</xdr:col>
      <xdr:colOff>101600</xdr:colOff>
      <xdr:row>53</xdr:row>
      <xdr:rowOff>147066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13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51</xdr:row>
      <xdr:rowOff>163593</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890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21336</xdr:rowOff>
    </xdr:from>
    <xdr:to>
      <xdr:col>36</xdr:col>
      <xdr:colOff>165100</xdr:colOff>
      <xdr:row>53</xdr:row>
      <xdr:rowOff>122936</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10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51</xdr:row>
      <xdr:rowOff>139463</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888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139700</xdr:rowOff>
    </xdr:from>
    <xdr:to>
      <xdr:col>59</xdr:col>
      <xdr:colOff>50800</xdr:colOff>
      <xdr:row>79</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25400</xdr:rowOff>
    </xdr:from>
    <xdr:to>
      <xdr:col>59</xdr:col>
      <xdr:colOff>50800</xdr:colOff>
      <xdr:row>78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82550</xdr:rowOff>
    </xdr:from>
    <xdr:to>
      <xdr:col>59</xdr:col>
      <xdr:colOff>50800</xdr:colOff>
      <xdr:row>76</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25400</xdr:rowOff>
    </xdr:from>
    <xdr:to>
      <xdr:col>59</xdr:col>
      <xdr:colOff>50800</xdr:colOff>
      <xdr:row>73</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70</xdr:row>
      <xdr:rowOff>111777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69</xdr:row>
      <xdr:rowOff>139700</xdr:rowOff>
    </xdr:from>
    <xdr:to>
      <xdr:col>59</xdr:col>
      <xdr:colOff>50800</xdr:colOff>
      <xdr:row>69</xdr:row>
      <xdr:rowOff>139700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68</xdr:row>
      <xdr:rowOff>168927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156388</xdr:rowOff>
    </xdr:from>
    <xdr:to>
      <xdr:col>54</xdr:col>
      <xdr:colOff>189865</xdr:colOff>
      <xdr:row>79</xdr:row>
      <xdr:rowOff>39460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157888"/>
          <a:ext cx="1270" cy="1426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43287</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39460</xdr:rowOff>
    </xdr:from>
    <xdr:to>
      <xdr:col>55</xdr:col>
      <xdr:colOff>88900</xdr:colOff>
      <xdr:row>79</xdr:row>
      <xdr:rowOff>39460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84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103065</xdr:rowOff>
    </xdr:from>
    <xdr:ext cx="534377"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193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53,416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156388</xdr:rowOff>
    </xdr:from>
    <xdr:to>
      <xdr:col>55</xdr:col>
      <xdr:colOff>88900</xdr:colOff>
      <xdr:row>70</xdr:row>
      <xdr:rowOff>156388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15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120069</xdr:rowOff>
    </xdr:from>
    <xdr:to>
      <xdr:col>55</xdr:col>
      <xdr:colOff>0</xdr:colOff>
      <xdr:row>76</xdr:row>
      <xdr:rowOff>70834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9639300" y="12807369"/>
          <a:ext cx="838200" cy="29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75728</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2934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97301</xdr:rowOff>
    </xdr:from>
    <xdr:to>
      <xdr:col>55</xdr:col>
      <xdr:colOff>50800</xdr:colOff>
      <xdr:row>76</xdr:row>
      <xdr:rowOff>27451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29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70834</xdr:rowOff>
    </xdr:from>
    <xdr:to>
      <xdr:col>50</xdr:col>
      <xdr:colOff>114300</xdr:colOff>
      <xdr:row>77</xdr:row>
      <xdr:rowOff>97410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8750300" y="13101034"/>
          <a:ext cx="889000" cy="19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125247</xdr:rowOff>
    </xdr:from>
    <xdr:to>
      <xdr:col>50</xdr:col>
      <xdr:colOff>165100</xdr:colOff>
      <xdr:row>76</xdr:row>
      <xdr:rowOff>55398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2983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71924</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275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91551</xdr:rowOff>
    </xdr:from>
    <xdr:to>
      <xdr:col>45</xdr:col>
      <xdr:colOff>177800</xdr:colOff>
      <xdr:row>77</xdr:row>
      <xdr:rowOff>97410</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7861300" y="13293201"/>
          <a:ext cx="889000" cy="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99330</xdr:rowOff>
    </xdr:from>
    <xdr:to>
      <xdr:col>46</xdr:col>
      <xdr:colOff>38100</xdr:colOff>
      <xdr:row>76</xdr:row>
      <xdr:rowOff>29480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29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46007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73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91551</xdr:rowOff>
    </xdr:from>
    <xdr:to>
      <xdr:col>41</xdr:col>
      <xdr:colOff>50800</xdr:colOff>
      <xdr:row>78</xdr:row>
      <xdr:rowOff>14256</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flipV="1">
          <a:off x="6972300" y="13293201"/>
          <a:ext cx="889000" cy="9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55782</xdr:rowOff>
    </xdr:from>
    <xdr:to>
      <xdr:col>41</xdr:col>
      <xdr:colOff>101600</xdr:colOff>
      <xdr:row>75</xdr:row>
      <xdr:rowOff>157383</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29145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2459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268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158452</xdr:rowOff>
    </xdr:from>
    <xdr:to>
      <xdr:col>36</xdr:col>
      <xdr:colOff>165100</xdr:colOff>
      <xdr:row>75</xdr:row>
      <xdr:rowOff>88602</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284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105129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26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69269</xdr:rowOff>
    </xdr:from>
    <xdr:to>
      <xdr:col>55</xdr:col>
      <xdr:colOff>50800</xdr:colOff>
      <xdr:row>74</xdr:row>
      <xdr:rowOff>170869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27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92146</xdr:rowOff>
    </xdr:from>
    <xdr:ext cx="534377"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260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20034</xdr:rowOff>
    </xdr:from>
    <xdr:to>
      <xdr:col>50</xdr:col>
      <xdr:colOff>165100</xdr:colOff>
      <xdr:row>76</xdr:row>
      <xdr:rowOff>121634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05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112761</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372111" y="1314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46610</xdr:rowOff>
    </xdr:from>
    <xdr:to>
      <xdr:col>46</xdr:col>
      <xdr:colOff>38100</xdr:colOff>
      <xdr:row>77</xdr:row>
      <xdr:rowOff>148210</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2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139337</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483111" y="1334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40751</xdr:rowOff>
    </xdr:from>
    <xdr:to>
      <xdr:col>41</xdr:col>
      <xdr:colOff>101600</xdr:colOff>
      <xdr:row>77</xdr:row>
      <xdr:rowOff>142351</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24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133478</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594111" y="133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134906</xdr:rowOff>
    </xdr:from>
    <xdr:to>
      <xdr:col>36</xdr:col>
      <xdr:colOff>165100</xdr:colOff>
      <xdr:row>78</xdr:row>
      <xdr:rowOff>65056</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3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56183</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05111" y="134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土木費グラフ枠">
          <a:extLst>
            <a:ext uri="{FF2B5EF4-FFF2-40B4-BE49-F238E27FC236}">
              <a16:creationId xmlns:a16="http://schemas.microsoft.com/office/drawing/2014/main" id="{00000000-0008-0000-0700-0000D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97050</xdr:rowOff>
    </xdr:from>
    <xdr:to>
      <xdr:col>54</xdr:col>
      <xdr:colOff>189865</xdr:colOff>
      <xdr:row>98</xdr:row>
      <xdr:rowOff>104332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10475595" y="15527550"/>
          <a:ext cx="1270" cy="1378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108159</xdr:rowOff>
    </xdr:from>
    <xdr:ext cx="534377" cy="259045"/>
    <xdr:sp macro="" textlink="">
      <xdr:nvSpPr>
        <xdr:cNvPr id="470" name="土木費最小値テキスト">
          <a:extLst>
            <a:ext uri="{FF2B5EF4-FFF2-40B4-BE49-F238E27FC236}">
              <a16:creationId xmlns:a16="http://schemas.microsoft.com/office/drawing/2014/main" id="{00000000-0008-0000-0700-0000D6010000}"/>
            </a:ext>
          </a:extLst>
        </xdr:cNvPr>
        <xdr:cNvSpPr txBox="1"/>
      </xdr:nvSpPr>
      <xdr:spPr>
        <a:xfrm>
          <a:off x="10528300" y="1691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104332</xdr:rowOff>
    </xdr:from>
    <xdr:to>
      <xdr:col>55</xdr:col>
      <xdr:colOff>88900</xdr:colOff>
      <xdr:row>98</xdr:row>
      <xdr:rowOff>104332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6906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43727</xdr:rowOff>
    </xdr:from>
    <xdr:ext cx="534377" cy="259045"/>
    <xdr:sp macro="" textlink="">
      <xdr:nvSpPr>
        <xdr:cNvPr id="472" name="土木費最大値テキスト">
          <a:extLst>
            <a:ext uri="{FF2B5EF4-FFF2-40B4-BE49-F238E27FC236}">
              <a16:creationId xmlns:a16="http://schemas.microsoft.com/office/drawing/2014/main" id="{00000000-0008-0000-0700-0000D8010000}"/>
            </a:ext>
          </a:extLst>
        </xdr:cNvPr>
        <xdr:cNvSpPr txBox="1"/>
      </xdr:nvSpPr>
      <xdr:spPr>
        <a:xfrm>
          <a:off x="10528300" y="1530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97050</xdr:rowOff>
    </xdr:from>
    <xdr:to>
      <xdr:col>55</xdr:col>
      <xdr:colOff>88900</xdr:colOff>
      <xdr:row>90</xdr:row>
      <xdr:rowOff>97050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10388600" y="1552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17824</xdr:rowOff>
    </xdr:from>
    <xdr:to>
      <xdr:col>55</xdr:col>
      <xdr:colOff>0</xdr:colOff>
      <xdr:row>92</xdr:row>
      <xdr:rowOff>47509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9639300" y="15619774"/>
          <a:ext cx="838200" cy="20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160726</xdr:rowOff>
    </xdr:from>
    <xdr:ext cx="534377" cy="259045"/>
    <xdr:sp macro="" textlink="">
      <xdr:nvSpPr>
        <xdr:cNvPr id="475" name="土木費平均値テキスト">
          <a:extLst>
            <a:ext uri="{FF2B5EF4-FFF2-40B4-BE49-F238E27FC236}">
              <a16:creationId xmlns:a16="http://schemas.microsoft.com/office/drawing/2014/main" id="{00000000-0008-0000-0700-0000DB010000}"/>
            </a:ext>
          </a:extLst>
        </xdr:cNvPr>
        <xdr:cNvSpPr txBox="1"/>
      </xdr:nvSpPr>
      <xdr:spPr>
        <a:xfrm>
          <a:off x="10528300" y="15934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10849</xdr:rowOff>
    </xdr:from>
    <xdr:to>
      <xdr:col>55</xdr:col>
      <xdr:colOff>50800</xdr:colOff>
      <xdr:row>93</xdr:row>
      <xdr:rowOff>112449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10426700" y="1595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47509</xdr:rowOff>
    </xdr:from>
    <xdr:to>
      <xdr:col>50</xdr:col>
      <xdr:colOff>114300</xdr:colOff>
      <xdr:row>93</xdr:row>
      <xdr:rowOff>165368</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8750300" y="15820909"/>
          <a:ext cx="889000" cy="28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169661</xdr:rowOff>
    </xdr:from>
    <xdr:to>
      <xdr:col>50</xdr:col>
      <xdr:colOff>165100</xdr:colOff>
      <xdr:row>93</xdr:row>
      <xdr:rowOff>99811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9588500" y="159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90938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03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165368</xdr:rowOff>
    </xdr:from>
    <xdr:to>
      <xdr:col>45</xdr:col>
      <xdr:colOff>177800</xdr:colOff>
      <xdr:row>94</xdr:row>
      <xdr:rowOff>94503</xdr:rowOff>
    </xdr:to>
    <xdr:cxnSp macro="">
      <xdr:nvCxnSpPr>
        <xdr:cNvPr id="480" name="直線コネクタ 479">
          <a:extLst>
            <a:ext uri="{FF2B5EF4-FFF2-40B4-BE49-F238E27FC236}">
              <a16:creationId xmlns:a16="http://schemas.microsoft.com/office/drawing/2014/main" id="{00000000-0008-0000-0700-0000E0010000}"/>
            </a:ext>
          </a:extLst>
        </xdr:cNvPr>
        <xdr:cNvCxnSpPr/>
      </xdr:nvCxnSpPr>
      <xdr:spPr>
        <a:xfrm flipV="1">
          <a:off x="7861300" y="16110218"/>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164795</xdr:rowOff>
    </xdr:from>
    <xdr:to>
      <xdr:col>46</xdr:col>
      <xdr:colOff>38100</xdr:colOff>
      <xdr:row>93</xdr:row>
      <xdr:rowOff>94945</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8699500" y="159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111472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57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139015</xdr:rowOff>
    </xdr:from>
    <xdr:to>
      <xdr:col>41</xdr:col>
      <xdr:colOff>50800</xdr:colOff>
      <xdr:row>94</xdr:row>
      <xdr:rowOff>94503</xdr:rowOff>
    </xdr:to>
    <xdr:cxnSp macro="">
      <xdr:nvCxnSpPr>
        <xdr:cNvPr id="483" name="直線コネクタ 482">
          <a:extLst>
            <a:ext uri="{FF2B5EF4-FFF2-40B4-BE49-F238E27FC236}">
              <a16:creationId xmlns:a16="http://schemas.microsoft.com/office/drawing/2014/main" id="{00000000-0008-0000-0700-0000E3010000}"/>
            </a:ext>
          </a:extLst>
        </xdr:cNvPr>
        <xdr:cNvCxnSpPr/>
      </xdr:nvCxnSpPr>
      <xdr:spPr>
        <a:xfrm>
          <a:off x="6972300" y="16083865"/>
          <a:ext cx="889000" cy="12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9837</xdr:rowOff>
    </xdr:from>
    <xdr:to>
      <xdr:col>41</xdr:col>
      <xdr:colOff>101600</xdr:colOff>
      <xdr:row>93</xdr:row>
      <xdr:rowOff>111437</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7810500" y="1595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127964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572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117638</xdr:rowOff>
    </xdr:from>
    <xdr:to>
      <xdr:col>36</xdr:col>
      <xdr:colOff>165100</xdr:colOff>
      <xdr:row>93</xdr:row>
      <xdr:rowOff>47788</xdr:rowOff>
    </xdr:to>
    <xdr:sp macro="" textlink="">
      <xdr:nvSpPr>
        <xdr:cNvPr id="486" name="フローチャート: 判断 485">
          <a:extLst>
            <a:ext uri="{FF2B5EF4-FFF2-40B4-BE49-F238E27FC236}">
              <a16:creationId xmlns:a16="http://schemas.microsoft.com/office/drawing/2014/main" id="{00000000-0008-0000-0700-0000E6010000}"/>
            </a:ext>
          </a:extLst>
        </xdr:cNvPr>
        <xdr:cNvSpPr/>
      </xdr:nvSpPr>
      <xdr:spPr>
        <a:xfrm>
          <a:off x="6921500" y="158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64315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566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138474</xdr:rowOff>
    </xdr:from>
    <xdr:to>
      <xdr:col>55</xdr:col>
      <xdr:colOff>50800</xdr:colOff>
      <xdr:row>91</xdr:row>
      <xdr:rowOff>68624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10426700" y="1556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53401</xdr:rowOff>
    </xdr:from>
    <xdr:ext cx="534377" cy="259045"/>
    <xdr:sp macro="" textlink="">
      <xdr:nvSpPr>
        <xdr:cNvPr id="494" name="土木費該当値テキスト">
          <a:extLst>
            <a:ext uri="{FF2B5EF4-FFF2-40B4-BE49-F238E27FC236}">
              <a16:creationId xmlns:a16="http://schemas.microsoft.com/office/drawing/2014/main" id="{00000000-0008-0000-0700-0000EE010000}"/>
            </a:ext>
          </a:extLst>
        </xdr:cNvPr>
        <xdr:cNvSpPr txBox="1"/>
      </xdr:nvSpPr>
      <xdr:spPr>
        <a:xfrm>
          <a:off x="10528300" y="1548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168159</xdr:rowOff>
    </xdr:from>
    <xdr:to>
      <xdr:col>50</xdr:col>
      <xdr:colOff>165100</xdr:colOff>
      <xdr:row>92</xdr:row>
      <xdr:rowOff>98309</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9588500" y="1577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114836</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9372111" y="1554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114568</xdr:rowOff>
    </xdr:from>
    <xdr:to>
      <xdr:col>46</xdr:col>
      <xdr:colOff>38100</xdr:colOff>
      <xdr:row>94</xdr:row>
      <xdr:rowOff>44718</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8699500" y="1605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35845</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8483111" y="1615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43703</xdr:rowOff>
    </xdr:from>
    <xdr:to>
      <xdr:col>41</xdr:col>
      <xdr:colOff>101600</xdr:colOff>
      <xdr:row>94</xdr:row>
      <xdr:rowOff>145303</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7810500" y="1616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136430</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7594111" y="1625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88215</xdr:rowOff>
    </xdr:from>
    <xdr:to>
      <xdr:col>36</xdr:col>
      <xdr:colOff>165100</xdr:colOff>
      <xdr:row>94</xdr:row>
      <xdr:rowOff>18365</xdr:rowOff>
    </xdr:to>
    <xdr:sp macro="" textlink="">
      <xdr:nvSpPr>
        <xdr:cNvPr id="501" name="楕円 500">
          <a:extLst>
            <a:ext uri="{FF2B5EF4-FFF2-40B4-BE49-F238E27FC236}">
              <a16:creationId xmlns:a16="http://schemas.microsoft.com/office/drawing/2014/main" id="{00000000-0008-0000-0700-0000F5010000}"/>
            </a:ext>
          </a:extLst>
        </xdr:cNvPr>
        <xdr:cNvSpPr/>
      </xdr:nvSpPr>
      <xdr:spPr>
        <a:xfrm>
          <a:off x="6921500" y="1603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9492</xdr:rowOff>
    </xdr:from>
    <xdr:ext cx="534377"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6705111" y="1612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消防費グラフ枠">
          <a:extLst>
            <a:ext uri="{FF2B5EF4-FFF2-40B4-BE49-F238E27FC236}">
              <a16:creationId xmlns:a16="http://schemas.microsoft.com/office/drawing/2014/main" id="{00000000-0008-0000-0700-00000E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157035</xdr:rowOff>
    </xdr:from>
    <xdr:to>
      <xdr:col>85</xdr:col>
      <xdr:colOff>126364</xdr:colOff>
      <xdr:row>37</xdr:row>
      <xdr:rowOff>158941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6317595" y="5129085"/>
          <a:ext cx="1269" cy="1373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162768</xdr:rowOff>
    </xdr:from>
    <xdr:ext cx="469744" cy="259045"/>
    <xdr:sp macro="" textlink="">
      <xdr:nvSpPr>
        <xdr:cNvPr id="528" name="消防費最小値テキスト">
          <a:extLst>
            <a:ext uri="{FF2B5EF4-FFF2-40B4-BE49-F238E27FC236}">
              <a16:creationId xmlns:a16="http://schemas.microsoft.com/office/drawing/2014/main" id="{00000000-0008-0000-0700-000010020000}"/>
            </a:ext>
          </a:extLst>
        </xdr:cNvPr>
        <xdr:cNvSpPr txBox="1"/>
      </xdr:nvSpPr>
      <xdr:spPr>
        <a:xfrm>
          <a:off x="16370300" y="65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158941</xdr:rowOff>
    </xdr:from>
    <xdr:to>
      <xdr:col>86</xdr:col>
      <xdr:colOff>25400</xdr:colOff>
      <xdr:row>37</xdr:row>
      <xdr:rowOff>158941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650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103712</xdr:rowOff>
    </xdr:from>
    <xdr:ext cx="534377" cy="259045"/>
    <xdr:sp macro="" textlink="">
      <xdr:nvSpPr>
        <xdr:cNvPr id="530" name="消防費最大値テキスト">
          <a:extLst>
            <a:ext uri="{FF2B5EF4-FFF2-40B4-BE49-F238E27FC236}">
              <a16:creationId xmlns:a16="http://schemas.microsoft.com/office/drawing/2014/main" id="{00000000-0008-0000-0700-000012020000}"/>
            </a:ext>
          </a:extLst>
        </xdr:cNvPr>
        <xdr:cNvSpPr txBox="1"/>
      </xdr:nvSpPr>
      <xdr:spPr>
        <a:xfrm>
          <a:off x="16370300" y="490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157035</xdr:rowOff>
    </xdr:from>
    <xdr:to>
      <xdr:col>86</xdr:col>
      <xdr:colOff>25400</xdr:colOff>
      <xdr:row>29</xdr:row>
      <xdr:rowOff>157035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6230600" y="512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146558</xdr:rowOff>
    </xdr:from>
    <xdr:to>
      <xdr:col>85</xdr:col>
      <xdr:colOff>127000</xdr:colOff>
      <xdr:row>34</xdr:row>
      <xdr:rowOff>158941</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5481300" y="5632958"/>
          <a:ext cx="838200" cy="35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67708</xdr:rowOff>
    </xdr:from>
    <xdr:ext cx="534377" cy="259045"/>
    <xdr:sp macro="" textlink="">
      <xdr:nvSpPr>
        <xdr:cNvPr id="533" name="消防費平均値テキスト">
          <a:extLst>
            <a:ext uri="{FF2B5EF4-FFF2-40B4-BE49-F238E27FC236}">
              <a16:creationId xmlns:a16="http://schemas.microsoft.com/office/drawing/2014/main" id="{00000000-0008-0000-0700-000015020000}"/>
            </a:ext>
          </a:extLst>
        </xdr:cNvPr>
        <xdr:cNvSpPr txBox="1"/>
      </xdr:nvSpPr>
      <xdr:spPr>
        <a:xfrm>
          <a:off x="16370300" y="5725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89281</xdr:rowOff>
    </xdr:from>
    <xdr:to>
      <xdr:col>85</xdr:col>
      <xdr:colOff>177800</xdr:colOff>
      <xdr:row>34</xdr:row>
      <xdr:rowOff>19431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6268700" y="574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158941</xdr:rowOff>
    </xdr:from>
    <xdr:to>
      <xdr:col>81</xdr:col>
      <xdr:colOff>50800</xdr:colOff>
      <xdr:row>36</xdr:row>
      <xdr:rowOff>50546</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4592300" y="5988241"/>
          <a:ext cx="889000" cy="23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51753</xdr:rowOff>
    </xdr:from>
    <xdr:to>
      <xdr:col>81</xdr:col>
      <xdr:colOff>101600</xdr:colOff>
      <xdr:row>34</xdr:row>
      <xdr:rowOff>153353</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5430500" y="588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169880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565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150749</xdr:rowOff>
    </xdr:from>
    <xdr:to>
      <xdr:col>76</xdr:col>
      <xdr:colOff>114300</xdr:colOff>
      <xdr:row>36</xdr:row>
      <xdr:rowOff>50546</xdr:rowOff>
    </xdr:to>
    <xdr:cxnSp macro="">
      <xdr:nvCxnSpPr>
        <xdr:cNvPr id="538" name="直線コネクタ 537">
          <a:extLst>
            <a:ext uri="{FF2B5EF4-FFF2-40B4-BE49-F238E27FC236}">
              <a16:creationId xmlns:a16="http://schemas.microsoft.com/office/drawing/2014/main" id="{00000000-0008-0000-0700-00001A020000}"/>
            </a:ext>
          </a:extLst>
        </xdr:cNvPr>
        <xdr:cNvCxnSpPr/>
      </xdr:nvCxnSpPr>
      <xdr:spPr>
        <a:xfrm>
          <a:off x="13703300" y="6151499"/>
          <a:ext cx="889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34036</xdr:rowOff>
    </xdr:from>
    <xdr:to>
      <xdr:col>76</xdr:col>
      <xdr:colOff>165100</xdr:colOff>
      <xdr:row>34</xdr:row>
      <xdr:rowOff>135636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4541500" y="586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152163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63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1588</xdr:rowOff>
    </xdr:from>
    <xdr:to>
      <xdr:col>71</xdr:col>
      <xdr:colOff>177800</xdr:colOff>
      <xdr:row>35</xdr:row>
      <xdr:rowOff>150749</xdr:rowOff>
    </xdr:to>
    <xdr:cxnSp macro="">
      <xdr:nvCxnSpPr>
        <xdr:cNvPr id="541" name="直線コネクタ 540">
          <a:extLst>
            <a:ext uri="{FF2B5EF4-FFF2-40B4-BE49-F238E27FC236}">
              <a16:creationId xmlns:a16="http://schemas.microsoft.com/office/drawing/2014/main" id="{00000000-0008-0000-0700-00001D020000}"/>
            </a:ext>
          </a:extLst>
        </xdr:cNvPr>
        <xdr:cNvCxnSpPr/>
      </xdr:nvCxnSpPr>
      <xdr:spPr>
        <a:xfrm>
          <a:off x="12814300" y="5830888"/>
          <a:ext cx="889000" cy="32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90424</xdr:rowOff>
    </xdr:from>
    <xdr:to>
      <xdr:col>72</xdr:col>
      <xdr:colOff>38100</xdr:colOff>
      <xdr:row>35</xdr:row>
      <xdr:rowOff>20574</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3652500" y="591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37101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6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74422</xdr:rowOff>
    </xdr:from>
    <xdr:to>
      <xdr:col>67</xdr:col>
      <xdr:colOff>101600</xdr:colOff>
      <xdr:row>34</xdr:row>
      <xdr:rowOff>4572</xdr:rowOff>
    </xdr:to>
    <xdr:sp macro="" textlink="">
      <xdr:nvSpPr>
        <xdr:cNvPr id="544" name="フローチャート: 判断 543">
          <a:extLst>
            <a:ext uri="{FF2B5EF4-FFF2-40B4-BE49-F238E27FC236}">
              <a16:creationId xmlns:a16="http://schemas.microsoft.com/office/drawing/2014/main" id="{00000000-0008-0000-0700-000020020000}"/>
            </a:ext>
          </a:extLst>
        </xdr:cNvPr>
        <xdr:cNvSpPr/>
      </xdr:nvSpPr>
      <xdr:spPr>
        <a:xfrm>
          <a:off x="12763500" y="57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21099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50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95758</xdr:rowOff>
    </xdr:from>
    <xdr:to>
      <xdr:col>85</xdr:col>
      <xdr:colOff>177800</xdr:colOff>
      <xdr:row>33</xdr:row>
      <xdr:rowOff>25908</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6268700" y="558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118635</xdr:rowOff>
    </xdr:from>
    <xdr:ext cx="534377" cy="259045"/>
    <xdr:sp macro="" textlink="">
      <xdr:nvSpPr>
        <xdr:cNvPr id="552" name="消防費該当値テキスト">
          <a:extLst>
            <a:ext uri="{FF2B5EF4-FFF2-40B4-BE49-F238E27FC236}">
              <a16:creationId xmlns:a16="http://schemas.microsoft.com/office/drawing/2014/main" id="{00000000-0008-0000-0700-000028020000}"/>
            </a:ext>
          </a:extLst>
        </xdr:cNvPr>
        <xdr:cNvSpPr txBox="1"/>
      </xdr:nvSpPr>
      <xdr:spPr>
        <a:xfrm>
          <a:off x="16370300" y="543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108141</xdr:rowOff>
    </xdr:from>
    <xdr:to>
      <xdr:col>81</xdr:col>
      <xdr:colOff>101600</xdr:colOff>
      <xdr:row>35</xdr:row>
      <xdr:rowOff>38291</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5430500" y="593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29418</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5214111" y="60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171196</xdr:rowOff>
    </xdr:from>
    <xdr:to>
      <xdr:col>76</xdr:col>
      <xdr:colOff>165100</xdr:colOff>
      <xdr:row>36</xdr:row>
      <xdr:rowOff>101346</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45415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92473</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4325111" y="626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99949</xdr:rowOff>
    </xdr:from>
    <xdr:to>
      <xdr:col>72</xdr:col>
      <xdr:colOff>38100</xdr:colOff>
      <xdr:row>36</xdr:row>
      <xdr:rowOff>30099</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3652500" y="610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21226</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3436111" y="61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122238</xdr:rowOff>
    </xdr:from>
    <xdr:to>
      <xdr:col>67</xdr:col>
      <xdr:colOff>101600</xdr:colOff>
      <xdr:row>34</xdr:row>
      <xdr:rowOff>52388</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12763500" y="578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43515</xdr:rowOff>
    </xdr:from>
    <xdr:ext cx="534377"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547111" y="587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10587</xdr:rowOff>
    </xdr:from>
    <xdr:to>
      <xdr:col>85</xdr:col>
      <xdr:colOff>126364</xdr:colOff>
      <xdr:row>54</xdr:row>
      <xdr:rowOff>88540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54537"/>
          <a:ext cx="1269" cy="592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92367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935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88540</xdr:rowOff>
    </xdr:from>
    <xdr:to>
      <xdr:col>86</xdr:col>
      <xdr:colOff>25400</xdr:colOff>
      <xdr:row>54</xdr:row>
      <xdr:rowOff>88540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934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128714</xdr:rowOff>
    </xdr:from>
    <xdr:ext cx="534377"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52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10587</xdr:rowOff>
    </xdr:from>
    <xdr:to>
      <xdr:col>86</xdr:col>
      <xdr:colOff>25400</xdr:colOff>
      <xdr:row>51</xdr:row>
      <xdr:rowOff>10587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5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93957</xdr:rowOff>
    </xdr:from>
    <xdr:to>
      <xdr:col>85</xdr:col>
      <xdr:colOff>127000</xdr:colOff>
      <xdr:row>52</xdr:row>
      <xdr:rowOff>72400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8837907"/>
          <a:ext cx="838200" cy="14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46890</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896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68463</xdr:rowOff>
    </xdr:from>
    <xdr:to>
      <xdr:col>85</xdr:col>
      <xdr:colOff>177800</xdr:colOff>
      <xdr:row>52</xdr:row>
      <xdr:rowOff>170063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27709</xdr:rowOff>
    </xdr:from>
    <xdr:to>
      <xdr:col>81</xdr:col>
      <xdr:colOff>50800</xdr:colOff>
      <xdr:row>52</xdr:row>
      <xdr:rowOff>72400</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8943109"/>
          <a:ext cx="889000" cy="4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134894</xdr:rowOff>
    </xdr:from>
    <xdr:to>
      <xdr:col>81</xdr:col>
      <xdr:colOff>101600</xdr:colOff>
      <xdr:row>53</xdr:row>
      <xdr:rowOff>65044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56171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1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27709</xdr:rowOff>
    </xdr:from>
    <xdr:to>
      <xdr:col>76</xdr:col>
      <xdr:colOff>114300</xdr:colOff>
      <xdr:row>59</xdr:row>
      <xdr:rowOff>53495</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8943109"/>
          <a:ext cx="889000" cy="122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128905</xdr:rowOff>
    </xdr:from>
    <xdr:to>
      <xdr:col>76</xdr:col>
      <xdr:colOff>165100</xdr:colOff>
      <xdr:row>53</xdr:row>
      <xdr:rowOff>59055</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50182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3523</xdr:rowOff>
    </xdr:from>
    <xdr:to>
      <xdr:col>71</xdr:col>
      <xdr:colOff>177800</xdr:colOff>
      <xdr:row>59</xdr:row>
      <xdr:rowOff>53495</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814300" y="10119073"/>
          <a:ext cx="889000" cy="4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59205</xdr:rowOff>
    </xdr:from>
    <xdr:to>
      <xdr:col>72</xdr:col>
      <xdr:colOff>38100</xdr:colOff>
      <xdr:row>58</xdr:row>
      <xdr:rowOff>160805</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5882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77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87894</xdr:rowOff>
    </xdr:from>
    <xdr:to>
      <xdr:col>67</xdr:col>
      <xdr:colOff>101600</xdr:colOff>
      <xdr:row>59</xdr:row>
      <xdr:rowOff>18044</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34571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0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43157</xdr:rowOff>
    </xdr:from>
    <xdr:to>
      <xdr:col>85</xdr:col>
      <xdr:colOff>177800</xdr:colOff>
      <xdr:row>51</xdr:row>
      <xdr:rowOff>144757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878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129534</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87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21600</xdr:rowOff>
    </xdr:from>
    <xdr:to>
      <xdr:col>81</xdr:col>
      <xdr:colOff>101600</xdr:colOff>
      <xdr:row>52</xdr:row>
      <xdr:rowOff>123200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89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139727</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871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148359</xdr:rowOff>
    </xdr:from>
    <xdr:to>
      <xdr:col>76</xdr:col>
      <xdr:colOff>165100</xdr:colOff>
      <xdr:row>52</xdr:row>
      <xdr:rowOff>78509</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889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95036</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866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2695</xdr:rowOff>
    </xdr:from>
    <xdr:to>
      <xdr:col>72</xdr:col>
      <xdr:colOff>38100</xdr:colOff>
      <xdr:row>59</xdr:row>
      <xdr:rowOff>104295</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1011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95422</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124173</xdr:rowOff>
    </xdr:from>
    <xdr:to>
      <xdr:col>67</xdr:col>
      <xdr:colOff>101600</xdr:colOff>
      <xdr:row>59</xdr:row>
      <xdr:rowOff>54323</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1006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45450</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1016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29915</xdr:rowOff>
    </xdr:from>
    <xdr:to>
      <xdr:col>85</xdr:col>
      <xdr:colOff>126364</xdr:colOff>
      <xdr:row>78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717215"/>
          <a:ext cx="1269" cy="681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148042</xdr:rowOff>
    </xdr:from>
    <xdr:ext cx="534377"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49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74</xdr:row>
      <xdr:rowOff>29915</xdr:rowOff>
    </xdr:from>
    <xdr:to>
      <xdr:col>86</xdr:col>
      <xdr:colOff>25400</xdr:colOff>
      <xdr:row>74</xdr:row>
      <xdr:rowOff>29915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71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34658</xdr:rowOff>
    </xdr:from>
    <xdr:to>
      <xdr:col>85</xdr:col>
      <xdr:colOff>127000</xdr:colOff>
      <xdr:row>74</xdr:row>
      <xdr:rowOff>29915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2379058"/>
          <a:ext cx="838200" cy="33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29094</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230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50667</xdr:rowOff>
    </xdr:from>
    <xdr:to>
      <xdr:col>85</xdr:col>
      <xdr:colOff>177800</xdr:colOff>
      <xdr:row>77</xdr:row>
      <xdr:rowOff>152267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2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19514</xdr:rowOff>
    </xdr:from>
    <xdr:to>
      <xdr:col>81</xdr:col>
      <xdr:colOff>50800</xdr:colOff>
      <xdr:row>72</xdr:row>
      <xdr:rowOff>34658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2192464"/>
          <a:ext cx="889000" cy="18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63297</xdr:rowOff>
    </xdr:from>
    <xdr:to>
      <xdr:col>81</xdr:col>
      <xdr:colOff>101600</xdr:colOff>
      <xdr:row>77</xdr:row>
      <xdr:rowOff>164897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26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156024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35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19514</xdr:rowOff>
    </xdr:from>
    <xdr:to>
      <xdr:col>76</xdr:col>
      <xdr:colOff>114300</xdr:colOff>
      <xdr:row>72</xdr:row>
      <xdr:rowOff>16770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3703300" y="12192464"/>
          <a:ext cx="889000" cy="16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99588</xdr:rowOff>
    </xdr:from>
    <xdr:to>
      <xdr:col>76</xdr:col>
      <xdr:colOff>165100</xdr:colOff>
      <xdr:row>78</xdr:row>
      <xdr:rowOff>29738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30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20865</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3393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16770</xdr:rowOff>
    </xdr:from>
    <xdr:to>
      <xdr:col>71</xdr:col>
      <xdr:colOff>177800</xdr:colOff>
      <xdr:row>77</xdr:row>
      <xdr:rowOff>159589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2814300" y="12361170"/>
          <a:ext cx="889000" cy="100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99816</xdr:rowOff>
    </xdr:from>
    <xdr:to>
      <xdr:col>72</xdr:col>
      <xdr:colOff>38100</xdr:colOff>
      <xdr:row>78</xdr:row>
      <xdr:rowOff>29966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30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21093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39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112388</xdr:rowOff>
    </xdr:from>
    <xdr:to>
      <xdr:col>67</xdr:col>
      <xdr:colOff>101600</xdr:colOff>
      <xdr:row>78</xdr:row>
      <xdr:rowOff>42538</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3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33665</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406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150565</xdr:rowOff>
    </xdr:from>
    <xdr:to>
      <xdr:col>85</xdr:col>
      <xdr:colOff>177800</xdr:colOff>
      <xdr:row>74</xdr:row>
      <xdr:rowOff>80715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266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103592</xdr:rowOff>
    </xdr:from>
    <xdr:ext cx="534377"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261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155308</xdr:rowOff>
    </xdr:from>
    <xdr:to>
      <xdr:col>81</xdr:col>
      <xdr:colOff>101600</xdr:colOff>
      <xdr:row>72</xdr:row>
      <xdr:rowOff>85458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232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101985</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14111" y="1210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140164</xdr:rowOff>
    </xdr:from>
    <xdr:to>
      <xdr:col>76</xdr:col>
      <xdr:colOff>165100</xdr:colOff>
      <xdr:row>71</xdr:row>
      <xdr:rowOff>70314</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214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86841</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325111" y="1191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137420</xdr:rowOff>
    </xdr:from>
    <xdr:to>
      <xdr:col>72</xdr:col>
      <xdr:colOff>38100</xdr:colOff>
      <xdr:row>72</xdr:row>
      <xdr:rowOff>67570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231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84097</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436111" y="1208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108789</xdr:rowOff>
    </xdr:from>
    <xdr:to>
      <xdr:col>67</xdr:col>
      <xdr:colOff>101600</xdr:colOff>
      <xdr:row>78</xdr:row>
      <xdr:rowOff>38939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31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55466</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25017" y="13085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130556</xdr:rowOff>
    </xdr:from>
    <xdr:to>
      <xdr:col>85</xdr:col>
      <xdr:colOff>126364</xdr:colOff>
      <xdr:row>99</xdr:row>
      <xdr:rowOff>114440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389606"/>
          <a:ext cx="1269" cy="169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118267</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709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114440</xdr:rowOff>
    </xdr:from>
    <xdr:to>
      <xdr:col>86</xdr:col>
      <xdr:colOff>25400</xdr:colOff>
      <xdr:row>99</xdr:row>
      <xdr:rowOff>114440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708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77233</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16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130556</xdr:rowOff>
    </xdr:from>
    <xdr:to>
      <xdr:col>86</xdr:col>
      <xdr:colOff>25400</xdr:colOff>
      <xdr:row>89</xdr:row>
      <xdr:rowOff>130556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38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7989</xdr:rowOff>
    </xdr:from>
    <xdr:to>
      <xdr:col>85</xdr:col>
      <xdr:colOff>127000</xdr:colOff>
      <xdr:row>98</xdr:row>
      <xdr:rowOff>82817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6638639"/>
          <a:ext cx="838200" cy="24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42739</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159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19862</xdr:rowOff>
    </xdr:from>
    <xdr:to>
      <xdr:col>85</xdr:col>
      <xdr:colOff>177800</xdr:colOff>
      <xdr:row>95</xdr:row>
      <xdr:rowOff>121462</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82817</xdr:rowOff>
    </xdr:from>
    <xdr:to>
      <xdr:col>81</xdr:col>
      <xdr:colOff>50800</xdr:colOff>
      <xdr:row>98</xdr:row>
      <xdr:rowOff>94208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4592300" y="16884917"/>
          <a:ext cx="889000"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135382</xdr:rowOff>
    </xdr:from>
    <xdr:to>
      <xdr:col>81</xdr:col>
      <xdr:colOff>101600</xdr:colOff>
      <xdr:row>95</xdr:row>
      <xdr:rowOff>65532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82059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84798</xdr:rowOff>
    </xdr:from>
    <xdr:to>
      <xdr:col>76</xdr:col>
      <xdr:colOff>114300</xdr:colOff>
      <xdr:row>98</xdr:row>
      <xdr:rowOff>94208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3703300" y="16886898"/>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157518</xdr:rowOff>
    </xdr:from>
    <xdr:to>
      <xdr:col>76</xdr:col>
      <xdr:colOff>165100</xdr:colOff>
      <xdr:row>95</xdr:row>
      <xdr:rowOff>87668</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104195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0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84798</xdr:rowOff>
    </xdr:from>
    <xdr:to>
      <xdr:col>71</xdr:col>
      <xdr:colOff>177800</xdr:colOff>
      <xdr:row>98</xdr:row>
      <xdr:rowOff>96799</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2814300" y="16886898"/>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133477</xdr:rowOff>
    </xdr:from>
    <xdr:to>
      <xdr:col>72</xdr:col>
      <xdr:colOff>38100</xdr:colOff>
      <xdr:row>95</xdr:row>
      <xdr:rowOff>63627</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24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80154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02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112064</xdr:rowOff>
    </xdr:from>
    <xdr:to>
      <xdr:col>67</xdr:col>
      <xdr:colOff>101600</xdr:colOff>
      <xdr:row>95</xdr:row>
      <xdr:rowOff>42214</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22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58741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00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128639</xdr:rowOff>
    </xdr:from>
    <xdr:to>
      <xdr:col>85</xdr:col>
      <xdr:colOff>177800</xdr:colOff>
      <xdr:row>97</xdr:row>
      <xdr:rowOff>58789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58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107066</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56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32017</xdr:rowOff>
    </xdr:from>
    <xdr:to>
      <xdr:col>81</xdr:col>
      <xdr:colOff>101600</xdr:colOff>
      <xdr:row>98</xdr:row>
      <xdr:rowOff>133617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83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124744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92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43408</xdr:rowOff>
    </xdr:from>
    <xdr:to>
      <xdr:col>76</xdr:col>
      <xdr:colOff>165100</xdr:colOff>
      <xdr:row>98</xdr:row>
      <xdr:rowOff>145008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84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136135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93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33998</xdr:rowOff>
    </xdr:from>
    <xdr:to>
      <xdr:col>72</xdr:col>
      <xdr:colOff>38100</xdr:colOff>
      <xdr:row>98</xdr:row>
      <xdr:rowOff>135598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83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126725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92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45999</xdr:rowOff>
    </xdr:from>
    <xdr:to>
      <xdr:col>67</xdr:col>
      <xdr:colOff>101600</xdr:colOff>
      <xdr:row>98</xdr:row>
      <xdr:rowOff>147599</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84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138726</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94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157607</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129657"/>
          <a:ext cx="1269" cy="16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104284</xdr:rowOff>
    </xdr:from>
    <xdr:ext cx="534377"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490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157607</xdr:rowOff>
    </xdr:from>
    <xdr:to>
      <xdr:col>116</xdr:col>
      <xdr:colOff>152400</xdr:colOff>
      <xdr:row>29</xdr:row>
      <xdr:rowOff>157607</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1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122682</xdr:rowOff>
    </xdr:from>
    <xdr:to>
      <xdr:col>116</xdr:col>
      <xdr:colOff>63500</xdr:colOff>
      <xdr:row>38</xdr:row>
      <xdr:rowOff>137795</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637782"/>
          <a:ext cx="838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119651</xdr:rowOff>
    </xdr:from>
    <xdr:ext cx="469744"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120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96774</xdr:rowOff>
    </xdr:from>
    <xdr:to>
      <xdr:col>116</xdr:col>
      <xdr:colOff>114300</xdr:colOff>
      <xdr:row>37</xdr:row>
      <xdr:rowOff>26924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122682</xdr:rowOff>
    </xdr:from>
    <xdr:to>
      <xdr:col>111</xdr:col>
      <xdr:colOff>177800</xdr:colOff>
      <xdr:row>38</xdr:row>
      <xdr:rowOff>138303</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20434300" y="6637782"/>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58674</xdr:rowOff>
    </xdr:from>
    <xdr:to>
      <xdr:col>112</xdr:col>
      <xdr:colOff>38100</xdr:colOff>
      <xdr:row>36</xdr:row>
      <xdr:rowOff>160274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5351</xdr:rowOff>
    </xdr:from>
    <xdr:ext cx="469744"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088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138303</xdr:rowOff>
    </xdr:from>
    <xdr:to>
      <xdr:col>107</xdr:col>
      <xdr:colOff>50800</xdr:colOff>
      <xdr:row>38</xdr:row>
      <xdr:rowOff>141986</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flipV="1">
          <a:off x="19545300" y="6653403"/>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29972</xdr:rowOff>
    </xdr:from>
    <xdr:to>
      <xdr:col>107</xdr:col>
      <xdr:colOff>101600</xdr:colOff>
      <xdr:row>36</xdr:row>
      <xdr:rowOff>131572</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148099</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199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25781</xdr:rowOff>
    </xdr:from>
    <xdr:to>
      <xdr:col>102</xdr:col>
      <xdr:colOff>114300</xdr:colOff>
      <xdr:row>38</xdr:row>
      <xdr:rowOff>141986</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540881"/>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2794</xdr:rowOff>
    </xdr:from>
    <xdr:to>
      <xdr:col>102</xdr:col>
      <xdr:colOff>165100</xdr:colOff>
      <xdr:row>36</xdr:row>
      <xdr:rowOff>104394</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120921</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10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104521</xdr:rowOff>
    </xdr:from>
    <xdr:to>
      <xdr:col>98</xdr:col>
      <xdr:colOff>38100</xdr:colOff>
      <xdr:row>36</xdr:row>
      <xdr:rowOff>34671</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10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51198</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21428" y="588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86995</xdr:rowOff>
    </xdr:from>
    <xdr:to>
      <xdr:col>116</xdr:col>
      <xdr:colOff>114300</xdr:colOff>
      <xdr:row>39</xdr:row>
      <xdr:rowOff>17145</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6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1922</xdr:rowOff>
    </xdr:from>
    <xdr:ext cx="378565"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517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71882</xdr:rowOff>
    </xdr:from>
    <xdr:to>
      <xdr:col>112</xdr:col>
      <xdr:colOff>38100</xdr:colOff>
      <xdr:row>39</xdr:row>
      <xdr:rowOff>2032</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58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164609</xdr:rowOff>
    </xdr:from>
    <xdr:ext cx="378565"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34017" y="6679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87503</xdr:rowOff>
    </xdr:from>
    <xdr:to>
      <xdr:col>107</xdr:col>
      <xdr:colOff>101600</xdr:colOff>
      <xdr:row>39</xdr:row>
      <xdr:rowOff>17653</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60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8780</xdr:rowOff>
    </xdr:from>
    <xdr:ext cx="378565"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245017" y="669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91186</xdr:rowOff>
    </xdr:from>
    <xdr:to>
      <xdr:col>102</xdr:col>
      <xdr:colOff>165100</xdr:colOff>
      <xdr:row>39</xdr:row>
      <xdr:rowOff>21336</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12463</xdr:rowOff>
    </xdr:from>
    <xdr:ext cx="378565"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6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146431</xdr:rowOff>
    </xdr:from>
    <xdr:to>
      <xdr:col>98</xdr:col>
      <xdr:colOff>38100</xdr:colOff>
      <xdr:row>38</xdr:row>
      <xdr:rowOff>76581</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49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67708</xdr:rowOff>
    </xdr:from>
    <xdr:ext cx="469744"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421428" y="65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44,342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円となっている。決算全体でみると、前年度と比べて</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4,491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万円増の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325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3,490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万円となっており、総合行政システム最適化事業が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4,892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万円増加したことや、災害救助基金・財政調整基金・減債基金の積立金が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3,049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万円増加したことが主な要因である。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・農林水産業費は、住民一人当たり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7,836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円となっている。決算全体で見ると、前年度と比べ</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6,280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万円減の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4,968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万円となっており、熊本地震に係る農業用施設の復旧経費が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124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万円増加したことなどによる。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30,687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円となっている。決算全体でみると、前年度と比べ</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3,284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万円増の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225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1,558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万円となっており、熊本城ホール整備事業が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502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万円増加したことが主な要因である。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74,482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円となっている。決算全体でみると、前年度と比べ</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9,271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万円増の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546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4,886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万円となっており、桜町地区再開発事業が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1,263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万円増加したことや国県道の道路橋梁改築経費が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7,105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万円増加したことなどによる。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・教育費は、住民一当たり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94,501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円となっている。決算全体で見ると、前年度と比べ</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7,700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万円増の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693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3,747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万円となっており、ラグビーワールドカップ・女子ハンドボール世界選手権の負担金が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7,164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億円増加したことや千葉城地区保存活用経費が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万円増加したことなどによる。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・災害復旧費は、住民一人当たり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11,921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円となっている。決算全体で見ると、前年度に比べ</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4,830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万円減の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87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4,646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万円となっており、復旧・復興の進捗に伴い、熊本地震災害復旧に係る事業費が減少したことが主な要因である。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財政調整基金の実質的な取崩しは行わず、また、実質収支は前年と同程度で推移したため、実質単年度収支は黒字となっていたが、令和元年度においては、新型コロナウイルス感染症への対応分として、財政調整基金の取崩しを行っており、実質単年度収支は赤字とな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年度の国民健康保険会計については、平成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発生した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国庫負担金等約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億円の返還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金の皆減や、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保険料収納率の向上に</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伴う保険料収入の増や、県の特別交付金の増等により、単年度収支</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16.4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黒字となった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もの。</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・しかしながら、国民健康保険会計においては、依然として累積赤</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字を抱えていることから、今後も引き続き保険料収納率の向上対</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策や医療費の適正化等に積極的に取り組み、単年度収支の黒字化</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及び累積赤字の解消に努める。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31001_&#29066;&#26412;&#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125.5</v>
          </cell>
          <cell r="BX51">
            <v>124</v>
          </cell>
          <cell r="CF51">
            <v>127.8</v>
          </cell>
          <cell r="CN51">
            <v>116.6</v>
          </cell>
          <cell r="CV51">
            <v>126.7</v>
          </cell>
        </row>
        <row r="53">
          <cell r="BP53">
            <v>56.4</v>
          </cell>
          <cell r="BX53">
            <v>56.8</v>
          </cell>
          <cell r="CF53">
            <v>59.9</v>
          </cell>
          <cell r="CN53">
            <v>59.2</v>
          </cell>
          <cell r="CV53">
            <v>58.3</v>
          </cell>
        </row>
        <row r="55">
          <cell r="AN55" t="str">
            <v>類似団体内平均値</v>
          </cell>
          <cell r="BP55">
            <v>124.2</v>
          </cell>
          <cell r="BX55">
            <v>115.7</v>
          </cell>
          <cell r="CF55">
            <v>106</v>
          </cell>
          <cell r="CN55">
            <v>97.6</v>
          </cell>
          <cell r="CV55">
            <v>91.6</v>
          </cell>
        </row>
        <row r="57">
          <cell r="BP57">
            <v>59.4</v>
          </cell>
          <cell r="BX57">
            <v>61</v>
          </cell>
          <cell r="CF57">
            <v>62</v>
          </cell>
          <cell r="CN57">
            <v>62.9</v>
          </cell>
          <cell r="CV57">
            <v>63.3</v>
          </cell>
        </row>
        <row r="72">
          <cell r="BP72" t="str">
            <v>H27</v>
          </cell>
          <cell r="BX72" t="str">
            <v>H28</v>
          </cell>
          <cell r="CF72" t="str">
            <v>H29</v>
          </cell>
          <cell r="CN72" t="str">
            <v>H30</v>
          </cell>
          <cell r="CV72" t="str">
            <v>R01</v>
          </cell>
        </row>
        <row r="73">
          <cell r="AN73" t="str">
            <v>当該団体値</v>
          </cell>
          <cell r="BP73">
            <v>125.5</v>
          </cell>
          <cell r="BX73">
            <v>124</v>
          </cell>
          <cell r="CF73">
            <v>127.8</v>
          </cell>
          <cell r="CN73">
            <v>116.6</v>
          </cell>
          <cell r="CV73">
            <v>126.7</v>
          </cell>
        </row>
        <row r="75">
          <cell r="BP75">
            <v>9.6</v>
          </cell>
          <cell r="BX75">
            <v>9.3000000000000007</v>
          </cell>
          <cell r="CF75">
            <v>8.8000000000000007</v>
          </cell>
          <cell r="CN75">
            <v>7.7</v>
          </cell>
          <cell r="CV75">
            <v>6.6</v>
          </cell>
        </row>
        <row r="77">
          <cell r="AN77" t="str">
            <v>類似団体内平均値</v>
          </cell>
          <cell r="BP77">
            <v>124.2</v>
          </cell>
          <cell r="BX77">
            <v>115.7</v>
          </cell>
          <cell r="CF77">
            <v>106</v>
          </cell>
          <cell r="CN77">
            <v>97.6</v>
          </cell>
          <cell r="CV77">
            <v>91.6</v>
          </cell>
        </row>
        <row r="79">
          <cell r="BP79">
            <v>10.9</v>
          </cell>
          <cell r="BX79">
            <v>10.3</v>
          </cell>
          <cell r="CF79">
            <v>9</v>
          </cell>
          <cell r="CN79">
            <v>8</v>
          </cell>
          <cell r="CV79">
            <v>7.3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election activeCell="AM11" sqref="AM11:AT11"/>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407076330</v>
      </c>
      <c r="BO4" s="393"/>
      <c r="BP4" s="393"/>
      <c r="BQ4" s="393"/>
      <c r="BR4" s="393"/>
      <c r="BS4" s="393"/>
      <c r="BT4" s="393"/>
      <c r="BU4" s="394"/>
      <c r="BV4" s="392">
        <v>393708361</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3.5</v>
      </c>
      <c r="CU4" s="399"/>
      <c r="CV4" s="399"/>
      <c r="CW4" s="399"/>
      <c r="CX4" s="399"/>
      <c r="CY4" s="399"/>
      <c r="CZ4" s="399"/>
      <c r="DA4" s="400"/>
      <c r="DB4" s="398">
        <v>3.4</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398501331</v>
      </c>
      <c r="BO5" s="430"/>
      <c r="BP5" s="430"/>
      <c r="BQ5" s="430"/>
      <c r="BR5" s="430"/>
      <c r="BS5" s="430"/>
      <c r="BT5" s="430"/>
      <c r="BU5" s="431"/>
      <c r="BV5" s="429">
        <v>382888282</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91.6</v>
      </c>
      <c r="CU5" s="427"/>
      <c r="CV5" s="427"/>
      <c r="CW5" s="427"/>
      <c r="CX5" s="427"/>
      <c r="CY5" s="427"/>
      <c r="CZ5" s="427"/>
      <c r="DA5" s="428"/>
      <c r="DB5" s="426">
        <v>90</v>
      </c>
      <c r="DC5" s="427"/>
      <c r="DD5" s="427"/>
      <c r="DE5" s="427"/>
      <c r="DF5" s="427"/>
      <c r="DG5" s="427"/>
      <c r="DH5" s="427"/>
      <c r="DI5" s="428"/>
      <c r="DJ5" s="186"/>
      <c r="DK5" s="186"/>
      <c r="DL5" s="186"/>
      <c r="DM5" s="186"/>
      <c r="DN5" s="186"/>
      <c r="DO5" s="186"/>
    </row>
    <row r="6" spans="1:119" ht="18.75" customHeight="1">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8574999</v>
      </c>
      <c r="BO6" s="430"/>
      <c r="BP6" s="430"/>
      <c r="BQ6" s="430"/>
      <c r="BR6" s="430"/>
      <c r="BS6" s="430"/>
      <c r="BT6" s="430"/>
      <c r="BU6" s="431"/>
      <c r="BV6" s="429">
        <v>10820079</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101</v>
      </c>
      <c r="CU6" s="467"/>
      <c r="CV6" s="467"/>
      <c r="CW6" s="467"/>
      <c r="CX6" s="467"/>
      <c r="CY6" s="467"/>
      <c r="CZ6" s="467"/>
      <c r="DA6" s="468"/>
      <c r="DB6" s="466">
        <v>101.8</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1904152</v>
      </c>
      <c r="BO7" s="430"/>
      <c r="BP7" s="430"/>
      <c r="BQ7" s="430"/>
      <c r="BR7" s="430"/>
      <c r="BS7" s="430"/>
      <c r="BT7" s="430"/>
      <c r="BU7" s="431"/>
      <c r="BV7" s="429">
        <v>4398887</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192806403</v>
      </c>
      <c r="CU7" s="430"/>
      <c r="CV7" s="430"/>
      <c r="CW7" s="430"/>
      <c r="CX7" s="430"/>
      <c r="CY7" s="430"/>
      <c r="CZ7" s="430"/>
      <c r="DA7" s="431"/>
      <c r="DB7" s="429">
        <v>191297285</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94</v>
      </c>
      <c r="AV8" s="462"/>
      <c r="AW8" s="462"/>
      <c r="AX8" s="462"/>
      <c r="AY8" s="463" t="s">
        <v>109</v>
      </c>
      <c r="AZ8" s="464"/>
      <c r="BA8" s="464"/>
      <c r="BB8" s="464"/>
      <c r="BC8" s="464"/>
      <c r="BD8" s="464"/>
      <c r="BE8" s="464"/>
      <c r="BF8" s="464"/>
      <c r="BG8" s="464"/>
      <c r="BH8" s="464"/>
      <c r="BI8" s="464"/>
      <c r="BJ8" s="464"/>
      <c r="BK8" s="464"/>
      <c r="BL8" s="464"/>
      <c r="BM8" s="465"/>
      <c r="BN8" s="429">
        <v>6670847</v>
      </c>
      <c r="BO8" s="430"/>
      <c r="BP8" s="430"/>
      <c r="BQ8" s="430"/>
      <c r="BR8" s="430"/>
      <c r="BS8" s="430"/>
      <c r="BT8" s="430"/>
      <c r="BU8" s="431"/>
      <c r="BV8" s="429">
        <v>6421192</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0.7</v>
      </c>
      <c r="CU8" s="470"/>
      <c r="CV8" s="470"/>
      <c r="CW8" s="470"/>
      <c r="CX8" s="470"/>
      <c r="CY8" s="470"/>
      <c r="CZ8" s="470"/>
      <c r="DA8" s="471"/>
      <c r="DB8" s="469">
        <v>0.71</v>
      </c>
      <c r="DC8" s="470"/>
      <c r="DD8" s="470"/>
      <c r="DE8" s="470"/>
      <c r="DF8" s="470"/>
      <c r="DG8" s="470"/>
      <c r="DH8" s="470"/>
      <c r="DI8" s="471"/>
      <c r="DJ8" s="186"/>
      <c r="DK8" s="186"/>
      <c r="DL8" s="186"/>
      <c r="DM8" s="186"/>
      <c r="DN8" s="186"/>
      <c r="DO8" s="186"/>
    </row>
    <row r="9" spans="1:119" ht="18.75" customHeight="1" thickBot="1">
      <c r="A9" s="187"/>
      <c r="B9" s="423" t="s">
        <v>111</v>
      </c>
      <c r="C9" s="424"/>
      <c r="D9" s="424"/>
      <c r="E9" s="424"/>
      <c r="F9" s="424"/>
      <c r="G9" s="424"/>
      <c r="H9" s="424"/>
      <c r="I9" s="424"/>
      <c r="J9" s="424"/>
      <c r="K9" s="472"/>
      <c r="L9" s="473" t="s">
        <v>112</v>
      </c>
      <c r="M9" s="474"/>
      <c r="N9" s="474"/>
      <c r="O9" s="474"/>
      <c r="P9" s="474"/>
      <c r="Q9" s="475"/>
      <c r="R9" s="476">
        <v>740822</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94</v>
      </c>
      <c r="AV9" s="462"/>
      <c r="AW9" s="462"/>
      <c r="AX9" s="462"/>
      <c r="AY9" s="463" t="s">
        <v>115</v>
      </c>
      <c r="AZ9" s="464"/>
      <c r="BA9" s="464"/>
      <c r="BB9" s="464"/>
      <c r="BC9" s="464"/>
      <c r="BD9" s="464"/>
      <c r="BE9" s="464"/>
      <c r="BF9" s="464"/>
      <c r="BG9" s="464"/>
      <c r="BH9" s="464"/>
      <c r="BI9" s="464"/>
      <c r="BJ9" s="464"/>
      <c r="BK9" s="464"/>
      <c r="BL9" s="464"/>
      <c r="BM9" s="465"/>
      <c r="BN9" s="429">
        <v>249655</v>
      </c>
      <c r="BO9" s="430"/>
      <c r="BP9" s="430"/>
      <c r="BQ9" s="430"/>
      <c r="BR9" s="430"/>
      <c r="BS9" s="430"/>
      <c r="BT9" s="430"/>
      <c r="BU9" s="431"/>
      <c r="BV9" s="429">
        <v>163667</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12.9</v>
      </c>
      <c r="CU9" s="427"/>
      <c r="CV9" s="427"/>
      <c r="CW9" s="427"/>
      <c r="CX9" s="427"/>
      <c r="CY9" s="427"/>
      <c r="CZ9" s="427"/>
      <c r="DA9" s="428"/>
      <c r="DB9" s="426">
        <v>13.2</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117</v>
      </c>
      <c r="M10" s="459"/>
      <c r="N10" s="459"/>
      <c r="O10" s="459"/>
      <c r="P10" s="459"/>
      <c r="Q10" s="460"/>
      <c r="R10" s="480">
        <v>734474</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94</v>
      </c>
      <c r="AV10" s="462"/>
      <c r="AW10" s="462"/>
      <c r="AX10" s="462"/>
      <c r="AY10" s="463" t="s">
        <v>119</v>
      </c>
      <c r="AZ10" s="464"/>
      <c r="BA10" s="464"/>
      <c r="BB10" s="464"/>
      <c r="BC10" s="464"/>
      <c r="BD10" s="464"/>
      <c r="BE10" s="464"/>
      <c r="BF10" s="464"/>
      <c r="BG10" s="464"/>
      <c r="BH10" s="464"/>
      <c r="BI10" s="464"/>
      <c r="BJ10" s="464"/>
      <c r="BK10" s="464"/>
      <c r="BL10" s="464"/>
      <c r="BM10" s="465"/>
      <c r="BN10" s="429">
        <v>3133819</v>
      </c>
      <c r="BO10" s="430"/>
      <c r="BP10" s="430"/>
      <c r="BQ10" s="430"/>
      <c r="BR10" s="430"/>
      <c r="BS10" s="430"/>
      <c r="BT10" s="430"/>
      <c r="BU10" s="431"/>
      <c r="BV10" s="429">
        <v>2554833</v>
      </c>
      <c r="BW10" s="430"/>
      <c r="BX10" s="430"/>
      <c r="BY10" s="430"/>
      <c r="BZ10" s="430"/>
      <c r="CA10" s="430"/>
      <c r="CB10" s="430"/>
      <c r="CC10" s="43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121</v>
      </c>
      <c r="M11" s="484"/>
      <c r="N11" s="484"/>
      <c r="O11" s="484"/>
      <c r="P11" s="484"/>
      <c r="Q11" s="485"/>
      <c r="R11" s="486" t="s">
        <v>122</v>
      </c>
      <c r="S11" s="487"/>
      <c r="T11" s="487"/>
      <c r="U11" s="487"/>
      <c r="V11" s="488"/>
      <c r="W11" s="417"/>
      <c r="X11" s="418"/>
      <c r="Y11" s="418"/>
      <c r="Z11" s="418"/>
      <c r="AA11" s="418"/>
      <c r="AB11" s="418"/>
      <c r="AC11" s="418"/>
      <c r="AD11" s="418"/>
      <c r="AE11" s="418"/>
      <c r="AF11" s="418"/>
      <c r="AG11" s="418"/>
      <c r="AH11" s="418"/>
      <c r="AI11" s="418"/>
      <c r="AJ11" s="418"/>
      <c r="AK11" s="418"/>
      <c r="AL11" s="421"/>
      <c r="AM11" s="458" t="s">
        <v>123</v>
      </c>
      <c r="AN11" s="459"/>
      <c r="AO11" s="459"/>
      <c r="AP11" s="459"/>
      <c r="AQ11" s="459"/>
      <c r="AR11" s="459"/>
      <c r="AS11" s="459"/>
      <c r="AT11" s="460"/>
      <c r="AU11" s="461" t="s">
        <v>94</v>
      </c>
      <c r="AV11" s="462"/>
      <c r="AW11" s="462"/>
      <c r="AX11" s="462"/>
      <c r="AY11" s="463" t="s">
        <v>124</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125</v>
      </c>
      <c r="CE11" s="433"/>
      <c r="CF11" s="433"/>
      <c r="CG11" s="433"/>
      <c r="CH11" s="433"/>
      <c r="CI11" s="433"/>
      <c r="CJ11" s="433"/>
      <c r="CK11" s="433"/>
      <c r="CL11" s="433"/>
      <c r="CM11" s="433"/>
      <c r="CN11" s="433"/>
      <c r="CO11" s="433"/>
      <c r="CP11" s="433"/>
      <c r="CQ11" s="433"/>
      <c r="CR11" s="433"/>
      <c r="CS11" s="434"/>
      <c r="CT11" s="469" t="s">
        <v>126</v>
      </c>
      <c r="CU11" s="470"/>
      <c r="CV11" s="470"/>
      <c r="CW11" s="470"/>
      <c r="CX11" s="470"/>
      <c r="CY11" s="470"/>
      <c r="CZ11" s="470"/>
      <c r="DA11" s="471"/>
      <c r="DB11" s="469" t="s">
        <v>127</v>
      </c>
      <c r="DC11" s="470"/>
      <c r="DD11" s="470"/>
      <c r="DE11" s="470"/>
      <c r="DF11" s="470"/>
      <c r="DG11" s="470"/>
      <c r="DH11" s="470"/>
      <c r="DI11" s="471"/>
      <c r="DJ11" s="186"/>
      <c r="DK11" s="186"/>
      <c r="DL11" s="186"/>
      <c r="DM11" s="186"/>
      <c r="DN11" s="186"/>
      <c r="DO11" s="186"/>
    </row>
    <row r="12" spans="1:119" ht="18.75" customHeight="1">
      <c r="A12" s="187"/>
      <c r="B12" s="489" t="s">
        <v>128</v>
      </c>
      <c r="C12" s="490"/>
      <c r="D12" s="490"/>
      <c r="E12" s="490"/>
      <c r="F12" s="490"/>
      <c r="G12" s="490"/>
      <c r="H12" s="490"/>
      <c r="I12" s="490"/>
      <c r="J12" s="490"/>
      <c r="K12" s="491"/>
      <c r="L12" s="498" t="s">
        <v>129</v>
      </c>
      <c r="M12" s="499"/>
      <c r="N12" s="499"/>
      <c r="O12" s="499"/>
      <c r="P12" s="499"/>
      <c r="Q12" s="500"/>
      <c r="R12" s="501">
        <v>733721</v>
      </c>
      <c r="S12" s="502"/>
      <c r="T12" s="502"/>
      <c r="U12" s="502"/>
      <c r="V12" s="503"/>
      <c r="W12" s="504" t="s">
        <v>1</v>
      </c>
      <c r="X12" s="462"/>
      <c r="Y12" s="462"/>
      <c r="Z12" s="462"/>
      <c r="AA12" s="462"/>
      <c r="AB12" s="505"/>
      <c r="AC12" s="506" t="s">
        <v>130</v>
      </c>
      <c r="AD12" s="507"/>
      <c r="AE12" s="507"/>
      <c r="AF12" s="507"/>
      <c r="AG12" s="508"/>
      <c r="AH12" s="506" t="s">
        <v>131</v>
      </c>
      <c r="AI12" s="507"/>
      <c r="AJ12" s="507"/>
      <c r="AK12" s="507"/>
      <c r="AL12" s="509"/>
      <c r="AM12" s="458" t="s">
        <v>132</v>
      </c>
      <c r="AN12" s="459"/>
      <c r="AO12" s="459"/>
      <c r="AP12" s="459"/>
      <c r="AQ12" s="459"/>
      <c r="AR12" s="459"/>
      <c r="AS12" s="459"/>
      <c r="AT12" s="460"/>
      <c r="AU12" s="461" t="s">
        <v>94</v>
      </c>
      <c r="AV12" s="462"/>
      <c r="AW12" s="462"/>
      <c r="AX12" s="462"/>
      <c r="AY12" s="463" t="s">
        <v>133</v>
      </c>
      <c r="AZ12" s="464"/>
      <c r="BA12" s="464"/>
      <c r="BB12" s="464"/>
      <c r="BC12" s="464"/>
      <c r="BD12" s="464"/>
      <c r="BE12" s="464"/>
      <c r="BF12" s="464"/>
      <c r="BG12" s="464"/>
      <c r="BH12" s="464"/>
      <c r="BI12" s="464"/>
      <c r="BJ12" s="464"/>
      <c r="BK12" s="464"/>
      <c r="BL12" s="464"/>
      <c r="BM12" s="465"/>
      <c r="BN12" s="429">
        <v>3817275</v>
      </c>
      <c r="BO12" s="430"/>
      <c r="BP12" s="430"/>
      <c r="BQ12" s="430"/>
      <c r="BR12" s="430"/>
      <c r="BS12" s="430"/>
      <c r="BT12" s="430"/>
      <c r="BU12" s="431"/>
      <c r="BV12" s="429">
        <v>2550000</v>
      </c>
      <c r="BW12" s="430"/>
      <c r="BX12" s="430"/>
      <c r="BY12" s="430"/>
      <c r="BZ12" s="430"/>
      <c r="CA12" s="430"/>
      <c r="CB12" s="430"/>
      <c r="CC12" s="431"/>
      <c r="CD12" s="432" t="s">
        <v>134</v>
      </c>
      <c r="CE12" s="433"/>
      <c r="CF12" s="433"/>
      <c r="CG12" s="433"/>
      <c r="CH12" s="433"/>
      <c r="CI12" s="433"/>
      <c r="CJ12" s="433"/>
      <c r="CK12" s="433"/>
      <c r="CL12" s="433"/>
      <c r="CM12" s="433"/>
      <c r="CN12" s="433"/>
      <c r="CO12" s="433"/>
      <c r="CP12" s="433"/>
      <c r="CQ12" s="433"/>
      <c r="CR12" s="433"/>
      <c r="CS12" s="434"/>
      <c r="CT12" s="469" t="s">
        <v>126</v>
      </c>
      <c r="CU12" s="470"/>
      <c r="CV12" s="470"/>
      <c r="CW12" s="470"/>
      <c r="CX12" s="470"/>
      <c r="CY12" s="470"/>
      <c r="CZ12" s="470"/>
      <c r="DA12" s="471"/>
      <c r="DB12" s="469" t="s">
        <v>126</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135</v>
      </c>
      <c r="N13" s="521"/>
      <c r="O13" s="521"/>
      <c r="P13" s="521"/>
      <c r="Q13" s="522"/>
      <c r="R13" s="513">
        <v>727066</v>
      </c>
      <c r="S13" s="514"/>
      <c r="T13" s="514"/>
      <c r="U13" s="514"/>
      <c r="V13" s="515"/>
      <c r="W13" s="445" t="s">
        <v>136</v>
      </c>
      <c r="X13" s="446"/>
      <c r="Y13" s="446"/>
      <c r="Z13" s="446"/>
      <c r="AA13" s="446"/>
      <c r="AB13" s="436"/>
      <c r="AC13" s="480">
        <v>12472</v>
      </c>
      <c r="AD13" s="481"/>
      <c r="AE13" s="481"/>
      <c r="AF13" s="481"/>
      <c r="AG13" s="523"/>
      <c r="AH13" s="480">
        <v>12280</v>
      </c>
      <c r="AI13" s="481"/>
      <c r="AJ13" s="481"/>
      <c r="AK13" s="481"/>
      <c r="AL13" s="482"/>
      <c r="AM13" s="458" t="s">
        <v>137</v>
      </c>
      <c r="AN13" s="459"/>
      <c r="AO13" s="459"/>
      <c r="AP13" s="459"/>
      <c r="AQ13" s="459"/>
      <c r="AR13" s="459"/>
      <c r="AS13" s="459"/>
      <c r="AT13" s="460"/>
      <c r="AU13" s="461" t="s">
        <v>138</v>
      </c>
      <c r="AV13" s="462"/>
      <c r="AW13" s="462"/>
      <c r="AX13" s="462"/>
      <c r="AY13" s="463" t="s">
        <v>139</v>
      </c>
      <c r="AZ13" s="464"/>
      <c r="BA13" s="464"/>
      <c r="BB13" s="464"/>
      <c r="BC13" s="464"/>
      <c r="BD13" s="464"/>
      <c r="BE13" s="464"/>
      <c r="BF13" s="464"/>
      <c r="BG13" s="464"/>
      <c r="BH13" s="464"/>
      <c r="BI13" s="464"/>
      <c r="BJ13" s="464"/>
      <c r="BK13" s="464"/>
      <c r="BL13" s="464"/>
      <c r="BM13" s="465"/>
      <c r="BN13" s="429">
        <v>-433801</v>
      </c>
      <c r="BO13" s="430"/>
      <c r="BP13" s="430"/>
      <c r="BQ13" s="430"/>
      <c r="BR13" s="430"/>
      <c r="BS13" s="430"/>
      <c r="BT13" s="430"/>
      <c r="BU13" s="431"/>
      <c r="BV13" s="429">
        <v>168500</v>
      </c>
      <c r="BW13" s="430"/>
      <c r="BX13" s="430"/>
      <c r="BY13" s="430"/>
      <c r="BZ13" s="430"/>
      <c r="CA13" s="430"/>
      <c r="CB13" s="430"/>
      <c r="CC13" s="431"/>
      <c r="CD13" s="432" t="s">
        <v>140</v>
      </c>
      <c r="CE13" s="433"/>
      <c r="CF13" s="433"/>
      <c r="CG13" s="433"/>
      <c r="CH13" s="433"/>
      <c r="CI13" s="433"/>
      <c r="CJ13" s="433"/>
      <c r="CK13" s="433"/>
      <c r="CL13" s="433"/>
      <c r="CM13" s="433"/>
      <c r="CN13" s="433"/>
      <c r="CO13" s="433"/>
      <c r="CP13" s="433"/>
      <c r="CQ13" s="433"/>
      <c r="CR13" s="433"/>
      <c r="CS13" s="434"/>
      <c r="CT13" s="426">
        <v>6.6</v>
      </c>
      <c r="CU13" s="427"/>
      <c r="CV13" s="427"/>
      <c r="CW13" s="427"/>
      <c r="CX13" s="427"/>
      <c r="CY13" s="427"/>
      <c r="CZ13" s="427"/>
      <c r="DA13" s="428"/>
      <c r="DB13" s="426">
        <v>7.7</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141</v>
      </c>
      <c r="M14" s="511"/>
      <c r="N14" s="511"/>
      <c r="O14" s="511"/>
      <c r="P14" s="511"/>
      <c r="Q14" s="512"/>
      <c r="R14" s="513">
        <v>734105</v>
      </c>
      <c r="S14" s="514"/>
      <c r="T14" s="514"/>
      <c r="U14" s="514"/>
      <c r="V14" s="515"/>
      <c r="W14" s="419"/>
      <c r="X14" s="420"/>
      <c r="Y14" s="420"/>
      <c r="Z14" s="420"/>
      <c r="AA14" s="420"/>
      <c r="AB14" s="409"/>
      <c r="AC14" s="516">
        <v>3.8</v>
      </c>
      <c r="AD14" s="517"/>
      <c r="AE14" s="517"/>
      <c r="AF14" s="517"/>
      <c r="AG14" s="518"/>
      <c r="AH14" s="516">
        <v>3.9</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142</v>
      </c>
      <c r="CE14" s="525"/>
      <c r="CF14" s="525"/>
      <c r="CG14" s="525"/>
      <c r="CH14" s="525"/>
      <c r="CI14" s="525"/>
      <c r="CJ14" s="525"/>
      <c r="CK14" s="525"/>
      <c r="CL14" s="525"/>
      <c r="CM14" s="525"/>
      <c r="CN14" s="525"/>
      <c r="CO14" s="525"/>
      <c r="CP14" s="525"/>
      <c r="CQ14" s="525"/>
      <c r="CR14" s="525"/>
      <c r="CS14" s="526"/>
      <c r="CT14" s="527">
        <v>126.7</v>
      </c>
      <c r="CU14" s="528"/>
      <c r="CV14" s="528"/>
      <c r="CW14" s="528"/>
      <c r="CX14" s="528"/>
      <c r="CY14" s="528"/>
      <c r="CZ14" s="528"/>
      <c r="DA14" s="529"/>
      <c r="DB14" s="527">
        <v>116.6</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143</v>
      </c>
      <c r="N15" s="521"/>
      <c r="O15" s="521"/>
      <c r="P15" s="521"/>
      <c r="Q15" s="522"/>
      <c r="R15" s="513">
        <v>728178</v>
      </c>
      <c r="S15" s="514"/>
      <c r="T15" s="514"/>
      <c r="U15" s="514"/>
      <c r="V15" s="515"/>
      <c r="W15" s="445" t="s">
        <v>144</v>
      </c>
      <c r="X15" s="446"/>
      <c r="Y15" s="446"/>
      <c r="Z15" s="446"/>
      <c r="AA15" s="446"/>
      <c r="AB15" s="436"/>
      <c r="AC15" s="480">
        <v>55443</v>
      </c>
      <c r="AD15" s="481"/>
      <c r="AE15" s="481"/>
      <c r="AF15" s="481"/>
      <c r="AG15" s="523"/>
      <c r="AH15" s="480">
        <v>53403</v>
      </c>
      <c r="AI15" s="481"/>
      <c r="AJ15" s="481"/>
      <c r="AK15" s="481"/>
      <c r="AL15" s="482"/>
      <c r="AM15" s="458"/>
      <c r="AN15" s="459"/>
      <c r="AO15" s="459"/>
      <c r="AP15" s="459"/>
      <c r="AQ15" s="459"/>
      <c r="AR15" s="459"/>
      <c r="AS15" s="459"/>
      <c r="AT15" s="460"/>
      <c r="AU15" s="461"/>
      <c r="AV15" s="462"/>
      <c r="AW15" s="462"/>
      <c r="AX15" s="462"/>
      <c r="AY15" s="389" t="s">
        <v>145</v>
      </c>
      <c r="AZ15" s="390"/>
      <c r="BA15" s="390"/>
      <c r="BB15" s="390"/>
      <c r="BC15" s="390"/>
      <c r="BD15" s="390"/>
      <c r="BE15" s="390"/>
      <c r="BF15" s="390"/>
      <c r="BG15" s="390"/>
      <c r="BH15" s="390"/>
      <c r="BI15" s="390"/>
      <c r="BJ15" s="390"/>
      <c r="BK15" s="390"/>
      <c r="BL15" s="390"/>
      <c r="BM15" s="391"/>
      <c r="BN15" s="392">
        <v>103622421</v>
      </c>
      <c r="BO15" s="393"/>
      <c r="BP15" s="393"/>
      <c r="BQ15" s="393"/>
      <c r="BR15" s="393"/>
      <c r="BS15" s="393"/>
      <c r="BT15" s="393"/>
      <c r="BU15" s="394"/>
      <c r="BV15" s="392">
        <v>100277950</v>
      </c>
      <c r="BW15" s="393"/>
      <c r="BX15" s="393"/>
      <c r="BY15" s="393"/>
      <c r="BZ15" s="393"/>
      <c r="CA15" s="393"/>
      <c r="CB15" s="393"/>
      <c r="CC15" s="394"/>
      <c r="CD15" s="530" t="s">
        <v>146</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147</v>
      </c>
      <c r="M16" s="541"/>
      <c r="N16" s="541"/>
      <c r="O16" s="541"/>
      <c r="P16" s="541"/>
      <c r="Q16" s="542"/>
      <c r="R16" s="533" t="s">
        <v>148</v>
      </c>
      <c r="S16" s="534"/>
      <c r="T16" s="534"/>
      <c r="U16" s="534"/>
      <c r="V16" s="535"/>
      <c r="W16" s="419"/>
      <c r="X16" s="420"/>
      <c r="Y16" s="420"/>
      <c r="Z16" s="420"/>
      <c r="AA16" s="420"/>
      <c r="AB16" s="409"/>
      <c r="AC16" s="516">
        <v>17</v>
      </c>
      <c r="AD16" s="517"/>
      <c r="AE16" s="517"/>
      <c r="AF16" s="517"/>
      <c r="AG16" s="518"/>
      <c r="AH16" s="516">
        <v>16.8</v>
      </c>
      <c r="AI16" s="517"/>
      <c r="AJ16" s="517"/>
      <c r="AK16" s="517"/>
      <c r="AL16" s="519"/>
      <c r="AM16" s="458"/>
      <c r="AN16" s="459"/>
      <c r="AO16" s="459"/>
      <c r="AP16" s="459"/>
      <c r="AQ16" s="459"/>
      <c r="AR16" s="459"/>
      <c r="AS16" s="459"/>
      <c r="AT16" s="460"/>
      <c r="AU16" s="461"/>
      <c r="AV16" s="462"/>
      <c r="AW16" s="462"/>
      <c r="AX16" s="462"/>
      <c r="AY16" s="463" t="s">
        <v>149</v>
      </c>
      <c r="AZ16" s="464"/>
      <c r="BA16" s="464"/>
      <c r="BB16" s="464"/>
      <c r="BC16" s="464"/>
      <c r="BD16" s="464"/>
      <c r="BE16" s="464"/>
      <c r="BF16" s="464"/>
      <c r="BG16" s="464"/>
      <c r="BH16" s="464"/>
      <c r="BI16" s="464"/>
      <c r="BJ16" s="464"/>
      <c r="BK16" s="464"/>
      <c r="BL16" s="464"/>
      <c r="BM16" s="465"/>
      <c r="BN16" s="429">
        <v>147366537</v>
      </c>
      <c r="BO16" s="430"/>
      <c r="BP16" s="430"/>
      <c r="BQ16" s="430"/>
      <c r="BR16" s="430"/>
      <c r="BS16" s="430"/>
      <c r="BT16" s="430"/>
      <c r="BU16" s="431"/>
      <c r="BV16" s="429">
        <v>143060127</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150</v>
      </c>
      <c r="N17" s="537"/>
      <c r="O17" s="537"/>
      <c r="P17" s="537"/>
      <c r="Q17" s="538"/>
      <c r="R17" s="533" t="s">
        <v>151</v>
      </c>
      <c r="S17" s="534"/>
      <c r="T17" s="534"/>
      <c r="U17" s="534"/>
      <c r="V17" s="535"/>
      <c r="W17" s="445" t="s">
        <v>152</v>
      </c>
      <c r="X17" s="446"/>
      <c r="Y17" s="446"/>
      <c r="Z17" s="446"/>
      <c r="AA17" s="446"/>
      <c r="AB17" s="436"/>
      <c r="AC17" s="480">
        <v>257637</v>
      </c>
      <c r="AD17" s="481"/>
      <c r="AE17" s="481"/>
      <c r="AF17" s="481"/>
      <c r="AG17" s="523"/>
      <c r="AH17" s="480">
        <v>251965</v>
      </c>
      <c r="AI17" s="481"/>
      <c r="AJ17" s="481"/>
      <c r="AK17" s="481"/>
      <c r="AL17" s="482"/>
      <c r="AM17" s="458"/>
      <c r="AN17" s="459"/>
      <c r="AO17" s="459"/>
      <c r="AP17" s="459"/>
      <c r="AQ17" s="459"/>
      <c r="AR17" s="459"/>
      <c r="AS17" s="459"/>
      <c r="AT17" s="460"/>
      <c r="AU17" s="461"/>
      <c r="AV17" s="462"/>
      <c r="AW17" s="462"/>
      <c r="AX17" s="462"/>
      <c r="AY17" s="463" t="s">
        <v>153</v>
      </c>
      <c r="AZ17" s="464"/>
      <c r="BA17" s="464"/>
      <c r="BB17" s="464"/>
      <c r="BC17" s="464"/>
      <c r="BD17" s="464"/>
      <c r="BE17" s="464"/>
      <c r="BF17" s="464"/>
      <c r="BG17" s="464"/>
      <c r="BH17" s="464"/>
      <c r="BI17" s="464"/>
      <c r="BJ17" s="464"/>
      <c r="BK17" s="464"/>
      <c r="BL17" s="464"/>
      <c r="BM17" s="465"/>
      <c r="BN17" s="429">
        <v>130664597</v>
      </c>
      <c r="BO17" s="430"/>
      <c r="BP17" s="430"/>
      <c r="BQ17" s="430"/>
      <c r="BR17" s="430"/>
      <c r="BS17" s="430"/>
      <c r="BT17" s="430"/>
      <c r="BU17" s="431"/>
      <c r="BV17" s="429">
        <v>125452996</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154</v>
      </c>
      <c r="C18" s="472"/>
      <c r="D18" s="472"/>
      <c r="E18" s="544"/>
      <c r="F18" s="544"/>
      <c r="G18" s="544"/>
      <c r="H18" s="544"/>
      <c r="I18" s="544"/>
      <c r="J18" s="544"/>
      <c r="K18" s="544"/>
      <c r="L18" s="545">
        <v>390.32</v>
      </c>
      <c r="M18" s="545"/>
      <c r="N18" s="545"/>
      <c r="O18" s="545"/>
      <c r="P18" s="545"/>
      <c r="Q18" s="545"/>
      <c r="R18" s="546"/>
      <c r="S18" s="546"/>
      <c r="T18" s="546"/>
      <c r="U18" s="546"/>
      <c r="V18" s="547"/>
      <c r="W18" s="447"/>
      <c r="X18" s="448"/>
      <c r="Y18" s="448"/>
      <c r="Z18" s="448"/>
      <c r="AA18" s="448"/>
      <c r="AB18" s="439"/>
      <c r="AC18" s="548">
        <v>79.099999999999994</v>
      </c>
      <c r="AD18" s="549"/>
      <c r="AE18" s="549"/>
      <c r="AF18" s="549"/>
      <c r="AG18" s="550"/>
      <c r="AH18" s="548">
        <v>79.3</v>
      </c>
      <c r="AI18" s="549"/>
      <c r="AJ18" s="549"/>
      <c r="AK18" s="549"/>
      <c r="AL18" s="551"/>
      <c r="AM18" s="458"/>
      <c r="AN18" s="459"/>
      <c r="AO18" s="459"/>
      <c r="AP18" s="459"/>
      <c r="AQ18" s="459"/>
      <c r="AR18" s="459"/>
      <c r="AS18" s="459"/>
      <c r="AT18" s="460"/>
      <c r="AU18" s="461"/>
      <c r="AV18" s="462"/>
      <c r="AW18" s="462"/>
      <c r="AX18" s="462"/>
      <c r="AY18" s="463" t="s">
        <v>155</v>
      </c>
      <c r="AZ18" s="464"/>
      <c r="BA18" s="464"/>
      <c r="BB18" s="464"/>
      <c r="BC18" s="464"/>
      <c r="BD18" s="464"/>
      <c r="BE18" s="464"/>
      <c r="BF18" s="464"/>
      <c r="BG18" s="464"/>
      <c r="BH18" s="464"/>
      <c r="BI18" s="464"/>
      <c r="BJ18" s="464"/>
      <c r="BK18" s="464"/>
      <c r="BL18" s="464"/>
      <c r="BM18" s="465"/>
      <c r="BN18" s="429">
        <v>180161925</v>
      </c>
      <c r="BO18" s="430"/>
      <c r="BP18" s="430"/>
      <c r="BQ18" s="430"/>
      <c r="BR18" s="430"/>
      <c r="BS18" s="430"/>
      <c r="BT18" s="430"/>
      <c r="BU18" s="431"/>
      <c r="BV18" s="429">
        <v>178320647</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156</v>
      </c>
      <c r="C19" s="472"/>
      <c r="D19" s="472"/>
      <c r="E19" s="544"/>
      <c r="F19" s="544"/>
      <c r="G19" s="544"/>
      <c r="H19" s="544"/>
      <c r="I19" s="544"/>
      <c r="J19" s="544"/>
      <c r="K19" s="544"/>
      <c r="L19" s="552">
        <v>1898</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157</v>
      </c>
      <c r="AZ19" s="464"/>
      <c r="BA19" s="464"/>
      <c r="BB19" s="464"/>
      <c r="BC19" s="464"/>
      <c r="BD19" s="464"/>
      <c r="BE19" s="464"/>
      <c r="BF19" s="464"/>
      <c r="BG19" s="464"/>
      <c r="BH19" s="464"/>
      <c r="BI19" s="464"/>
      <c r="BJ19" s="464"/>
      <c r="BK19" s="464"/>
      <c r="BL19" s="464"/>
      <c r="BM19" s="465"/>
      <c r="BN19" s="429">
        <v>222339866</v>
      </c>
      <c r="BO19" s="430"/>
      <c r="BP19" s="430"/>
      <c r="BQ19" s="430"/>
      <c r="BR19" s="430"/>
      <c r="BS19" s="430"/>
      <c r="BT19" s="430"/>
      <c r="BU19" s="431"/>
      <c r="BV19" s="429">
        <v>222699593</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158</v>
      </c>
      <c r="C20" s="472"/>
      <c r="D20" s="472"/>
      <c r="E20" s="544"/>
      <c r="F20" s="544"/>
      <c r="G20" s="544"/>
      <c r="H20" s="544"/>
      <c r="I20" s="544"/>
      <c r="J20" s="544"/>
      <c r="K20" s="544"/>
      <c r="L20" s="552">
        <v>315456</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159</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160</v>
      </c>
      <c r="C22" s="567"/>
      <c r="D22" s="568"/>
      <c r="E22" s="441" t="s">
        <v>1</v>
      </c>
      <c r="F22" s="446"/>
      <c r="G22" s="446"/>
      <c r="H22" s="446"/>
      <c r="I22" s="446"/>
      <c r="J22" s="446"/>
      <c r="K22" s="436"/>
      <c r="L22" s="441" t="s">
        <v>161</v>
      </c>
      <c r="M22" s="446"/>
      <c r="N22" s="446"/>
      <c r="O22" s="446"/>
      <c r="P22" s="436"/>
      <c r="Q22" s="575" t="s">
        <v>162</v>
      </c>
      <c r="R22" s="576"/>
      <c r="S22" s="576"/>
      <c r="T22" s="576"/>
      <c r="U22" s="576"/>
      <c r="V22" s="577"/>
      <c r="W22" s="581" t="s">
        <v>163</v>
      </c>
      <c r="X22" s="567"/>
      <c r="Y22" s="568"/>
      <c r="Z22" s="441" t="s">
        <v>1</v>
      </c>
      <c r="AA22" s="446"/>
      <c r="AB22" s="446"/>
      <c r="AC22" s="446"/>
      <c r="AD22" s="446"/>
      <c r="AE22" s="446"/>
      <c r="AF22" s="446"/>
      <c r="AG22" s="436"/>
      <c r="AH22" s="594" t="s">
        <v>164</v>
      </c>
      <c r="AI22" s="446"/>
      <c r="AJ22" s="446"/>
      <c r="AK22" s="446"/>
      <c r="AL22" s="436"/>
      <c r="AM22" s="594" t="s">
        <v>165</v>
      </c>
      <c r="AN22" s="595"/>
      <c r="AO22" s="595"/>
      <c r="AP22" s="595"/>
      <c r="AQ22" s="595"/>
      <c r="AR22" s="596"/>
      <c r="AS22" s="575" t="s">
        <v>162</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166</v>
      </c>
      <c r="AZ23" s="390"/>
      <c r="BA23" s="390"/>
      <c r="BB23" s="390"/>
      <c r="BC23" s="390"/>
      <c r="BD23" s="390"/>
      <c r="BE23" s="390"/>
      <c r="BF23" s="390"/>
      <c r="BG23" s="390"/>
      <c r="BH23" s="390"/>
      <c r="BI23" s="390"/>
      <c r="BJ23" s="390"/>
      <c r="BK23" s="390"/>
      <c r="BL23" s="390"/>
      <c r="BM23" s="391"/>
      <c r="BN23" s="429">
        <v>481313290</v>
      </c>
      <c r="BO23" s="430"/>
      <c r="BP23" s="430"/>
      <c r="BQ23" s="430"/>
      <c r="BR23" s="430"/>
      <c r="BS23" s="430"/>
      <c r="BT23" s="430"/>
      <c r="BU23" s="431"/>
      <c r="BV23" s="429">
        <v>454325134</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167</v>
      </c>
      <c r="F24" s="459"/>
      <c r="G24" s="459"/>
      <c r="H24" s="459"/>
      <c r="I24" s="459"/>
      <c r="J24" s="459"/>
      <c r="K24" s="460"/>
      <c r="L24" s="480">
        <v>1</v>
      </c>
      <c r="M24" s="481"/>
      <c r="N24" s="481"/>
      <c r="O24" s="481"/>
      <c r="P24" s="523"/>
      <c r="Q24" s="480">
        <v>11900</v>
      </c>
      <c r="R24" s="481"/>
      <c r="S24" s="481"/>
      <c r="T24" s="481"/>
      <c r="U24" s="481"/>
      <c r="V24" s="523"/>
      <c r="W24" s="582"/>
      <c r="X24" s="570"/>
      <c r="Y24" s="571"/>
      <c r="Z24" s="479" t="s">
        <v>168</v>
      </c>
      <c r="AA24" s="459"/>
      <c r="AB24" s="459"/>
      <c r="AC24" s="459"/>
      <c r="AD24" s="459"/>
      <c r="AE24" s="459"/>
      <c r="AF24" s="459"/>
      <c r="AG24" s="460"/>
      <c r="AH24" s="480">
        <v>4905</v>
      </c>
      <c r="AI24" s="481"/>
      <c r="AJ24" s="481"/>
      <c r="AK24" s="481"/>
      <c r="AL24" s="523"/>
      <c r="AM24" s="480">
        <v>15828435</v>
      </c>
      <c r="AN24" s="481"/>
      <c r="AO24" s="481"/>
      <c r="AP24" s="481"/>
      <c r="AQ24" s="481"/>
      <c r="AR24" s="523"/>
      <c r="AS24" s="480">
        <v>3227</v>
      </c>
      <c r="AT24" s="481"/>
      <c r="AU24" s="481"/>
      <c r="AV24" s="481"/>
      <c r="AW24" s="481"/>
      <c r="AX24" s="482"/>
      <c r="AY24" s="602" t="s">
        <v>169</v>
      </c>
      <c r="AZ24" s="603"/>
      <c r="BA24" s="603"/>
      <c r="BB24" s="603"/>
      <c r="BC24" s="603"/>
      <c r="BD24" s="603"/>
      <c r="BE24" s="603"/>
      <c r="BF24" s="603"/>
      <c r="BG24" s="603"/>
      <c r="BH24" s="603"/>
      <c r="BI24" s="603"/>
      <c r="BJ24" s="603"/>
      <c r="BK24" s="603"/>
      <c r="BL24" s="603"/>
      <c r="BM24" s="604"/>
      <c r="BN24" s="429">
        <v>244943765</v>
      </c>
      <c r="BO24" s="430"/>
      <c r="BP24" s="430"/>
      <c r="BQ24" s="430"/>
      <c r="BR24" s="430"/>
      <c r="BS24" s="430"/>
      <c r="BT24" s="430"/>
      <c r="BU24" s="431"/>
      <c r="BV24" s="429">
        <v>256981490</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170</v>
      </c>
      <c r="F25" s="459"/>
      <c r="G25" s="459"/>
      <c r="H25" s="459"/>
      <c r="I25" s="459"/>
      <c r="J25" s="459"/>
      <c r="K25" s="460"/>
      <c r="L25" s="480">
        <v>2</v>
      </c>
      <c r="M25" s="481"/>
      <c r="N25" s="481"/>
      <c r="O25" s="481"/>
      <c r="P25" s="523"/>
      <c r="Q25" s="480">
        <v>9470</v>
      </c>
      <c r="R25" s="481"/>
      <c r="S25" s="481"/>
      <c r="T25" s="481"/>
      <c r="U25" s="481"/>
      <c r="V25" s="523"/>
      <c r="W25" s="582"/>
      <c r="X25" s="570"/>
      <c r="Y25" s="571"/>
      <c r="Z25" s="479" t="s">
        <v>171</v>
      </c>
      <c r="AA25" s="459"/>
      <c r="AB25" s="459"/>
      <c r="AC25" s="459"/>
      <c r="AD25" s="459"/>
      <c r="AE25" s="459"/>
      <c r="AF25" s="459"/>
      <c r="AG25" s="460"/>
      <c r="AH25" s="480">
        <v>807</v>
      </c>
      <c r="AI25" s="481"/>
      <c r="AJ25" s="481"/>
      <c r="AK25" s="481"/>
      <c r="AL25" s="523"/>
      <c r="AM25" s="480">
        <v>2527524</v>
      </c>
      <c r="AN25" s="481"/>
      <c r="AO25" s="481"/>
      <c r="AP25" s="481"/>
      <c r="AQ25" s="481"/>
      <c r="AR25" s="523"/>
      <c r="AS25" s="480">
        <v>3132</v>
      </c>
      <c r="AT25" s="481"/>
      <c r="AU25" s="481"/>
      <c r="AV25" s="481"/>
      <c r="AW25" s="481"/>
      <c r="AX25" s="482"/>
      <c r="AY25" s="389" t="s">
        <v>172</v>
      </c>
      <c r="AZ25" s="390"/>
      <c r="BA25" s="390"/>
      <c r="BB25" s="390"/>
      <c r="BC25" s="390"/>
      <c r="BD25" s="390"/>
      <c r="BE25" s="390"/>
      <c r="BF25" s="390"/>
      <c r="BG25" s="390"/>
      <c r="BH25" s="390"/>
      <c r="BI25" s="390"/>
      <c r="BJ25" s="390"/>
      <c r="BK25" s="390"/>
      <c r="BL25" s="390"/>
      <c r="BM25" s="391"/>
      <c r="BN25" s="392">
        <v>66147270</v>
      </c>
      <c r="BO25" s="393"/>
      <c r="BP25" s="393"/>
      <c r="BQ25" s="393"/>
      <c r="BR25" s="393"/>
      <c r="BS25" s="393"/>
      <c r="BT25" s="393"/>
      <c r="BU25" s="394"/>
      <c r="BV25" s="392">
        <v>88297016</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173</v>
      </c>
      <c r="F26" s="459"/>
      <c r="G26" s="459"/>
      <c r="H26" s="459"/>
      <c r="I26" s="459"/>
      <c r="J26" s="459"/>
      <c r="K26" s="460"/>
      <c r="L26" s="480">
        <v>1</v>
      </c>
      <c r="M26" s="481"/>
      <c r="N26" s="481"/>
      <c r="O26" s="481"/>
      <c r="P26" s="523"/>
      <c r="Q26" s="480">
        <v>7050</v>
      </c>
      <c r="R26" s="481"/>
      <c r="S26" s="481"/>
      <c r="T26" s="481"/>
      <c r="U26" s="481"/>
      <c r="V26" s="523"/>
      <c r="W26" s="582"/>
      <c r="X26" s="570"/>
      <c r="Y26" s="571"/>
      <c r="Z26" s="479" t="s">
        <v>174</v>
      </c>
      <c r="AA26" s="592"/>
      <c r="AB26" s="592"/>
      <c r="AC26" s="592"/>
      <c r="AD26" s="592"/>
      <c r="AE26" s="592"/>
      <c r="AF26" s="592"/>
      <c r="AG26" s="593"/>
      <c r="AH26" s="480">
        <v>444</v>
      </c>
      <c r="AI26" s="481"/>
      <c r="AJ26" s="481"/>
      <c r="AK26" s="481"/>
      <c r="AL26" s="523"/>
      <c r="AM26" s="480">
        <v>1613940</v>
      </c>
      <c r="AN26" s="481"/>
      <c r="AO26" s="481"/>
      <c r="AP26" s="481"/>
      <c r="AQ26" s="481"/>
      <c r="AR26" s="523"/>
      <c r="AS26" s="480">
        <v>3635</v>
      </c>
      <c r="AT26" s="481"/>
      <c r="AU26" s="481"/>
      <c r="AV26" s="481"/>
      <c r="AW26" s="481"/>
      <c r="AX26" s="482"/>
      <c r="AY26" s="432" t="s">
        <v>175</v>
      </c>
      <c r="AZ26" s="433"/>
      <c r="BA26" s="433"/>
      <c r="BB26" s="433"/>
      <c r="BC26" s="433"/>
      <c r="BD26" s="433"/>
      <c r="BE26" s="433"/>
      <c r="BF26" s="433"/>
      <c r="BG26" s="433"/>
      <c r="BH26" s="433"/>
      <c r="BI26" s="433"/>
      <c r="BJ26" s="433"/>
      <c r="BK26" s="433"/>
      <c r="BL26" s="433"/>
      <c r="BM26" s="434"/>
      <c r="BN26" s="429">
        <v>1927276</v>
      </c>
      <c r="BO26" s="430"/>
      <c r="BP26" s="430"/>
      <c r="BQ26" s="430"/>
      <c r="BR26" s="430"/>
      <c r="BS26" s="430"/>
      <c r="BT26" s="430"/>
      <c r="BU26" s="431"/>
      <c r="BV26" s="429">
        <v>2016657</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176</v>
      </c>
      <c r="F27" s="459"/>
      <c r="G27" s="459"/>
      <c r="H27" s="459"/>
      <c r="I27" s="459"/>
      <c r="J27" s="459"/>
      <c r="K27" s="460"/>
      <c r="L27" s="480">
        <v>1</v>
      </c>
      <c r="M27" s="481"/>
      <c r="N27" s="481"/>
      <c r="O27" s="481"/>
      <c r="P27" s="523"/>
      <c r="Q27" s="480">
        <v>8200</v>
      </c>
      <c r="R27" s="481"/>
      <c r="S27" s="481"/>
      <c r="T27" s="481"/>
      <c r="U27" s="481"/>
      <c r="V27" s="523"/>
      <c r="W27" s="582"/>
      <c r="X27" s="570"/>
      <c r="Y27" s="571"/>
      <c r="Z27" s="479" t="s">
        <v>177</v>
      </c>
      <c r="AA27" s="459"/>
      <c r="AB27" s="459"/>
      <c r="AC27" s="459"/>
      <c r="AD27" s="459"/>
      <c r="AE27" s="459"/>
      <c r="AF27" s="459"/>
      <c r="AG27" s="460"/>
      <c r="AH27" s="480">
        <v>3625</v>
      </c>
      <c r="AI27" s="481"/>
      <c r="AJ27" s="481"/>
      <c r="AK27" s="481"/>
      <c r="AL27" s="523"/>
      <c r="AM27" s="480">
        <v>13501014</v>
      </c>
      <c r="AN27" s="481"/>
      <c r="AO27" s="481"/>
      <c r="AP27" s="481"/>
      <c r="AQ27" s="481"/>
      <c r="AR27" s="523"/>
      <c r="AS27" s="480">
        <v>3724</v>
      </c>
      <c r="AT27" s="481"/>
      <c r="AU27" s="481"/>
      <c r="AV27" s="481"/>
      <c r="AW27" s="481"/>
      <c r="AX27" s="482"/>
      <c r="AY27" s="524" t="s">
        <v>178</v>
      </c>
      <c r="AZ27" s="525"/>
      <c r="BA27" s="525"/>
      <c r="BB27" s="525"/>
      <c r="BC27" s="525"/>
      <c r="BD27" s="525"/>
      <c r="BE27" s="525"/>
      <c r="BF27" s="525"/>
      <c r="BG27" s="525"/>
      <c r="BH27" s="525"/>
      <c r="BI27" s="525"/>
      <c r="BJ27" s="525"/>
      <c r="BK27" s="525"/>
      <c r="BL27" s="525"/>
      <c r="BM27" s="526"/>
      <c r="BN27" s="605" t="s">
        <v>126</v>
      </c>
      <c r="BO27" s="606"/>
      <c r="BP27" s="606"/>
      <c r="BQ27" s="606"/>
      <c r="BR27" s="606"/>
      <c r="BS27" s="606"/>
      <c r="BT27" s="606"/>
      <c r="BU27" s="607"/>
      <c r="BV27" s="605" t="s">
        <v>179</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180</v>
      </c>
      <c r="F28" s="459"/>
      <c r="G28" s="459"/>
      <c r="H28" s="459"/>
      <c r="I28" s="459"/>
      <c r="J28" s="459"/>
      <c r="K28" s="460"/>
      <c r="L28" s="480">
        <v>1</v>
      </c>
      <c r="M28" s="481"/>
      <c r="N28" s="481"/>
      <c r="O28" s="481"/>
      <c r="P28" s="523"/>
      <c r="Q28" s="480">
        <v>7460</v>
      </c>
      <c r="R28" s="481"/>
      <c r="S28" s="481"/>
      <c r="T28" s="481"/>
      <c r="U28" s="481"/>
      <c r="V28" s="523"/>
      <c r="W28" s="582"/>
      <c r="X28" s="570"/>
      <c r="Y28" s="571"/>
      <c r="Z28" s="479" t="s">
        <v>181</v>
      </c>
      <c r="AA28" s="459"/>
      <c r="AB28" s="459"/>
      <c r="AC28" s="459"/>
      <c r="AD28" s="459"/>
      <c r="AE28" s="459"/>
      <c r="AF28" s="459"/>
      <c r="AG28" s="460"/>
      <c r="AH28" s="480" t="s">
        <v>127</v>
      </c>
      <c r="AI28" s="481"/>
      <c r="AJ28" s="481"/>
      <c r="AK28" s="481"/>
      <c r="AL28" s="523"/>
      <c r="AM28" s="480" t="s">
        <v>126</v>
      </c>
      <c r="AN28" s="481"/>
      <c r="AO28" s="481"/>
      <c r="AP28" s="481"/>
      <c r="AQ28" s="481"/>
      <c r="AR28" s="523"/>
      <c r="AS28" s="480" t="s">
        <v>126</v>
      </c>
      <c r="AT28" s="481"/>
      <c r="AU28" s="481"/>
      <c r="AV28" s="481"/>
      <c r="AW28" s="481"/>
      <c r="AX28" s="482"/>
      <c r="AY28" s="608" t="s">
        <v>182</v>
      </c>
      <c r="AZ28" s="609"/>
      <c r="BA28" s="609"/>
      <c r="BB28" s="610"/>
      <c r="BC28" s="389" t="s">
        <v>48</v>
      </c>
      <c r="BD28" s="390"/>
      <c r="BE28" s="390"/>
      <c r="BF28" s="390"/>
      <c r="BG28" s="390"/>
      <c r="BH28" s="390"/>
      <c r="BI28" s="390"/>
      <c r="BJ28" s="390"/>
      <c r="BK28" s="390"/>
      <c r="BL28" s="390"/>
      <c r="BM28" s="391"/>
      <c r="BN28" s="392">
        <v>4096134</v>
      </c>
      <c r="BO28" s="393"/>
      <c r="BP28" s="393"/>
      <c r="BQ28" s="393"/>
      <c r="BR28" s="393"/>
      <c r="BS28" s="393"/>
      <c r="BT28" s="393"/>
      <c r="BU28" s="394"/>
      <c r="BV28" s="392">
        <v>4779590</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183</v>
      </c>
      <c r="F29" s="459"/>
      <c r="G29" s="459"/>
      <c r="H29" s="459"/>
      <c r="I29" s="459"/>
      <c r="J29" s="459"/>
      <c r="K29" s="460"/>
      <c r="L29" s="480">
        <v>46</v>
      </c>
      <c r="M29" s="481"/>
      <c r="N29" s="481"/>
      <c r="O29" s="481"/>
      <c r="P29" s="523"/>
      <c r="Q29" s="480">
        <v>6760</v>
      </c>
      <c r="R29" s="481"/>
      <c r="S29" s="481"/>
      <c r="T29" s="481"/>
      <c r="U29" s="481"/>
      <c r="V29" s="523"/>
      <c r="W29" s="583"/>
      <c r="X29" s="584"/>
      <c r="Y29" s="585"/>
      <c r="Z29" s="479" t="s">
        <v>184</v>
      </c>
      <c r="AA29" s="459"/>
      <c r="AB29" s="459"/>
      <c r="AC29" s="459"/>
      <c r="AD29" s="459"/>
      <c r="AE29" s="459"/>
      <c r="AF29" s="459"/>
      <c r="AG29" s="460"/>
      <c r="AH29" s="480">
        <v>8530</v>
      </c>
      <c r="AI29" s="481"/>
      <c r="AJ29" s="481"/>
      <c r="AK29" s="481"/>
      <c r="AL29" s="523"/>
      <c r="AM29" s="480">
        <v>29329449</v>
      </c>
      <c r="AN29" s="481"/>
      <c r="AO29" s="481"/>
      <c r="AP29" s="481"/>
      <c r="AQ29" s="481"/>
      <c r="AR29" s="523"/>
      <c r="AS29" s="480">
        <v>3438</v>
      </c>
      <c r="AT29" s="481"/>
      <c r="AU29" s="481"/>
      <c r="AV29" s="481"/>
      <c r="AW29" s="481"/>
      <c r="AX29" s="482"/>
      <c r="AY29" s="611"/>
      <c r="AZ29" s="612"/>
      <c r="BA29" s="612"/>
      <c r="BB29" s="613"/>
      <c r="BC29" s="463" t="s">
        <v>185</v>
      </c>
      <c r="BD29" s="464"/>
      <c r="BE29" s="464"/>
      <c r="BF29" s="464"/>
      <c r="BG29" s="464"/>
      <c r="BH29" s="464"/>
      <c r="BI29" s="464"/>
      <c r="BJ29" s="464"/>
      <c r="BK29" s="464"/>
      <c r="BL29" s="464"/>
      <c r="BM29" s="465"/>
      <c r="BN29" s="429">
        <v>6305777</v>
      </c>
      <c r="BO29" s="430"/>
      <c r="BP29" s="430"/>
      <c r="BQ29" s="430"/>
      <c r="BR29" s="430"/>
      <c r="BS29" s="430"/>
      <c r="BT29" s="430"/>
      <c r="BU29" s="431"/>
      <c r="BV29" s="429">
        <v>5387197</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186</v>
      </c>
      <c r="X30" s="590"/>
      <c r="Y30" s="590"/>
      <c r="Z30" s="590"/>
      <c r="AA30" s="590"/>
      <c r="AB30" s="590"/>
      <c r="AC30" s="590"/>
      <c r="AD30" s="590"/>
      <c r="AE30" s="590"/>
      <c r="AF30" s="590"/>
      <c r="AG30" s="591"/>
      <c r="AH30" s="548">
        <v>100.1</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12490008</v>
      </c>
      <c r="BO30" s="606"/>
      <c r="BP30" s="606"/>
      <c r="BQ30" s="606"/>
      <c r="BR30" s="606"/>
      <c r="BS30" s="606"/>
      <c r="BT30" s="606"/>
      <c r="BU30" s="607"/>
      <c r="BV30" s="605">
        <v>12381847</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193</v>
      </c>
      <c r="D33" s="453"/>
      <c r="E33" s="418" t="s">
        <v>194</v>
      </c>
      <c r="F33" s="418"/>
      <c r="G33" s="418"/>
      <c r="H33" s="418"/>
      <c r="I33" s="418"/>
      <c r="J33" s="418"/>
      <c r="K33" s="418"/>
      <c r="L33" s="418"/>
      <c r="M33" s="418"/>
      <c r="N33" s="418"/>
      <c r="O33" s="418"/>
      <c r="P33" s="418"/>
      <c r="Q33" s="418"/>
      <c r="R33" s="418"/>
      <c r="S33" s="418"/>
      <c r="T33" s="216"/>
      <c r="U33" s="453" t="s">
        <v>193</v>
      </c>
      <c r="V33" s="453"/>
      <c r="W33" s="418" t="s">
        <v>195</v>
      </c>
      <c r="X33" s="418"/>
      <c r="Y33" s="418"/>
      <c r="Z33" s="418"/>
      <c r="AA33" s="418"/>
      <c r="AB33" s="418"/>
      <c r="AC33" s="418"/>
      <c r="AD33" s="418"/>
      <c r="AE33" s="418"/>
      <c r="AF33" s="418"/>
      <c r="AG33" s="418"/>
      <c r="AH33" s="418"/>
      <c r="AI33" s="418"/>
      <c r="AJ33" s="418"/>
      <c r="AK33" s="418"/>
      <c r="AL33" s="216"/>
      <c r="AM33" s="453" t="s">
        <v>196</v>
      </c>
      <c r="AN33" s="453"/>
      <c r="AO33" s="418" t="s">
        <v>195</v>
      </c>
      <c r="AP33" s="418"/>
      <c r="AQ33" s="418"/>
      <c r="AR33" s="418"/>
      <c r="AS33" s="418"/>
      <c r="AT33" s="418"/>
      <c r="AU33" s="418"/>
      <c r="AV33" s="418"/>
      <c r="AW33" s="418"/>
      <c r="AX33" s="418"/>
      <c r="AY33" s="418"/>
      <c r="AZ33" s="418"/>
      <c r="BA33" s="418"/>
      <c r="BB33" s="418"/>
      <c r="BC33" s="418"/>
      <c r="BD33" s="217"/>
      <c r="BE33" s="418" t="s">
        <v>197</v>
      </c>
      <c r="BF33" s="418"/>
      <c r="BG33" s="418" t="s">
        <v>198</v>
      </c>
      <c r="BH33" s="418"/>
      <c r="BI33" s="418"/>
      <c r="BJ33" s="418"/>
      <c r="BK33" s="418"/>
      <c r="BL33" s="418"/>
      <c r="BM33" s="418"/>
      <c r="BN33" s="418"/>
      <c r="BO33" s="418"/>
      <c r="BP33" s="418"/>
      <c r="BQ33" s="418"/>
      <c r="BR33" s="418"/>
      <c r="BS33" s="418"/>
      <c r="BT33" s="418"/>
      <c r="BU33" s="418"/>
      <c r="BV33" s="217"/>
      <c r="BW33" s="453" t="s">
        <v>197</v>
      </c>
      <c r="BX33" s="453"/>
      <c r="BY33" s="418" t="s">
        <v>199</v>
      </c>
      <c r="BZ33" s="418"/>
      <c r="CA33" s="418"/>
      <c r="CB33" s="418"/>
      <c r="CC33" s="418"/>
      <c r="CD33" s="418"/>
      <c r="CE33" s="418"/>
      <c r="CF33" s="418"/>
      <c r="CG33" s="418"/>
      <c r="CH33" s="418"/>
      <c r="CI33" s="418"/>
      <c r="CJ33" s="418"/>
      <c r="CK33" s="418"/>
      <c r="CL33" s="418"/>
      <c r="CM33" s="418"/>
      <c r="CN33" s="216"/>
      <c r="CO33" s="453" t="s">
        <v>200</v>
      </c>
      <c r="CP33" s="453"/>
      <c r="CQ33" s="418" t="s">
        <v>201</v>
      </c>
      <c r="CR33" s="418"/>
      <c r="CS33" s="418"/>
      <c r="CT33" s="418"/>
      <c r="CU33" s="418"/>
      <c r="CV33" s="418"/>
      <c r="CW33" s="418"/>
      <c r="CX33" s="418"/>
      <c r="CY33" s="418"/>
      <c r="CZ33" s="418"/>
      <c r="DA33" s="418"/>
      <c r="DB33" s="418"/>
      <c r="DC33" s="418"/>
      <c r="DD33" s="418"/>
      <c r="DE33" s="418"/>
      <c r="DF33" s="216"/>
      <c r="DG33" s="617" t="s">
        <v>202</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10</v>
      </c>
      <c r="V34" s="618"/>
      <c r="W34" s="619" t="str">
        <f>IF('各会計、関係団体の財政状況及び健全化判断比率'!B28="","",'各会計、関係団体の財政状況及び健全化判断比率'!B28)</f>
        <v>国民健康保険会計</v>
      </c>
      <c r="X34" s="619"/>
      <c r="Y34" s="619"/>
      <c r="Z34" s="619"/>
      <c r="AA34" s="619"/>
      <c r="AB34" s="619"/>
      <c r="AC34" s="619"/>
      <c r="AD34" s="619"/>
      <c r="AE34" s="619"/>
      <c r="AF34" s="619"/>
      <c r="AG34" s="619"/>
      <c r="AH34" s="619"/>
      <c r="AI34" s="619"/>
      <c r="AJ34" s="619"/>
      <c r="AK34" s="619"/>
      <c r="AL34" s="214"/>
      <c r="AM34" s="618">
        <f>IF(AO34="","",MAX(C34:D43,U34:V43)+1)</f>
        <v>14</v>
      </c>
      <c r="AN34" s="618"/>
      <c r="AO34" s="619" t="str">
        <f>IF('各会計、関係団体の財政状況及び健全化判断比率'!B32="","",'各会計、関係団体の財政状況及び健全化判断比率'!B32)</f>
        <v>病院事業会計</v>
      </c>
      <c r="AP34" s="619"/>
      <c r="AQ34" s="619"/>
      <c r="AR34" s="619"/>
      <c r="AS34" s="619"/>
      <c r="AT34" s="619"/>
      <c r="AU34" s="619"/>
      <c r="AV34" s="619"/>
      <c r="AW34" s="619"/>
      <c r="AX34" s="619"/>
      <c r="AY34" s="619"/>
      <c r="AZ34" s="619"/>
      <c r="BA34" s="619"/>
      <c r="BB34" s="619"/>
      <c r="BC34" s="619"/>
      <c r="BD34" s="214"/>
      <c r="BE34" s="618">
        <f>IF(BG34="","",MAX(C34:D43,U34:V43,AM34:AN43)+1)</f>
        <v>19</v>
      </c>
      <c r="BF34" s="618"/>
      <c r="BG34" s="619" t="str">
        <f>IF('各会計、関係団体の財政状況及び健全化判断比率'!B37="","",'各会計、関係団体の財政状況及び健全化判断比率'!B37)</f>
        <v>農業集落排水事業会計</v>
      </c>
      <c r="BH34" s="619"/>
      <c r="BI34" s="619"/>
      <c r="BJ34" s="619"/>
      <c r="BK34" s="619"/>
      <c r="BL34" s="619"/>
      <c r="BM34" s="619"/>
      <c r="BN34" s="619"/>
      <c r="BO34" s="619"/>
      <c r="BP34" s="619"/>
      <c r="BQ34" s="619"/>
      <c r="BR34" s="619"/>
      <c r="BS34" s="619"/>
      <c r="BT34" s="619"/>
      <c r="BU34" s="619"/>
      <c r="BV34" s="214"/>
      <c r="BW34" s="618">
        <f>IF(BY34="","",MAX(C34:D43,U34:V43,AM34:AN43,BE34:BF43)+1)</f>
        <v>20</v>
      </c>
      <c r="BX34" s="618"/>
      <c r="BY34" s="619" t="str">
        <f>IF('各会計、関係団体の財政状況及び健全化判断比率'!B68="","",'各会計、関係団体の財政状況及び健全化判断比率'!B68)</f>
        <v>山鹿植木広域行政事務組合</v>
      </c>
      <c r="BZ34" s="619"/>
      <c r="CA34" s="619"/>
      <c r="CB34" s="619"/>
      <c r="CC34" s="619"/>
      <c r="CD34" s="619"/>
      <c r="CE34" s="619"/>
      <c r="CF34" s="619"/>
      <c r="CG34" s="619"/>
      <c r="CH34" s="619"/>
      <c r="CI34" s="619"/>
      <c r="CJ34" s="619"/>
      <c r="CK34" s="619"/>
      <c r="CL34" s="619"/>
      <c r="CM34" s="619"/>
      <c r="CN34" s="214"/>
      <c r="CO34" s="618">
        <f>IF(CQ34="","",MAX(C34:D43,U34:V43,AM34:AN43,BE34:BF43,BW34:BX43)+1)</f>
        <v>23</v>
      </c>
      <c r="CP34" s="618"/>
      <c r="CQ34" s="619" t="str">
        <f>IF('各会計、関係団体の財政状況及び健全化判断比率'!BS7="","",'各会計、関係団体の財政状況及び健全化判断比率'!BS7)</f>
        <v>熊本市勤労福祉センター</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f>IF(E35="","",C34+1)</f>
        <v>2</v>
      </c>
      <c r="D35" s="618"/>
      <c r="E35" s="619" t="str">
        <f>IF('各会計、関係団体の財政状況及び健全化判断比率'!B8="","",'各会計、関係団体の財政状況及び健全化判断比率'!B8)</f>
        <v>母子父子寡婦福祉資金貸付事業会計</v>
      </c>
      <c r="F35" s="619"/>
      <c r="G35" s="619"/>
      <c r="H35" s="619"/>
      <c r="I35" s="619"/>
      <c r="J35" s="619"/>
      <c r="K35" s="619"/>
      <c r="L35" s="619"/>
      <c r="M35" s="619"/>
      <c r="N35" s="619"/>
      <c r="O35" s="619"/>
      <c r="P35" s="619"/>
      <c r="Q35" s="619"/>
      <c r="R35" s="619"/>
      <c r="S35" s="619"/>
      <c r="T35" s="214"/>
      <c r="U35" s="618">
        <f>IF(W35="","",U34+1)</f>
        <v>11</v>
      </c>
      <c r="V35" s="618"/>
      <c r="W35" s="619" t="str">
        <f>IF('各会計、関係団体の財政状況及び健全化判断比率'!B29="","",'各会計、関係団体の財政状況及び健全化判断比率'!B29)</f>
        <v>介護保険会計</v>
      </c>
      <c r="X35" s="619"/>
      <c r="Y35" s="619"/>
      <c r="Z35" s="619"/>
      <c r="AA35" s="619"/>
      <c r="AB35" s="619"/>
      <c r="AC35" s="619"/>
      <c r="AD35" s="619"/>
      <c r="AE35" s="619"/>
      <c r="AF35" s="619"/>
      <c r="AG35" s="619"/>
      <c r="AH35" s="619"/>
      <c r="AI35" s="619"/>
      <c r="AJ35" s="619"/>
      <c r="AK35" s="619"/>
      <c r="AL35" s="214"/>
      <c r="AM35" s="618">
        <f t="shared" ref="AM35:AM43" si="0">IF(AO35="","",AM34+1)</f>
        <v>15</v>
      </c>
      <c r="AN35" s="618"/>
      <c r="AO35" s="619" t="str">
        <f>IF('各会計、関係団体の財政状況及び健全化判断比率'!B33="","",'各会計、関係団体の財政状況及び健全化判断比率'!B33)</f>
        <v>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21</v>
      </c>
      <c r="BX35" s="618"/>
      <c r="BY35" s="619" t="str">
        <f>IF('各会計、関係団体の財政状況及び健全化判断比率'!B69="","",'各会計、関係団体の財政状況及び健全化判断比率'!B69)</f>
        <v>熊本県後期高齢者医療広域連合（一般会計）</v>
      </c>
      <c r="BZ35" s="619"/>
      <c r="CA35" s="619"/>
      <c r="CB35" s="619"/>
      <c r="CC35" s="619"/>
      <c r="CD35" s="619"/>
      <c r="CE35" s="619"/>
      <c r="CF35" s="619"/>
      <c r="CG35" s="619"/>
      <c r="CH35" s="619"/>
      <c r="CI35" s="619"/>
      <c r="CJ35" s="619"/>
      <c r="CK35" s="619"/>
      <c r="CL35" s="619"/>
      <c r="CM35" s="619"/>
      <c r="CN35" s="214"/>
      <c r="CO35" s="618">
        <f t="shared" ref="CO35:CO43" si="3">IF(CQ35="","",CO34+1)</f>
        <v>24</v>
      </c>
      <c r="CP35" s="618"/>
      <c r="CQ35" s="619" t="str">
        <f>IF('各会計、関係団体の財政状況及び健全化判断比率'!BS8="","",'各会計、関係団体の財政状況及び健全化判断比率'!BS8)</f>
        <v>熊本市上下水道サービス公社</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f>IF(E36="","",C35+1)</f>
        <v>3</v>
      </c>
      <c r="D36" s="618"/>
      <c r="E36" s="619" t="str">
        <f>IF('各会計、関係団体の財政状況及び健全化判断比率'!B9="","",'各会計、関係団体の財政状況及び健全化判断比率'!B9)</f>
        <v>産業振興資金会計</v>
      </c>
      <c r="F36" s="619"/>
      <c r="G36" s="619"/>
      <c r="H36" s="619"/>
      <c r="I36" s="619"/>
      <c r="J36" s="619"/>
      <c r="K36" s="619"/>
      <c r="L36" s="619"/>
      <c r="M36" s="619"/>
      <c r="N36" s="619"/>
      <c r="O36" s="619"/>
      <c r="P36" s="619"/>
      <c r="Q36" s="619"/>
      <c r="R36" s="619"/>
      <c r="S36" s="619"/>
      <c r="T36" s="214"/>
      <c r="U36" s="618">
        <f t="shared" ref="U36:U43" si="4">IF(W36="","",U35+1)</f>
        <v>12</v>
      </c>
      <c r="V36" s="618"/>
      <c r="W36" s="619" t="str">
        <f>IF('各会計、関係団体の財政状況及び健全化判断比率'!B30="","",'各会計、関係団体の財政状況及び健全化判断比率'!B30)</f>
        <v>後期高齢者医療会計</v>
      </c>
      <c r="X36" s="619"/>
      <c r="Y36" s="619"/>
      <c r="Z36" s="619"/>
      <c r="AA36" s="619"/>
      <c r="AB36" s="619"/>
      <c r="AC36" s="619"/>
      <c r="AD36" s="619"/>
      <c r="AE36" s="619"/>
      <c r="AF36" s="619"/>
      <c r="AG36" s="619"/>
      <c r="AH36" s="619"/>
      <c r="AI36" s="619"/>
      <c r="AJ36" s="619"/>
      <c r="AK36" s="619"/>
      <c r="AL36" s="214"/>
      <c r="AM36" s="618">
        <f t="shared" si="0"/>
        <v>16</v>
      </c>
      <c r="AN36" s="618"/>
      <c r="AO36" s="619" t="str">
        <f>IF('各会計、関係団体の財政状況及び健全化判断比率'!B34="","",'各会計、関係団体の財政状況及び健全化判断比率'!B34)</f>
        <v>工業用水道事業会計</v>
      </c>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22</v>
      </c>
      <c r="BX36" s="618"/>
      <c r="BY36" s="619" t="str">
        <f>IF('各会計、関係団体の財政状況及び健全化判断比率'!B70="","",'各会計、関係団体の財政状況及び健全化判断比率'!B70)</f>
        <v>熊本県後期高齢者医療広域連合（後期高齢者医療特別会計）</v>
      </c>
      <c r="BZ36" s="619"/>
      <c r="CA36" s="619"/>
      <c r="CB36" s="619"/>
      <c r="CC36" s="619"/>
      <c r="CD36" s="619"/>
      <c r="CE36" s="619"/>
      <c r="CF36" s="619"/>
      <c r="CG36" s="619"/>
      <c r="CH36" s="619"/>
      <c r="CI36" s="619"/>
      <c r="CJ36" s="619"/>
      <c r="CK36" s="619"/>
      <c r="CL36" s="619"/>
      <c r="CM36" s="619"/>
      <c r="CN36" s="214"/>
      <c r="CO36" s="618">
        <f t="shared" si="3"/>
        <v>25</v>
      </c>
      <c r="CP36" s="618"/>
      <c r="CQ36" s="619" t="str">
        <f>IF('各会計、関係団体の財政状況及び健全化判断比率'!BS9="","",'各会計、関係団体の財政状況及び健全化判断比率'!BS9)</f>
        <v>熊本市社会教育振興事業団</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f>IF(E37="","",C36+1)</f>
        <v>4</v>
      </c>
      <c r="D37" s="618"/>
      <c r="E37" s="619" t="str">
        <f>IF('各会計、関係団体の財政状況及び健全化判断比率'!B10="","",'各会計、関係団体の財政状況及び健全化判断比率'!B10)</f>
        <v>公共用地先行取得事業会計</v>
      </c>
      <c r="F37" s="619"/>
      <c r="G37" s="619"/>
      <c r="H37" s="619"/>
      <c r="I37" s="619"/>
      <c r="J37" s="619"/>
      <c r="K37" s="619"/>
      <c r="L37" s="619"/>
      <c r="M37" s="619"/>
      <c r="N37" s="619"/>
      <c r="O37" s="619"/>
      <c r="P37" s="619"/>
      <c r="Q37" s="619"/>
      <c r="R37" s="619"/>
      <c r="S37" s="619"/>
      <c r="T37" s="214"/>
      <c r="U37" s="618">
        <f t="shared" si="4"/>
        <v>13</v>
      </c>
      <c r="V37" s="618"/>
      <c r="W37" s="619" t="str">
        <f>IF('各会計、関係団体の財政状況及び健全化判断比率'!B31="","",'各会計、関係団体の財政状況及び健全化判断比率'!B31)</f>
        <v>競輪事業会計</v>
      </c>
      <c r="X37" s="619"/>
      <c r="Y37" s="619"/>
      <c r="Z37" s="619"/>
      <c r="AA37" s="619"/>
      <c r="AB37" s="619"/>
      <c r="AC37" s="619"/>
      <c r="AD37" s="619"/>
      <c r="AE37" s="619"/>
      <c r="AF37" s="619"/>
      <c r="AG37" s="619"/>
      <c r="AH37" s="619"/>
      <c r="AI37" s="619"/>
      <c r="AJ37" s="619"/>
      <c r="AK37" s="619"/>
      <c r="AL37" s="214"/>
      <c r="AM37" s="618">
        <f t="shared" si="0"/>
        <v>17</v>
      </c>
      <c r="AN37" s="618"/>
      <c r="AO37" s="619" t="str">
        <f>IF('各会計、関係団体の財政状況及び健全化判断比率'!B35="","",'各会計、関係団体の財政状況及び健全化判断比率'!B35)</f>
        <v>下水道事業会計</v>
      </c>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t="str">
        <f t="shared" si="2"/>
        <v/>
      </c>
      <c r="BX37" s="618"/>
      <c r="BY37" s="619" t="str">
        <f>IF('各会計、関係団体の財政状況及び健全化判断比率'!B71="","",'各会計、関係団体の財政状況及び健全化判断比率'!B71)</f>
        <v/>
      </c>
      <c r="BZ37" s="619"/>
      <c r="CA37" s="619"/>
      <c r="CB37" s="619"/>
      <c r="CC37" s="619"/>
      <c r="CD37" s="619"/>
      <c r="CE37" s="619"/>
      <c r="CF37" s="619"/>
      <c r="CG37" s="619"/>
      <c r="CH37" s="619"/>
      <c r="CI37" s="619"/>
      <c r="CJ37" s="619"/>
      <c r="CK37" s="619"/>
      <c r="CL37" s="619"/>
      <c r="CM37" s="619"/>
      <c r="CN37" s="214"/>
      <c r="CO37" s="618">
        <f t="shared" si="3"/>
        <v>26</v>
      </c>
      <c r="CP37" s="618"/>
      <c r="CQ37" s="619" t="str">
        <f>IF('各会計、関係団体の財政状況及び健全化判断比率'!BS10="","",'各会計、関係団体の財政状況及び健全化判断比率'!BS10)</f>
        <v>熊本市美術文化振興財団</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f t="shared" ref="C38:C43" si="5">IF(E38="","",C37+1)</f>
        <v>5</v>
      </c>
      <c r="D38" s="618"/>
      <c r="E38" s="619" t="str">
        <f>IF('各会計、関係団体の財政状況及び健全化判断比率'!B11="","",'各会計、関係団体の財政状況及び健全化判断比率'!B11)</f>
        <v>都市開発資金貸付事業会計</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f t="shared" si="0"/>
        <v>18</v>
      </c>
      <c r="AN38" s="618"/>
      <c r="AO38" s="619" t="str">
        <f>IF('各会計、関係団体の財政状況及び健全化判断比率'!B36="","",'各会計、関係団体の財政状況及び健全化判断比率'!B36)</f>
        <v>交通事業会計</v>
      </c>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f t="shared" si="3"/>
        <v>27</v>
      </c>
      <c r="CP38" s="618"/>
      <c r="CQ38" s="619" t="str">
        <f>IF('各会計、関係団体の財政状況及び健全化判断比率'!BS11="","",'各会計、関係団体の財政状況及び健全化判断比率'!BS11)</f>
        <v>くまもと地下水財団</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f t="shared" si="5"/>
        <v>6</v>
      </c>
      <c r="D39" s="618"/>
      <c r="E39" s="619" t="str">
        <f>IF('各会計、関係団体の財政状況及び健全化判断比率'!B12="","",'各会計、関係団体の財政状況及び健全化判断比率'!B12)</f>
        <v>熊本駅西土地区画整理事業会計</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f t="shared" si="3"/>
        <v>28</v>
      </c>
      <c r="CP39" s="618"/>
      <c r="CQ39" s="619" t="str">
        <f>IF('各会計、関係団体の財政状況及び健全化判断比率'!BS12="","",'各会計、関係団体の財政状況及び健全化判断比率'!BS12)</f>
        <v>熊本市国際交流振興事業団</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f t="shared" si="5"/>
        <v>7</v>
      </c>
      <c r="D40" s="618"/>
      <c r="E40" s="619" t="str">
        <f>IF('各会計、関係団体の財政状況及び健全化判断比率'!B13="","",'各会計、関係団体の財政状況及び健全化判断比率'!B13)</f>
        <v>植木中央土地区画整理事業会計</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f t="shared" si="3"/>
        <v>29</v>
      </c>
      <c r="CP40" s="618"/>
      <c r="CQ40" s="619" t="str">
        <f>IF('各会計、関係団体の財政状況及び健全化判断比率'!BS13="","",'各会計、関係団体の財政状況及び健全化判断比率'!BS13)</f>
        <v>熊本市学校給食会</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f t="shared" si="5"/>
        <v>8</v>
      </c>
      <c r="D41" s="618"/>
      <c r="E41" s="619" t="str">
        <f>IF('各会計、関係団体の財政状況及び健全化判断比率'!B14="","",'各会計、関係団体の財政状況及び健全化判断比率'!B14)</f>
        <v>奨学金貸付事業会計</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f t="shared" si="3"/>
        <v>30</v>
      </c>
      <c r="CP41" s="618"/>
      <c r="CQ41" s="619" t="str">
        <f>IF('各会計、関係団体の財政状況及び健全化判断比率'!BS14="","",'各会計、関係団体の財政状況及び健全化判断比率'!BS14)</f>
        <v>熊本流通情報センター</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f t="shared" si="5"/>
        <v>9</v>
      </c>
      <c r="D42" s="618"/>
      <c r="E42" s="619" t="str">
        <f>IF('各会計、関係団体の財政状況及び健全化判断比率'!B15="","",'各会計、関係団体の財政状況及び健全化判断比率'!B15)</f>
        <v>公債管理会計</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f t="shared" si="3"/>
        <v>31</v>
      </c>
      <c r="CP42" s="618"/>
      <c r="CQ42" s="619" t="str">
        <f>IF('各会計、関係団体の財政状況及び健全化判断比率'!BS15="","",'各会計、関係団体の財政状況及び健全化判断比率'!BS15)</f>
        <v>熊本国際観光コンベンション協会</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M6ztl4FZg/2Dq4elfvVZ44ZDuqV7GQ8dQsBSsmsnKpjjT7S1Mkoz+vRPaM2qd/xZ5f8K6Mu9EPI852TZmGBquA==" saltValue="QzRZtXPYFYsF6UdeLWOQY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10" t="s">
        <v>569</v>
      </c>
      <c r="D34" s="1210"/>
      <c r="E34" s="1211"/>
      <c r="F34" s="32" t="s">
        <v>570</v>
      </c>
      <c r="G34" s="33" t="s">
        <v>571</v>
      </c>
      <c r="H34" s="33" t="s">
        <v>572</v>
      </c>
      <c r="I34" s="33" t="s">
        <v>573</v>
      </c>
      <c r="J34" s="34" t="s">
        <v>574</v>
      </c>
      <c r="K34" s="22"/>
      <c r="L34" s="22"/>
      <c r="M34" s="22"/>
      <c r="N34" s="22"/>
      <c r="O34" s="22"/>
      <c r="P34" s="22"/>
    </row>
    <row r="35" spans="1:16" ht="39" customHeight="1">
      <c r="A35" s="22"/>
      <c r="B35" s="35"/>
      <c r="C35" s="1204" t="s">
        <v>575</v>
      </c>
      <c r="D35" s="1205"/>
      <c r="E35" s="1206"/>
      <c r="F35" s="36">
        <v>7.49</v>
      </c>
      <c r="G35" s="37">
        <v>7.4</v>
      </c>
      <c r="H35" s="37">
        <v>6.56</v>
      </c>
      <c r="I35" s="37">
        <v>6.89</v>
      </c>
      <c r="J35" s="38">
        <v>7.54</v>
      </c>
      <c r="K35" s="22"/>
      <c r="L35" s="22"/>
      <c r="M35" s="22"/>
      <c r="N35" s="22"/>
      <c r="O35" s="22"/>
      <c r="P35" s="22"/>
    </row>
    <row r="36" spans="1:16" ht="39" customHeight="1">
      <c r="A36" s="22"/>
      <c r="B36" s="35"/>
      <c r="C36" s="1204" t="s">
        <v>576</v>
      </c>
      <c r="D36" s="1205"/>
      <c r="E36" s="1206"/>
      <c r="F36" s="36">
        <v>6.6</v>
      </c>
      <c r="G36" s="37">
        <v>5.77</v>
      </c>
      <c r="H36" s="37">
        <v>5.34</v>
      </c>
      <c r="I36" s="37">
        <v>5.5</v>
      </c>
      <c r="J36" s="38">
        <v>5.91</v>
      </c>
      <c r="K36" s="22"/>
      <c r="L36" s="22"/>
      <c r="M36" s="22"/>
      <c r="N36" s="22"/>
      <c r="O36" s="22"/>
      <c r="P36" s="22"/>
    </row>
    <row r="37" spans="1:16" ht="39" customHeight="1">
      <c r="A37" s="22"/>
      <c r="B37" s="35"/>
      <c r="C37" s="1204" t="s">
        <v>577</v>
      </c>
      <c r="D37" s="1205"/>
      <c r="E37" s="1206"/>
      <c r="F37" s="36">
        <v>2.4</v>
      </c>
      <c r="G37" s="37">
        <v>2.93</v>
      </c>
      <c r="H37" s="37">
        <v>3.07</v>
      </c>
      <c r="I37" s="37">
        <v>3.12</v>
      </c>
      <c r="J37" s="38">
        <v>3.22</v>
      </c>
      <c r="K37" s="22"/>
      <c r="L37" s="22"/>
      <c r="M37" s="22"/>
      <c r="N37" s="22"/>
      <c r="O37" s="22"/>
      <c r="P37" s="22"/>
    </row>
    <row r="38" spans="1:16" ht="39" customHeight="1">
      <c r="A38" s="22"/>
      <c r="B38" s="35"/>
      <c r="C38" s="1204" t="s">
        <v>578</v>
      </c>
      <c r="D38" s="1205"/>
      <c r="E38" s="1206"/>
      <c r="F38" s="36">
        <v>0.99</v>
      </c>
      <c r="G38" s="37">
        <v>0.94</v>
      </c>
      <c r="H38" s="37">
        <v>0.97</v>
      </c>
      <c r="I38" s="37">
        <v>2.0099999999999998</v>
      </c>
      <c r="J38" s="38">
        <v>2.4900000000000002</v>
      </c>
      <c r="K38" s="22"/>
      <c r="L38" s="22"/>
      <c r="M38" s="22"/>
      <c r="N38" s="22"/>
      <c r="O38" s="22"/>
      <c r="P38" s="22"/>
    </row>
    <row r="39" spans="1:16" ht="39" customHeight="1">
      <c r="A39" s="22"/>
      <c r="B39" s="35"/>
      <c r="C39" s="1204" t="s">
        <v>579</v>
      </c>
      <c r="D39" s="1205"/>
      <c r="E39" s="1206"/>
      <c r="F39" s="36">
        <v>0.5</v>
      </c>
      <c r="G39" s="37">
        <v>0.59</v>
      </c>
      <c r="H39" s="37">
        <v>0.6</v>
      </c>
      <c r="I39" s="37">
        <v>0.65</v>
      </c>
      <c r="J39" s="38">
        <v>0.67</v>
      </c>
      <c r="K39" s="22"/>
      <c r="L39" s="22"/>
      <c r="M39" s="22"/>
      <c r="N39" s="22"/>
      <c r="O39" s="22"/>
      <c r="P39" s="22"/>
    </row>
    <row r="40" spans="1:16" ht="39" customHeight="1">
      <c r="A40" s="22"/>
      <c r="B40" s="35"/>
      <c r="C40" s="1204" t="s">
        <v>580</v>
      </c>
      <c r="D40" s="1205"/>
      <c r="E40" s="1206"/>
      <c r="F40" s="36">
        <v>0.15</v>
      </c>
      <c r="G40" s="37">
        <v>0.13</v>
      </c>
      <c r="H40" s="37">
        <v>0.15</v>
      </c>
      <c r="I40" s="37">
        <v>0.15</v>
      </c>
      <c r="J40" s="38">
        <v>0.15</v>
      </c>
      <c r="K40" s="22"/>
      <c r="L40" s="22"/>
      <c r="M40" s="22"/>
      <c r="N40" s="22"/>
      <c r="O40" s="22"/>
      <c r="P40" s="22"/>
    </row>
    <row r="41" spans="1:16" ht="39" customHeight="1">
      <c r="A41" s="22"/>
      <c r="B41" s="35"/>
      <c r="C41" s="1204" t="s">
        <v>581</v>
      </c>
      <c r="D41" s="1205"/>
      <c r="E41" s="1206"/>
      <c r="F41" s="36">
        <v>7.0000000000000007E-2</v>
      </c>
      <c r="G41" s="37">
        <v>0.1</v>
      </c>
      <c r="H41" s="37">
        <v>0.11</v>
      </c>
      <c r="I41" s="37">
        <v>0.11</v>
      </c>
      <c r="J41" s="38">
        <v>0.11</v>
      </c>
      <c r="K41" s="22"/>
      <c r="L41" s="22"/>
      <c r="M41" s="22"/>
      <c r="N41" s="22"/>
      <c r="O41" s="22"/>
      <c r="P41" s="22"/>
    </row>
    <row r="42" spans="1:16" ht="39" customHeight="1">
      <c r="A42" s="22"/>
      <c r="B42" s="39"/>
      <c r="C42" s="1204" t="s">
        <v>582</v>
      </c>
      <c r="D42" s="1205"/>
      <c r="E42" s="1206"/>
      <c r="F42" s="36" t="s">
        <v>520</v>
      </c>
      <c r="G42" s="37" t="s">
        <v>520</v>
      </c>
      <c r="H42" s="37" t="s">
        <v>520</v>
      </c>
      <c r="I42" s="37" t="s">
        <v>520</v>
      </c>
      <c r="J42" s="38" t="s">
        <v>520</v>
      </c>
      <c r="K42" s="22"/>
      <c r="L42" s="22"/>
      <c r="M42" s="22"/>
      <c r="N42" s="22"/>
      <c r="O42" s="22"/>
      <c r="P42" s="22"/>
    </row>
    <row r="43" spans="1:16" ht="39" customHeight="1" thickBot="1">
      <c r="A43" s="22"/>
      <c r="B43" s="40"/>
      <c r="C43" s="1207" t="s">
        <v>583</v>
      </c>
      <c r="D43" s="1208"/>
      <c r="E43" s="1209"/>
      <c r="F43" s="41">
        <v>1.07</v>
      </c>
      <c r="G43" s="42">
        <v>0.28999999999999998</v>
      </c>
      <c r="H43" s="42">
        <v>0.23</v>
      </c>
      <c r="I43" s="42">
        <v>0.16</v>
      </c>
      <c r="J43" s="43">
        <v>0.23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aTW5O58SCd776oXdn8oQc54gKMaHuH+kI0sO5PuT0+6VSlnwAfvF5cF0/fM4TP2B70d7w2TNv3NHMWuSfDgJ5g==" saltValue="3EEePLW8NRK6wSdVPXCU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5"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8"/>
  <sheetViews>
    <sheetView showGridLines="0" topLeftCell="H53" zoomScale="85" zoomScaleNormal="85" zoomScaleSheetLayoutView="55" workbookViewId="0">
      <selection activeCell="U47" sqref="U4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12" t="s">
        <v>11</v>
      </c>
      <c r="C45" s="1213"/>
      <c r="D45" s="58"/>
      <c r="E45" s="1218" t="s">
        <v>12</v>
      </c>
      <c r="F45" s="1218"/>
      <c r="G45" s="1218"/>
      <c r="H45" s="1218"/>
      <c r="I45" s="1218"/>
      <c r="J45" s="1219"/>
      <c r="K45" s="59">
        <v>31644</v>
      </c>
      <c r="L45" s="60">
        <v>31481</v>
      </c>
      <c r="M45" s="60">
        <v>30941</v>
      </c>
      <c r="N45" s="60">
        <v>30780</v>
      </c>
      <c r="O45" s="61">
        <v>35115</v>
      </c>
      <c r="P45" s="48"/>
      <c r="Q45" s="48"/>
      <c r="R45" s="48"/>
      <c r="S45" s="48"/>
      <c r="T45" s="48"/>
      <c r="U45" s="48"/>
    </row>
    <row r="46" spans="1:21" ht="30.75" customHeight="1">
      <c r="A46" s="48"/>
      <c r="B46" s="1214"/>
      <c r="C46" s="1215"/>
      <c r="D46" s="62"/>
      <c r="E46" s="1220" t="s">
        <v>13</v>
      </c>
      <c r="F46" s="1220"/>
      <c r="G46" s="1220"/>
      <c r="H46" s="1220"/>
      <c r="I46" s="1220"/>
      <c r="J46" s="1221"/>
      <c r="K46" s="63" t="s">
        <v>520</v>
      </c>
      <c r="L46" s="64" t="s">
        <v>520</v>
      </c>
      <c r="M46" s="64" t="s">
        <v>520</v>
      </c>
      <c r="N46" s="64" t="s">
        <v>520</v>
      </c>
      <c r="O46" s="65" t="s">
        <v>520</v>
      </c>
      <c r="P46" s="48"/>
      <c r="Q46" s="48"/>
      <c r="R46" s="48"/>
      <c r="S46" s="48"/>
      <c r="T46" s="48"/>
      <c r="U46" s="48"/>
    </row>
    <row r="47" spans="1:21" ht="30.75" customHeight="1">
      <c r="A47" s="48"/>
      <c r="B47" s="1214"/>
      <c r="C47" s="1215"/>
      <c r="D47" s="62"/>
      <c r="E47" s="1220" t="s">
        <v>14</v>
      </c>
      <c r="F47" s="1220"/>
      <c r="G47" s="1220"/>
      <c r="H47" s="1220"/>
      <c r="I47" s="1220"/>
      <c r="J47" s="1221"/>
      <c r="K47" s="63">
        <v>1000</v>
      </c>
      <c r="L47" s="64">
        <v>1333</v>
      </c>
      <c r="M47" s="64">
        <v>1667</v>
      </c>
      <c r="N47" s="64">
        <v>2000</v>
      </c>
      <c r="O47" s="65">
        <v>2333</v>
      </c>
      <c r="P47" s="48"/>
      <c r="Q47" s="48"/>
      <c r="R47" s="48"/>
      <c r="S47" s="48"/>
      <c r="T47" s="48"/>
      <c r="U47" s="48"/>
    </row>
    <row r="48" spans="1:21" ht="30.75" customHeight="1">
      <c r="A48" s="48"/>
      <c r="B48" s="1214"/>
      <c r="C48" s="1215"/>
      <c r="D48" s="62"/>
      <c r="E48" s="1220" t="s">
        <v>15</v>
      </c>
      <c r="F48" s="1220"/>
      <c r="G48" s="1220"/>
      <c r="H48" s="1220"/>
      <c r="I48" s="1220"/>
      <c r="J48" s="1221"/>
      <c r="K48" s="63">
        <v>6647</v>
      </c>
      <c r="L48" s="64">
        <v>6618</v>
      </c>
      <c r="M48" s="64">
        <v>6418</v>
      </c>
      <c r="N48" s="64">
        <v>5383</v>
      </c>
      <c r="O48" s="65">
        <v>4994</v>
      </c>
      <c r="P48" s="48"/>
      <c r="Q48" s="48"/>
      <c r="R48" s="48"/>
      <c r="S48" s="48"/>
      <c r="T48" s="48"/>
      <c r="U48" s="48"/>
    </row>
    <row r="49" spans="1:21" ht="30.75" customHeight="1">
      <c r="A49" s="48"/>
      <c r="B49" s="1214"/>
      <c r="C49" s="1215"/>
      <c r="D49" s="62"/>
      <c r="E49" s="1220" t="s">
        <v>16</v>
      </c>
      <c r="F49" s="1220"/>
      <c r="G49" s="1220"/>
      <c r="H49" s="1220"/>
      <c r="I49" s="1220"/>
      <c r="J49" s="1221"/>
      <c r="K49" s="63">
        <v>61</v>
      </c>
      <c r="L49" s="64">
        <v>61</v>
      </c>
      <c r="M49" s="64">
        <v>50</v>
      </c>
      <c r="N49" s="64">
        <v>0</v>
      </c>
      <c r="O49" s="65">
        <v>0</v>
      </c>
      <c r="P49" s="48"/>
      <c r="Q49" s="48"/>
      <c r="R49" s="48"/>
      <c r="S49" s="48"/>
      <c r="T49" s="48"/>
      <c r="U49" s="48"/>
    </row>
    <row r="50" spans="1:21" ht="30.75" customHeight="1">
      <c r="A50" s="48"/>
      <c r="B50" s="1214"/>
      <c r="C50" s="1215"/>
      <c r="D50" s="62"/>
      <c r="E50" s="1220" t="s">
        <v>17</v>
      </c>
      <c r="F50" s="1220"/>
      <c r="G50" s="1220"/>
      <c r="H50" s="1220"/>
      <c r="I50" s="1220"/>
      <c r="J50" s="1221"/>
      <c r="K50" s="63">
        <v>357</v>
      </c>
      <c r="L50" s="64">
        <v>351</v>
      </c>
      <c r="M50" s="64">
        <v>221</v>
      </c>
      <c r="N50" s="64">
        <v>193</v>
      </c>
      <c r="O50" s="65">
        <v>104</v>
      </c>
      <c r="P50" s="48"/>
      <c r="Q50" s="48"/>
      <c r="R50" s="48"/>
      <c r="S50" s="48"/>
      <c r="T50" s="48"/>
      <c r="U50" s="48"/>
    </row>
    <row r="51" spans="1:21" ht="30.75" customHeight="1">
      <c r="A51" s="48"/>
      <c r="B51" s="1216"/>
      <c r="C51" s="1217"/>
      <c r="D51" s="66"/>
      <c r="E51" s="1220" t="s">
        <v>18</v>
      </c>
      <c r="F51" s="1220"/>
      <c r="G51" s="1220"/>
      <c r="H51" s="1220"/>
      <c r="I51" s="1220"/>
      <c r="J51" s="1221"/>
      <c r="K51" s="63">
        <v>1</v>
      </c>
      <c r="L51" s="64">
        <v>0</v>
      </c>
      <c r="M51" s="64">
        <v>1</v>
      </c>
      <c r="N51" s="64" t="s">
        <v>520</v>
      </c>
      <c r="O51" s="65">
        <v>1</v>
      </c>
      <c r="P51" s="48"/>
      <c r="Q51" s="48"/>
      <c r="R51" s="48"/>
      <c r="S51" s="48"/>
      <c r="T51" s="48"/>
      <c r="U51" s="48"/>
    </row>
    <row r="52" spans="1:21" ht="30.75" customHeight="1">
      <c r="A52" s="48"/>
      <c r="B52" s="1222" t="s">
        <v>19</v>
      </c>
      <c r="C52" s="1223"/>
      <c r="D52" s="66"/>
      <c r="E52" s="1220" t="s">
        <v>20</v>
      </c>
      <c r="F52" s="1220"/>
      <c r="G52" s="1220"/>
      <c r="H52" s="1220"/>
      <c r="I52" s="1220"/>
      <c r="J52" s="1221"/>
      <c r="K52" s="63">
        <v>26358</v>
      </c>
      <c r="L52" s="64">
        <v>26942</v>
      </c>
      <c r="M52" s="64">
        <v>26294</v>
      </c>
      <c r="N52" s="64">
        <v>27272</v>
      </c>
      <c r="O52" s="65">
        <v>32428</v>
      </c>
      <c r="P52" s="48"/>
      <c r="Q52" s="48"/>
      <c r="R52" s="48"/>
      <c r="S52" s="48"/>
      <c r="T52" s="48"/>
      <c r="U52" s="48"/>
    </row>
    <row r="53" spans="1:21" ht="30.75" customHeight="1" thickBot="1">
      <c r="A53" s="48"/>
      <c r="B53" s="1224" t="s">
        <v>21</v>
      </c>
      <c r="C53" s="1225"/>
      <c r="D53" s="67"/>
      <c r="E53" s="1226" t="s">
        <v>22</v>
      </c>
      <c r="F53" s="1226"/>
      <c r="G53" s="1226"/>
      <c r="H53" s="1226"/>
      <c r="I53" s="1226"/>
      <c r="J53" s="1227"/>
      <c r="K53" s="68">
        <v>13352</v>
      </c>
      <c r="L53" s="69">
        <v>12902</v>
      </c>
      <c r="M53" s="69">
        <v>13004</v>
      </c>
      <c r="N53" s="69">
        <v>11084</v>
      </c>
      <c r="O53" s="70">
        <v>10119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c r="B57" s="1228" t="s">
        <v>25</v>
      </c>
      <c r="C57" s="1229"/>
      <c r="D57" s="1232" t="s">
        <v>26</v>
      </c>
      <c r="E57" s="1233"/>
      <c r="F57" s="1233"/>
      <c r="G57" s="1233"/>
      <c r="H57" s="1233"/>
      <c r="I57" s="1233"/>
      <c r="J57" s="1234"/>
      <c r="K57" s="83"/>
      <c r="L57" s="84"/>
      <c r="M57" s="84">
        <v>370</v>
      </c>
      <c r="N57" s="84">
        <v>1110</v>
      </c>
      <c r="O57" s="85">
        <v>2220</v>
      </c>
    </row>
    <row r="58" spans="1:21" ht="31.5" customHeight="1" thickBot="1">
      <c r="B58" s="1230"/>
      <c r="C58" s="1231"/>
      <c r="D58" s="1235" t="s">
        <v>27</v>
      </c>
      <c r="E58" s="1236"/>
      <c r="F58" s="1236"/>
      <c r="G58" s="1236"/>
      <c r="H58" s="1236"/>
      <c r="I58" s="1236"/>
      <c r="J58" s="1237"/>
      <c r="K58" s="86">
        <v>333</v>
      </c>
      <c r="L58" s="87">
        <v>1000</v>
      </c>
      <c r="M58" s="87">
        <v>2000</v>
      </c>
      <c r="N58" s="87">
        <v>3333</v>
      </c>
      <c r="O58" s="88">
        <v>5000</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row r="64" spans="1:21" ht="12.6" hidden="1" customHeight="1"/>
    <row r="65" ht="12.6" hidden="1" customHeight="1"/>
    <row r="66" ht="12.6" hidden="1" customHeight="1"/>
    <row r="67" ht="12.6" hidden="1" customHeight="1"/>
    <row r="68" ht="12.6" hidden="1" customHeight="1"/>
  </sheetData>
  <sheetProtection algorithmName="SHA-512" hashValue="RUOk5+asT0GA9XPDhW90cwLWSkJXjnIplPikArUhSpYg9y4LBwjEt9RaaG1OMvdOkktwSQWBi/oylrvkEUw4Sg==" saltValue="v38YnFwIj2LrgU4kcyyKa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79"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46" zoomScale="85" zoomScaleNormal="8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561</v>
      </c>
      <c r="J40" s="100" t="s">
        <v>562</v>
      </c>
      <c r="K40" s="100" t="s">
        <v>563</v>
      </c>
      <c r="L40" s="100" t="s">
        <v>564</v>
      </c>
      <c r="M40" s="101" t="s">
        <v>565</v>
      </c>
    </row>
    <row r="41" spans="2:13" ht="27.75" customHeight="1">
      <c r="B41" s="1238" t="s">
        <v>30</v>
      </c>
      <c r="C41" s="1239"/>
      <c r="D41" s="102"/>
      <c r="E41" s="1244" t="s">
        <v>31</v>
      </c>
      <c r="F41" s="1244"/>
      <c r="G41" s="1244"/>
      <c r="H41" s="1245"/>
      <c r="I41" s="103">
        <v>366706</v>
      </c>
      <c r="J41" s="104">
        <v>398565</v>
      </c>
      <c r="K41" s="104">
        <v>443111</v>
      </c>
      <c r="L41" s="104">
        <v>454325</v>
      </c>
      <c r="M41" s="105">
        <v>481313</v>
      </c>
    </row>
    <row r="42" spans="2:13" ht="27.75" customHeight="1">
      <c r="B42" s="1240"/>
      <c r="C42" s="1241"/>
      <c r="D42" s="106"/>
      <c r="E42" s="1246" t="s">
        <v>32</v>
      </c>
      <c r="F42" s="1246"/>
      <c r="G42" s="1246"/>
      <c r="H42" s="1247"/>
      <c r="I42" s="107">
        <v>2568</v>
      </c>
      <c r="J42" s="108">
        <v>2206</v>
      </c>
      <c r="K42" s="108">
        <v>1902</v>
      </c>
      <c r="L42" s="108">
        <v>1707</v>
      </c>
      <c r="M42" s="109">
        <v>1538</v>
      </c>
    </row>
    <row r="43" spans="2:13" ht="27.75" customHeight="1">
      <c r="B43" s="1240"/>
      <c r="C43" s="1241"/>
      <c r="D43" s="106"/>
      <c r="E43" s="1246" t="s">
        <v>33</v>
      </c>
      <c r="F43" s="1246"/>
      <c r="G43" s="1246"/>
      <c r="H43" s="1247"/>
      <c r="I43" s="107">
        <v>78386</v>
      </c>
      <c r="J43" s="108">
        <v>77061</v>
      </c>
      <c r="K43" s="108">
        <v>73298</v>
      </c>
      <c r="L43" s="108">
        <v>70909</v>
      </c>
      <c r="M43" s="109">
        <v>72308</v>
      </c>
    </row>
    <row r="44" spans="2:13" ht="27.75" customHeight="1">
      <c r="B44" s="1240"/>
      <c r="C44" s="1241"/>
      <c r="D44" s="106"/>
      <c r="E44" s="1246" t="s">
        <v>34</v>
      </c>
      <c r="F44" s="1246"/>
      <c r="G44" s="1246"/>
      <c r="H44" s="1247"/>
      <c r="I44" s="107">
        <v>150</v>
      </c>
      <c r="J44" s="108">
        <v>70</v>
      </c>
      <c r="K44" s="108">
        <v>3</v>
      </c>
      <c r="L44" s="108">
        <v>2</v>
      </c>
      <c r="M44" s="109">
        <v>1</v>
      </c>
    </row>
    <row r="45" spans="2:13" ht="27.75" customHeight="1">
      <c r="B45" s="1240"/>
      <c r="C45" s="1241"/>
      <c r="D45" s="106"/>
      <c r="E45" s="1246" t="s">
        <v>35</v>
      </c>
      <c r="F45" s="1246"/>
      <c r="G45" s="1246"/>
      <c r="H45" s="1247"/>
      <c r="I45" s="107">
        <v>40682</v>
      </c>
      <c r="J45" s="108">
        <v>42517</v>
      </c>
      <c r="K45" s="108">
        <v>75498</v>
      </c>
      <c r="L45" s="108">
        <v>74247</v>
      </c>
      <c r="M45" s="109">
        <v>72459</v>
      </c>
    </row>
    <row r="46" spans="2:13" ht="27.75" customHeight="1">
      <c r="B46" s="1240"/>
      <c r="C46" s="1241"/>
      <c r="D46" s="110"/>
      <c r="E46" s="1246" t="s">
        <v>36</v>
      </c>
      <c r="F46" s="1246"/>
      <c r="G46" s="1246"/>
      <c r="H46" s="1247"/>
      <c r="I46" s="107" t="s">
        <v>520</v>
      </c>
      <c r="J46" s="108" t="s">
        <v>520</v>
      </c>
      <c r="K46" s="108" t="s">
        <v>520</v>
      </c>
      <c r="L46" s="108" t="s">
        <v>520</v>
      </c>
      <c r="M46" s="109" t="s">
        <v>520</v>
      </c>
    </row>
    <row r="47" spans="2:13" ht="27.75" customHeight="1">
      <c r="B47" s="1240"/>
      <c r="C47" s="1241"/>
      <c r="D47" s="111"/>
      <c r="E47" s="1248" t="s">
        <v>37</v>
      </c>
      <c r="F47" s="1249"/>
      <c r="G47" s="1249"/>
      <c r="H47" s="1250"/>
      <c r="I47" s="107" t="s">
        <v>520</v>
      </c>
      <c r="J47" s="108" t="s">
        <v>520</v>
      </c>
      <c r="K47" s="108" t="s">
        <v>520</v>
      </c>
      <c r="L47" s="108" t="s">
        <v>520</v>
      </c>
      <c r="M47" s="109" t="s">
        <v>520</v>
      </c>
    </row>
    <row r="48" spans="2:13" ht="27.75" customHeight="1">
      <c r="B48" s="1240"/>
      <c r="C48" s="1241"/>
      <c r="D48" s="106"/>
      <c r="E48" s="1246" t="s">
        <v>38</v>
      </c>
      <c r="F48" s="1246"/>
      <c r="G48" s="1246"/>
      <c r="H48" s="1247"/>
      <c r="I48" s="107" t="s">
        <v>520</v>
      </c>
      <c r="J48" s="108" t="s">
        <v>520</v>
      </c>
      <c r="K48" s="108" t="s">
        <v>520</v>
      </c>
      <c r="L48" s="108" t="s">
        <v>520</v>
      </c>
      <c r="M48" s="109" t="s">
        <v>520</v>
      </c>
    </row>
    <row r="49" spans="2:13" ht="27.75" customHeight="1">
      <c r="B49" s="1242"/>
      <c r="C49" s="1243"/>
      <c r="D49" s="106"/>
      <c r="E49" s="1246" t="s">
        <v>39</v>
      </c>
      <c r="F49" s="1246"/>
      <c r="G49" s="1246"/>
      <c r="H49" s="1247"/>
      <c r="I49" s="107" t="s">
        <v>520</v>
      </c>
      <c r="J49" s="108" t="s">
        <v>520</v>
      </c>
      <c r="K49" s="108" t="s">
        <v>520</v>
      </c>
      <c r="L49" s="108" t="s">
        <v>520</v>
      </c>
      <c r="M49" s="109" t="s">
        <v>520</v>
      </c>
    </row>
    <row r="50" spans="2:13" ht="27.75" customHeight="1">
      <c r="B50" s="1251" t="s">
        <v>40</v>
      </c>
      <c r="C50" s="1252"/>
      <c r="D50" s="112"/>
      <c r="E50" s="1246" t="s">
        <v>41</v>
      </c>
      <c r="F50" s="1246"/>
      <c r="G50" s="1246"/>
      <c r="H50" s="1247"/>
      <c r="I50" s="107">
        <v>13385</v>
      </c>
      <c r="J50" s="108">
        <v>17386</v>
      </c>
      <c r="K50" s="108">
        <v>18732</v>
      </c>
      <c r="L50" s="108">
        <v>22511</v>
      </c>
      <c r="M50" s="109">
        <v>22532</v>
      </c>
    </row>
    <row r="51" spans="2:13" ht="27.75" customHeight="1">
      <c r="B51" s="1240"/>
      <c r="C51" s="1241"/>
      <c r="D51" s="106"/>
      <c r="E51" s="1246" t="s">
        <v>42</v>
      </c>
      <c r="F51" s="1246"/>
      <c r="G51" s="1246"/>
      <c r="H51" s="1247"/>
      <c r="I51" s="107">
        <v>28076</v>
      </c>
      <c r="J51" s="108">
        <v>31125</v>
      </c>
      <c r="K51" s="108">
        <v>32191</v>
      </c>
      <c r="L51" s="108">
        <v>31561</v>
      </c>
      <c r="M51" s="109">
        <v>28793</v>
      </c>
    </row>
    <row r="52" spans="2:13" ht="27.75" customHeight="1">
      <c r="B52" s="1242"/>
      <c r="C52" s="1243"/>
      <c r="D52" s="106"/>
      <c r="E52" s="1246" t="s">
        <v>43</v>
      </c>
      <c r="F52" s="1246"/>
      <c r="G52" s="1246"/>
      <c r="H52" s="1247"/>
      <c r="I52" s="107">
        <v>272313</v>
      </c>
      <c r="J52" s="108">
        <v>297204</v>
      </c>
      <c r="K52" s="108">
        <v>327057</v>
      </c>
      <c r="L52" s="108">
        <v>347856</v>
      </c>
      <c r="M52" s="109">
        <v>357674</v>
      </c>
    </row>
    <row r="53" spans="2:13" ht="27.75" customHeight="1" thickBot="1">
      <c r="B53" s="1253" t="s">
        <v>44</v>
      </c>
      <c r="C53" s="1254"/>
      <c r="D53" s="113"/>
      <c r="E53" s="1255" t="s">
        <v>45</v>
      </c>
      <c r="F53" s="1255"/>
      <c r="G53" s="1255"/>
      <c r="H53" s="1256"/>
      <c r="I53" s="114">
        <v>174718</v>
      </c>
      <c r="J53" s="115">
        <v>174704</v>
      </c>
      <c r="K53" s="115">
        <v>215831</v>
      </c>
      <c r="L53" s="115">
        <v>199261</v>
      </c>
      <c r="M53" s="116">
        <v>218620</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OMz6tctjqdfyh3fugmLVrT311WT0bNsF0GDjU8KZkmfYTifzXeUnCOPKXSEdgo5soqI2cnTW+CQd9OMm7Et8A==" saltValue="iD6/xs8ZNSgQvawRl8Xk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8" scale="85"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G63"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563</v>
      </c>
      <c r="G54" s="125" t="s">
        <v>564</v>
      </c>
      <c r="H54" s="126" t="s">
        <v>565</v>
      </c>
    </row>
    <row r="55" spans="2:8" ht="52.5" customHeight="1">
      <c r="B55" s="127"/>
      <c r="C55" s="1262" t="s">
        <v>48</v>
      </c>
      <c r="D55" s="1262"/>
      <c r="E55" s="1263"/>
      <c r="F55" s="128">
        <v>4775</v>
      </c>
      <c r="G55" s="128">
        <v>4780</v>
      </c>
      <c r="H55" s="129">
        <v>4096</v>
      </c>
    </row>
    <row r="56" spans="2:8" ht="52.5" customHeight="1">
      <c r="B56" s="130"/>
      <c r="C56" s="1264" t="s">
        <v>49</v>
      </c>
      <c r="D56" s="1264"/>
      <c r="E56" s="1265"/>
      <c r="F56" s="131">
        <v>5387</v>
      </c>
      <c r="G56" s="131">
        <v>5387</v>
      </c>
      <c r="H56" s="132">
        <v>6306</v>
      </c>
    </row>
    <row r="57" spans="2:8" ht="53.25" customHeight="1">
      <c r="B57" s="130"/>
      <c r="C57" s="1266" t="s">
        <v>50</v>
      </c>
      <c r="D57" s="1266"/>
      <c r="E57" s="1267"/>
      <c r="F57" s="133">
        <v>8638</v>
      </c>
      <c r="G57" s="133">
        <v>12382</v>
      </c>
      <c r="H57" s="134">
        <v>12490</v>
      </c>
    </row>
    <row r="58" spans="2:8" ht="45.75" customHeight="1">
      <c r="B58" s="135"/>
      <c r="C58" s="1268" t="s">
        <v>603</v>
      </c>
      <c r="D58" s="1269"/>
      <c r="E58" s="1270"/>
      <c r="F58" s="136" t="s">
        <v>604</v>
      </c>
      <c r="G58" s="136">
        <v>3300</v>
      </c>
      <c r="H58" s="137">
        <v>5250</v>
      </c>
    </row>
    <row r="59" spans="2:8" ht="45.75" customHeight="1">
      <c r="B59" s="135"/>
      <c r="C59" s="1268" t="s">
        <v>605</v>
      </c>
      <c r="D59" s="1269"/>
      <c r="E59" s="1270"/>
      <c r="F59" s="136">
        <v>3762</v>
      </c>
      <c r="G59" s="136">
        <v>4819</v>
      </c>
      <c r="H59" s="137">
        <v>3540</v>
      </c>
    </row>
    <row r="60" spans="2:8" ht="45.75" customHeight="1">
      <c r="B60" s="135"/>
      <c r="C60" s="1268" t="s">
        <v>606</v>
      </c>
      <c r="D60" s="1269"/>
      <c r="E60" s="1270"/>
      <c r="F60" s="136">
        <v>2783</v>
      </c>
      <c r="G60" s="136">
        <v>2224</v>
      </c>
      <c r="H60" s="137">
        <v>1488</v>
      </c>
    </row>
    <row r="61" spans="2:8" ht="45.75" customHeight="1">
      <c r="B61" s="135"/>
      <c r="C61" s="1257" t="s">
        <v>607</v>
      </c>
      <c r="D61" s="1258"/>
      <c r="E61" s="1259"/>
      <c r="F61" s="136">
        <v>596</v>
      </c>
      <c r="G61" s="136">
        <v>592</v>
      </c>
      <c r="H61" s="137">
        <v>590</v>
      </c>
    </row>
    <row r="62" spans="2:8" ht="45.75" customHeight="1" thickBot="1">
      <c r="B62" s="138"/>
      <c r="C62" s="1257" t="s">
        <v>608</v>
      </c>
      <c r="D62" s="1258"/>
      <c r="E62" s="1259"/>
      <c r="F62" s="139">
        <v>559</v>
      </c>
      <c r="G62" s="139">
        <v>542</v>
      </c>
      <c r="H62" s="140">
        <v>486</v>
      </c>
    </row>
    <row r="63" spans="2:8" ht="52.5" customHeight="1" thickBot="1">
      <c r="B63" s="141"/>
      <c r="C63" s="1260" t="s">
        <v>51</v>
      </c>
      <c r="D63" s="1260"/>
      <c r="E63" s="1261"/>
      <c r="F63" s="142">
        <v>18799</v>
      </c>
      <c r="G63" s="142">
        <v>22549</v>
      </c>
      <c r="H63" s="143">
        <v>22892</v>
      </c>
    </row>
    <row r="64" spans="2:8" ht="15" customHeight="1"/>
  </sheetData>
  <sheetProtection algorithmName="SHA-512" hashValue="DwEij/80H/gCxEnOu4s/vEwpuvGn8KBW7K2mzMSiDN6wQWnXDG/Fb6fjWwWgIX8ObLTCjMlFl3vQrXw+fZM30A==" saltValue="bqsf5erQlndd5PIEKm+z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60"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70" zoomScaleNormal="70" zoomScaleSheetLayoutView="55" workbookViewId="0"/>
  </sheetViews>
  <sheetFormatPr defaultColWidth="0" defaultRowHeight="13.5" customHeight="1" zeroHeight="1"/>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c r="A1" s="1271"/>
      <c r="B1" s="1272"/>
      <c r="DD1" s="1273"/>
      <c r="DE1" s="1273"/>
    </row>
    <row r="2" spans="1:143" ht="25.5" customHeight="1">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609</v>
      </c>
    </row>
    <row r="11" spans="1:143" s="291" customFormat="1">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609</v>
      </c>
    </row>
    <row r="13" spans="1:143" s="291" customFormat="1">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c r="DD19" s="1273"/>
      <c r="DE19" s="1273"/>
    </row>
    <row r="20" spans="1:351">
      <c r="DD20" s="1273"/>
      <c r="DE20" s="1273"/>
    </row>
    <row r="21" spans="1:351" ht="17.2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c r="B22" s="1280"/>
      <c r="MM22" s="1279"/>
    </row>
    <row r="23" spans="1:351">
      <c r="B23" s="1280"/>
    </row>
    <row r="24" spans="1:351">
      <c r="B24" s="1280"/>
    </row>
    <row r="25" spans="1:351">
      <c r="B25" s="1280"/>
    </row>
    <row r="26" spans="1:351">
      <c r="B26" s="1280"/>
    </row>
    <row r="27" spans="1:351">
      <c r="B27" s="1280"/>
    </row>
    <row r="28" spans="1:351">
      <c r="B28" s="1280"/>
    </row>
    <row r="29" spans="1:351">
      <c r="B29" s="1280"/>
    </row>
    <row r="30" spans="1:351">
      <c r="B30" s="1280"/>
    </row>
    <row r="31" spans="1:351">
      <c r="B31" s="1280"/>
    </row>
    <row r="32" spans="1:351">
      <c r="B32" s="1280"/>
    </row>
    <row r="33" spans="2:109">
      <c r="B33" s="1280"/>
    </row>
    <row r="34" spans="2:109">
      <c r="B34" s="1280"/>
    </row>
    <row r="35" spans="2:109">
      <c r="B35" s="1280"/>
    </row>
    <row r="36" spans="2:109">
      <c r="B36" s="1280"/>
    </row>
    <row r="37" spans="2:109">
      <c r="B37" s="1280"/>
    </row>
    <row r="38" spans="2:109">
      <c r="B38" s="1280"/>
    </row>
    <row r="39" spans="2:109">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c r="B40" s="1285"/>
      <c r="DD40" s="1285"/>
      <c r="DE40" s="1273"/>
    </row>
    <row r="41" spans="2:109" ht="17.25">
      <c r="B41" s="1286" t="s">
        <v>610</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c r="B42" s="1280"/>
      <c r="G42" s="1287"/>
      <c r="I42" s="1288"/>
      <c r="J42" s="1288"/>
      <c r="K42" s="1288"/>
      <c r="AM42" s="1287"/>
      <c r="AN42" s="1287" t="s">
        <v>611</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c r="B43" s="1280"/>
      <c r="AN43" s="1289" t="s">
        <v>612</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c r="B49" s="1280"/>
      <c r="AN49" s="1273" t="s">
        <v>613</v>
      </c>
    </row>
    <row r="50" spans="1:109">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561</v>
      </c>
      <c r="BQ50" s="1305"/>
      <c r="BR50" s="1305"/>
      <c r="BS50" s="1305"/>
      <c r="BT50" s="1305"/>
      <c r="BU50" s="1305"/>
      <c r="BV50" s="1305"/>
      <c r="BW50" s="1305"/>
      <c r="BX50" s="1305" t="s">
        <v>562</v>
      </c>
      <c r="BY50" s="1305"/>
      <c r="BZ50" s="1305"/>
      <c r="CA50" s="1305"/>
      <c r="CB50" s="1305"/>
      <c r="CC50" s="1305"/>
      <c r="CD50" s="1305"/>
      <c r="CE50" s="1305"/>
      <c r="CF50" s="1305" t="s">
        <v>563</v>
      </c>
      <c r="CG50" s="1305"/>
      <c r="CH50" s="1305"/>
      <c r="CI50" s="1305"/>
      <c r="CJ50" s="1305"/>
      <c r="CK50" s="1305"/>
      <c r="CL50" s="1305"/>
      <c r="CM50" s="1305"/>
      <c r="CN50" s="1305" t="s">
        <v>564</v>
      </c>
      <c r="CO50" s="1305"/>
      <c r="CP50" s="1305"/>
      <c r="CQ50" s="1305"/>
      <c r="CR50" s="1305"/>
      <c r="CS50" s="1305"/>
      <c r="CT50" s="1305"/>
      <c r="CU50" s="1305"/>
      <c r="CV50" s="1305" t="s">
        <v>565</v>
      </c>
      <c r="CW50" s="1305"/>
      <c r="CX50" s="1305"/>
      <c r="CY50" s="1305"/>
      <c r="CZ50" s="1305"/>
      <c r="DA50" s="1305"/>
      <c r="DB50" s="1305"/>
      <c r="DC50" s="1305"/>
    </row>
    <row r="51" spans="1:109" ht="13.5" customHeight="1">
      <c r="B51" s="1280"/>
      <c r="G51" s="1306"/>
      <c r="H51" s="1306"/>
      <c r="I51" s="1307"/>
      <c r="J51" s="1307"/>
      <c r="K51" s="1308"/>
      <c r="L51" s="1308"/>
      <c r="M51" s="1308"/>
      <c r="N51" s="1308"/>
      <c r="AM51" s="1298"/>
      <c r="AN51" s="1309" t="s">
        <v>614</v>
      </c>
      <c r="AO51" s="1309"/>
      <c r="AP51" s="1309"/>
      <c r="AQ51" s="1309"/>
      <c r="AR51" s="1309"/>
      <c r="AS51" s="1309"/>
      <c r="AT51" s="1309"/>
      <c r="AU51" s="1309"/>
      <c r="AV51" s="1309"/>
      <c r="AW51" s="1309"/>
      <c r="AX51" s="1309"/>
      <c r="AY51" s="1309"/>
      <c r="AZ51" s="1309"/>
      <c r="BA51" s="1309"/>
      <c r="BB51" s="1309" t="s">
        <v>615</v>
      </c>
      <c r="BC51" s="1309"/>
      <c r="BD51" s="1309"/>
      <c r="BE51" s="1309"/>
      <c r="BF51" s="1309"/>
      <c r="BG51" s="1309"/>
      <c r="BH51" s="1309"/>
      <c r="BI51" s="1309"/>
      <c r="BJ51" s="1309"/>
      <c r="BK51" s="1309"/>
      <c r="BL51" s="1309"/>
      <c r="BM51" s="1309"/>
      <c r="BN51" s="1309"/>
      <c r="BO51" s="1309"/>
      <c r="BP51" s="1310">
        <v>125.5</v>
      </c>
      <c r="BQ51" s="1310"/>
      <c r="BR51" s="1310"/>
      <c r="BS51" s="1310"/>
      <c r="BT51" s="1310"/>
      <c r="BU51" s="1310"/>
      <c r="BV51" s="1310"/>
      <c r="BW51" s="1310"/>
      <c r="BX51" s="1310">
        <v>124</v>
      </c>
      <c r="BY51" s="1310"/>
      <c r="BZ51" s="1310"/>
      <c r="CA51" s="1310"/>
      <c r="CB51" s="1310"/>
      <c r="CC51" s="1310"/>
      <c r="CD51" s="1310"/>
      <c r="CE51" s="1310"/>
      <c r="CF51" s="1310">
        <v>127.8</v>
      </c>
      <c r="CG51" s="1310"/>
      <c r="CH51" s="1310"/>
      <c r="CI51" s="1310"/>
      <c r="CJ51" s="1310"/>
      <c r="CK51" s="1310"/>
      <c r="CL51" s="1310"/>
      <c r="CM51" s="1310"/>
      <c r="CN51" s="1310">
        <v>116.6</v>
      </c>
      <c r="CO51" s="1310"/>
      <c r="CP51" s="1310"/>
      <c r="CQ51" s="1310"/>
      <c r="CR51" s="1310"/>
      <c r="CS51" s="1310"/>
      <c r="CT51" s="1310"/>
      <c r="CU51" s="1310"/>
      <c r="CV51" s="1310">
        <v>126.7</v>
      </c>
      <c r="CW51" s="1310"/>
      <c r="CX51" s="1310"/>
      <c r="CY51" s="1310"/>
      <c r="CZ51" s="1310"/>
      <c r="DA51" s="1310"/>
      <c r="DB51" s="1310"/>
      <c r="DC51" s="1310"/>
    </row>
    <row r="52" spans="1:109">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616</v>
      </c>
      <c r="BC53" s="1309"/>
      <c r="BD53" s="1309"/>
      <c r="BE53" s="1309"/>
      <c r="BF53" s="1309"/>
      <c r="BG53" s="1309"/>
      <c r="BH53" s="1309"/>
      <c r="BI53" s="1309"/>
      <c r="BJ53" s="1309"/>
      <c r="BK53" s="1309"/>
      <c r="BL53" s="1309"/>
      <c r="BM53" s="1309"/>
      <c r="BN53" s="1309"/>
      <c r="BO53" s="1309"/>
      <c r="BP53" s="1310">
        <v>56.4</v>
      </c>
      <c r="BQ53" s="1310"/>
      <c r="BR53" s="1310"/>
      <c r="BS53" s="1310"/>
      <c r="BT53" s="1310"/>
      <c r="BU53" s="1310"/>
      <c r="BV53" s="1310"/>
      <c r="BW53" s="1310"/>
      <c r="BX53" s="1310">
        <v>56.8</v>
      </c>
      <c r="BY53" s="1310"/>
      <c r="BZ53" s="1310"/>
      <c r="CA53" s="1310"/>
      <c r="CB53" s="1310"/>
      <c r="CC53" s="1310"/>
      <c r="CD53" s="1310"/>
      <c r="CE53" s="1310"/>
      <c r="CF53" s="1310">
        <v>59.9</v>
      </c>
      <c r="CG53" s="1310"/>
      <c r="CH53" s="1310"/>
      <c r="CI53" s="1310"/>
      <c r="CJ53" s="1310"/>
      <c r="CK53" s="1310"/>
      <c r="CL53" s="1310"/>
      <c r="CM53" s="1310"/>
      <c r="CN53" s="1310">
        <v>59.2</v>
      </c>
      <c r="CO53" s="1310"/>
      <c r="CP53" s="1310"/>
      <c r="CQ53" s="1310"/>
      <c r="CR53" s="1310"/>
      <c r="CS53" s="1310"/>
      <c r="CT53" s="1310"/>
      <c r="CU53" s="1310"/>
      <c r="CV53" s="1310">
        <v>58.3</v>
      </c>
      <c r="CW53" s="1310"/>
      <c r="CX53" s="1310"/>
      <c r="CY53" s="1310"/>
      <c r="CZ53" s="1310"/>
      <c r="DA53" s="1310"/>
      <c r="DB53" s="1310"/>
      <c r="DC53" s="1310"/>
    </row>
    <row r="54" spans="1:109">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c r="A55" s="1288"/>
      <c r="B55" s="1280"/>
      <c r="G55" s="1299"/>
      <c r="H55" s="1299"/>
      <c r="I55" s="1299"/>
      <c r="J55" s="1299"/>
      <c r="K55" s="1308"/>
      <c r="L55" s="1308"/>
      <c r="M55" s="1308"/>
      <c r="N55" s="1308"/>
      <c r="AN55" s="1305" t="s">
        <v>617</v>
      </c>
      <c r="AO55" s="1305"/>
      <c r="AP55" s="1305"/>
      <c r="AQ55" s="1305"/>
      <c r="AR55" s="1305"/>
      <c r="AS55" s="1305"/>
      <c r="AT55" s="1305"/>
      <c r="AU55" s="1305"/>
      <c r="AV55" s="1305"/>
      <c r="AW55" s="1305"/>
      <c r="AX55" s="1305"/>
      <c r="AY55" s="1305"/>
      <c r="AZ55" s="1305"/>
      <c r="BA55" s="1305"/>
      <c r="BB55" s="1309" t="s">
        <v>615</v>
      </c>
      <c r="BC55" s="1309"/>
      <c r="BD55" s="1309"/>
      <c r="BE55" s="1309"/>
      <c r="BF55" s="1309"/>
      <c r="BG55" s="1309"/>
      <c r="BH55" s="1309"/>
      <c r="BI55" s="1309"/>
      <c r="BJ55" s="1309"/>
      <c r="BK55" s="1309"/>
      <c r="BL55" s="1309"/>
      <c r="BM55" s="1309"/>
      <c r="BN55" s="1309"/>
      <c r="BO55" s="1309"/>
      <c r="BP55" s="1310">
        <v>124.2</v>
      </c>
      <c r="BQ55" s="1310"/>
      <c r="BR55" s="1310"/>
      <c r="BS55" s="1310"/>
      <c r="BT55" s="1310"/>
      <c r="BU55" s="1310"/>
      <c r="BV55" s="1310"/>
      <c r="BW55" s="1310"/>
      <c r="BX55" s="1310">
        <v>115.7</v>
      </c>
      <c r="BY55" s="1310"/>
      <c r="BZ55" s="1310"/>
      <c r="CA55" s="1310"/>
      <c r="CB55" s="1310"/>
      <c r="CC55" s="1310"/>
      <c r="CD55" s="1310"/>
      <c r="CE55" s="1310"/>
      <c r="CF55" s="1310">
        <v>106</v>
      </c>
      <c r="CG55" s="1310"/>
      <c r="CH55" s="1310"/>
      <c r="CI55" s="1310"/>
      <c r="CJ55" s="1310"/>
      <c r="CK55" s="1310"/>
      <c r="CL55" s="1310"/>
      <c r="CM55" s="1310"/>
      <c r="CN55" s="1310">
        <v>97.6</v>
      </c>
      <c r="CO55" s="1310"/>
      <c r="CP55" s="1310"/>
      <c r="CQ55" s="1310"/>
      <c r="CR55" s="1310"/>
      <c r="CS55" s="1310"/>
      <c r="CT55" s="1310"/>
      <c r="CU55" s="1310"/>
      <c r="CV55" s="1310">
        <v>91.6</v>
      </c>
      <c r="CW55" s="1310"/>
      <c r="CX55" s="1310"/>
      <c r="CY55" s="1310"/>
      <c r="CZ55" s="1310"/>
      <c r="DA55" s="1310"/>
      <c r="DB55" s="1310"/>
      <c r="DC55" s="1310"/>
    </row>
    <row r="56" spans="1:109">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616</v>
      </c>
      <c r="BC57" s="1309"/>
      <c r="BD57" s="1309"/>
      <c r="BE57" s="1309"/>
      <c r="BF57" s="1309"/>
      <c r="BG57" s="1309"/>
      <c r="BH57" s="1309"/>
      <c r="BI57" s="1309"/>
      <c r="BJ57" s="1309"/>
      <c r="BK57" s="1309"/>
      <c r="BL57" s="1309"/>
      <c r="BM57" s="1309"/>
      <c r="BN57" s="1309"/>
      <c r="BO57" s="1309"/>
      <c r="BP57" s="1310">
        <v>59.4</v>
      </c>
      <c r="BQ57" s="1310"/>
      <c r="BR57" s="1310"/>
      <c r="BS57" s="1310"/>
      <c r="BT57" s="1310"/>
      <c r="BU57" s="1310"/>
      <c r="BV57" s="1310"/>
      <c r="BW57" s="1310"/>
      <c r="BX57" s="1310">
        <v>61</v>
      </c>
      <c r="BY57" s="1310"/>
      <c r="BZ57" s="1310"/>
      <c r="CA57" s="1310"/>
      <c r="CB57" s="1310"/>
      <c r="CC57" s="1310"/>
      <c r="CD57" s="1310"/>
      <c r="CE57" s="1310"/>
      <c r="CF57" s="1310">
        <v>62</v>
      </c>
      <c r="CG57" s="1310"/>
      <c r="CH57" s="1310"/>
      <c r="CI57" s="1310"/>
      <c r="CJ57" s="1310"/>
      <c r="CK57" s="1310"/>
      <c r="CL57" s="1310"/>
      <c r="CM57" s="1310"/>
      <c r="CN57" s="1310">
        <v>62.9</v>
      </c>
      <c r="CO57" s="1310"/>
      <c r="CP57" s="1310"/>
      <c r="CQ57" s="1310"/>
      <c r="CR57" s="1310"/>
      <c r="CS57" s="1310"/>
      <c r="CT57" s="1310"/>
      <c r="CU57" s="1310"/>
      <c r="CV57" s="1310">
        <v>63.3</v>
      </c>
      <c r="CW57" s="1310"/>
      <c r="CX57" s="1310"/>
      <c r="CY57" s="1310"/>
      <c r="CZ57" s="1310"/>
      <c r="DA57" s="1310"/>
      <c r="DB57" s="1310"/>
      <c r="DC57" s="1310"/>
      <c r="DD57" s="1313"/>
      <c r="DE57" s="1311"/>
    </row>
    <row r="58" spans="1:109" s="1288" customFormat="1">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c r="B63" s="1319" t="s">
        <v>618</v>
      </c>
    </row>
    <row r="64" spans="1:109">
      <c r="B64" s="1280"/>
      <c r="G64" s="1287"/>
      <c r="I64" s="1320"/>
      <c r="J64" s="1320"/>
      <c r="K64" s="1320"/>
      <c r="L64" s="1320"/>
      <c r="M64" s="1320"/>
      <c r="N64" s="1321"/>
      <c r="AM64" s="1287"/>
      <c r="AN64" s="1287" t="s">
        <v>611</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c r="B65" s="1280"/>
      <c r="AN65" s="1289" t="s">
        <v>619</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c r="B71" s="1280"/>
      <c r="G71" s="1325"/>
      <c r="I71" s="1326"/>
      <c r="J71" s="1323"/>
      <c r="K71" s="1323"/>
      <c r="L71" s="1324"/>
      <c r="M71" s="1323"/>
      <c r="N71" s="1324"/>
      <c r="AM71" s="1325"/>
      <c r="AN71" s="1273" t="s">
        <v>613</v>
      </c>
    </row>
    <row r="72" spans="2:107">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561</v>
      </c>
      <c r="BQ72" s="1305"/>
      <c r="BR72" s="1305"/>
      <c r="BS72" s="1305"/>
      <c r="BT72" s="1305"/>
      <c r="BU72" s="1305"/>
      <c r="BV72" s="1305"/>
      <c r="BW72" s="1305"/>
      <c r="BX72" s="1305" t="s">
        <v>562</v>
      </c>
      <c r="BY72" s="1305"/>
      <c r="BZ72" s="1305"/>
      <c r="CA72" s="1305"/>
      <c r="CB72" s="1305"/>
      <c r="CC72" s="1305"/>
      <c r="CD72" s="1305"/>
      <c r="CE72" s="1305"/>
      <c r="CF72" s="1305" t="s">
        <v>563</v>
      </c>
      <c r="CG72" s="1305"/>
      <c r="CH72" s="1305"/>
      <c r="CI72" s="1305"/>
      <c r="CJ72" s="1305"/>
      <c r="CK72" s="1305"/>
      <c r="CL72" s="1305"/>
      <c r="CM72" s="1305"/>
      <c r="CN72" s="1305" t="s">
        <v>564</v>
      </c>
      <c r="CO72" s="1305"/>
      <c r="CP72" s="1305"/>
      <c r="CQ72" s="1305"/>
      <c r="CR72" s="1305"/>
      <c r="CS72" s="1305"/>
      <c r="CT72" s="1305"/>
      <c r="CU72" s="1305"/>
      <c r="CV72" s="1305" t="s">
        <v>565</v>
      </c>
      <c r="CW72" s="1305"/>
      <c r="CX72" s="1305"/>
      <c r="CY72" s="1305"/>
      <c r="CZ72" s="1305"/>
      <c r="DA72" s="1305"/>
      <c r="DB72" s="1305"/>
      <c r="DC72" s="1305"/>
    </row>
    <row r="73" spans="2:107">
      <c r="B73" s="1280"/>
      <c r="G73" s="1306"/>
      <c r="H73" s="1306"/>
      <c r="I73" s="1306"/>
      <c r="J73" s="1306"/>
      <c r="K73" s="1327"/>
      <c r="L73" s="1327"/>
      <c r="M73" s="1327"/>
      <c r="N73" s="1327"/>
      <c r="AM73" s="1298"/>
      <c r="AN73" s="1309" t="s">
        <v>614</v>
      </c>
      <c r="AO73" s="1309"/>
      <c r="AP73" s="1309"/>
      <c r="AQ73" s="1309"/>
      <c r="AR73" s="1309"/>
      <c r="AS73" s="1309"/>
      <c r="AT73" s="1309"/>
      <c r="AU73" s="1309"/>
      <c r="AV73" s="1309"/>
      <c r="AW73" s="1309"/>
      <c r="AX73" s="1309"/>
      <c r="AY73" s="1309"/>
      <c r="AZ73" s="1309"/>
      <c r="BA73" s="1309"/>
      <c r="BB73" s="1309" t="s">
        <v>615</v>
      </c>
      <c r="BC73" s="1309"/>
      <c r="BD73" s="1309"/>
      <c r="BE73" s="1309"/>
      <c r="BF73" s="1309"/>
      <c r="BG73" s="1309"/>
      <c r="BH73" s="1309"/>
      <c r="BI73" s="1309"/>
      <c r="BJ73" s="1309"/>
      <c r="BK73" s="1309"/>
      <c r="BL73" s="1309"/>
      <c r="BM73" s="1309"/>
      <c r="BN73" s="1309"/>
      <c r="BO73" s="1309"/>
      <c r="BP73" s="1310">
        <v>125.5</v>
      </c>
      <c r="BQ73" s="1310"/>
      <c r="BR73" s="1310"/>
      <c r="BS73" s="1310"/>
      <c r="BT73" s="1310"/>
      <c r="BU73" s="1310"/>
      <c r="BV73" s="1310"/>
      <c r="BW73" s="1310"/>
      <c r="BX73" s="1310">
        <v>124</v>
      </c>
      <c r="BY73" s="1310"/>
      <c r="BZ73" s="1310"/>
      <c r="CA73" s="1310"/>
      <c r="CB73" s="1310"/>
      <c r="CC73" s="1310"/>
      <c r="CD73" s="1310"/>
      <c r="CE73" s="1310"/>
      <c r="CF73" s="1310">
        <v>127.8</v>
      </c>
      <c r="CG73" s="1310"/>
      <c r="CH73" s="1310"/>
      <c r="CI73" s="1310"/>
      <c r="CJ73" s="1310"/>
      <c r="CK73" s="1310"/>
      <c r="CL73" s="1310"/>
      <c r="CM73" s="1310"/>
      <c r="CN73" s="1310">
        <v>116.6</v>
      </c>
      <c r="CO73" s="1310"/>
      <c r="CP73" s="1310"/>
      <c r="CQ73" s="1310"/>
      <c r="CR73" s="1310"/>
      <c r="CS73" s="1310"/>
      <c r="CT73" s="1310"/>
      <c r="CU73" s="1310"/>
      <c r="CV73" s="1310">
        <v>126.7</v>
      </c>
      <c r="CW73" s="1310"/>
      <c r="CX73" s="1310"/>
      <c r="CY73" s="1310"/>
      <c r="CZ73" s="1310"/>
      <c r="DA73" s="1310"/>
      <c r="DB73" s="1310"/>
      <c r="DC73" s="1310"/>
    </row>
    <row r="74" spans="2:107">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620</v>
      </c>
      <c r="BC75" s="1309"/>
      <c r="BD75" s="1309"/>
      <c r="BE75" s="1309"/>
      <c r="BF75" s="1309"/>
      <c r="BG75" s="1309"/>
      <c r="BH75" s="1309"/>
      <c r="BI75" s="1309"/>
      <c r="BJ75" s="1309"/>
      <c r="BK75" s="1309"/>
      <c r="BL75" s="1309"/>
      <c r="BM75" s="1309"/>
      <c r="BN75" s="1309"/>
      <c r="BO75" s="1309"/>
      <c r="BP75" s="1310">
        <v>9.6</v>
      </c>
      <c r="BQ75" s="1310"/>
      <c r="BR75" s="1310"/>
      <c r="BS75" s="1310"/>
      <c r="BT75" s="1310"/>
      <c r="BU75" s="1310"/>
      <c r="BV75" s="1310"/>
      <c r="BW75" s="1310"/>
      <c r="BX75" s="1310">
        <v>9.3000000000000007</v>
      </c>
      <c r="BY75" s="1310"/>
      <c r="BZ75" s="1310"/>
      <c r="CA75" s="1310"/>
      <c r="CB75" s="1310"/>
      <c r="CC75" s="1310"/>
      <c r="CD75" s="1310"/>
      <c r="CE75" s="1310"/>
      <c r="CF75" s="1310">
        <v>8.8000000000000007</v>
      </c>
      <c r="CG75" s="1310"/>
      <c r="CH75" s="1310"/>
      <c r="CI75" s="1310"/>
      <c r="CJ75" s="1310"/>
      <c r="CK75" s="1310"/>
      <c r="CL75" s="1310"/>
      <c r="CM75" s="1310"/>
      <c r="CN75" s="1310">
        <v>7.7</v>
      </c>
      <c r="CO75" s="1310"/>
      <c r="CP75" s="1310"/>
      <c r="CQ75" s="1310"/>
      <c r="CR75" s="1310"/>
      <c r="CS75" s="1310"/>
      <c r="CT75" s="1310"/>
      <c r="CU75" s="1310"/>
      <c r="CV75" s="1310">
        <v>6.6</v>
      </c>
      <c r="CW75" s="1310"/>
      <c r="CX75" s="1310"/>
      <c r="CY75" s="1310"/>
      <c r="CZ75" s="1310"/>
      <c r="DA75" s="1310"/>
      <c r="DB75" s="1310"/>
      <c r="DC75" s="1310"/>
    </row>
    <row r="76" spans="2:107">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c r="B77" s="1280"/>
      <c r="G77" s="1299"/>
      <c r="H77" s="1299"/>
      <c r="I77" s="1299"/>
      <c r="J77" s="1299"/>
      <c r="K77" s="1327"/>
      <c r="L77" s="1327"/>
      <c r="M77" s="1327"/>
      <c r="N77" s="1327"/>
      <c r="AN77" s="1305" t="s">
        <v>617</v>
      </c>
      <c r="AO77" s="1305"/>
      <c r="AP77" s="1305"/>
      <c r="AQ77" s="1305"/>
      <c r="AR77" s="1305"/>
      <c r="AS77" s="1305"/>
      <c r="AT77" s="1305"/>
      <c r="AU77" s="1305"/>
      <c r="AV77" s="1305"/>
      <c r="AW77" s="1305"/>
      <c r="AX77" s="1305"/>
      <c r="AY77" s="1305"/>
      <c r="AZ77" s="1305"/>
      <c r="BA77" s="1305"/>
      <c r="BB77" s="1309" t="s">
        <v>615</v>
      </c>
      <c r="BC77" s="1309"/>
      <c r="BD77" s="1309"/>
      <c r="BE77" s="1309"/>
      <c r="BF77" s="1309"/>
      <c r="BG77" s="1309"/>
      <c r="BH77" s="1309"/>
      <c r="BI77" s="1309"/>
      <c r="BJ77" s="1309"/>
      <c r="BK77" s="1309"/>
      <c r="BL77" s="1309"/>
      <c r="BM77" s="1309"/>
      <c r="BN77" s="1309"/>
      <c r="BO77" s="1309"/>
      <c r="BP77" s="1310">
        <v>124.2</v>
      </c>
      <c r="BQ77" s="1310"/>
      <c r="BR77" s="1310"/>
      <c r="BS77" s="1310"/>
      <c r="BT77" s="1310"/>
      <c r="BU77" s="1310"/>
      <c r="BV77" s="1310"/>
      <c r="BW77" s="1310"/>
      <c r="BX77" s="1310">
        <v>115.7</v>
      </c>
      <c r="BY77" s="1310"/>
      <c r="BZ77" s="1310"/>
      <c r="CA77" s="1310"/>
      <c r="CB77" s="1310"/>
      <c r="CC77" s="1310"/>
      <c r="CD77" s="1310"/>
      <c r="CE77" s="1310"/>
      <c r="CF77" s="1310">
        <v>106</v>
      </c>
      <c r="CG77" s="1310"/>
      <c r="CH77" s="1310"/>
      <c r="CI77" s="1310"/>
      <c r="CJ77" s="1310"/>
      <c r="CK77" s="1310"/>
      <c r="CL77" s="1310"/>
      <c r="CM77" s="1310"/>
      <c r="CN77" s="1310">
        <v>97.6</v>
      </c>
      <c r="CO77" s="1310"/>
      <c r="CP77" s="1310"/>
      <c r="CQ77" s="1310"/>
      <c r="CR77" s="1310"/>
      <c r="CS77" s="1310"/>
      <c r="CT77" s="1310"/>
      <c r="CU77" s="1310"/>
      <c r="CV77" s="1310">
        <v>91.6</v>
      </c>
      <c r="CW77" s="1310"/>
      <c r="CX77" s="1310"/>
      <c r="CY77" s="1310"/>
      <c r="CZ77" s="1310"/>
      <c r="DA77" s="1310"/>
      <c r="DB77" s="1310"/>
      <c r="DC77" s="1310"/>
    </row>
    <row r="78" spans="2:107">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620</v>
      </c>
      <c r="BC79" s="1309"/>
      <c r="BD79" s="1309"/>
      <c r="BE79" s="1309"/>
      <c r="BF79" s="1309"/>
      <c r="BG79" s="1309"/>
      <c r="BH79" s="1309"/>
      <c r="BI79" s="1309"/>
      <c r="BJ79" s="1309"/>
      <c r="BK79" s="1309"/>
      <c r="BL79" s="1309"/>
      <c r="BM79" s="1309"/>
      <c r="BN79" s="1309"/>
      <c r="BO79" s="1309"/>
      <c r="BP79" s="1310">
        <v>10.9</v>
      </c>
      <c r="BQ79" s="1310"/>
      <c r="BR79" s="1310"/>
      <c r="BS79" s="1310"/>
      <c r="BT79" s="1310"/>
      <c r="BU79" s="1310"/>
      <c r="BV79" s="1310"/>
      <c r="BW79" s="1310"/>
      <c r="BX79" s="1310">
        <v>10.3</v>
      </c>
      <c r="BY79" s="1310"/>
      <c r="BZ79" s="1310"/>
      <c r="CA79" s="1310"/>
      <c r="CB79" s="1310"/>
      <c r="CC79" s="1310"/>
      <c r="CD79" s="1310"/>
      <c r="CE79" s="1310"/>
      <c r="CF79" s="1310">
        <v>9</v>
      </c>
      <c r="CG79" s="1310"/>
      <c r="CH79" s="1310"/>
      <c r="CI79" s="1310"/>
      <c r="CJ79" s="1310"/>
      <c r="CK79" s="1310"/>
      <c r="CL79" s="1310"/>
      <c r="CM79" s="1310"/>
      <c r="CN79" s="1310">
        <v>8</v>
      </c>
      <c r="CO79" s="1310"/>
      <c r="CP79" s="1310"/>
      <c r="CQ79" s="1310"/>
      <c r="CR79" s="1310"/>
      <c r="CS79" s="1310"/>
      <c r="CT79" s="1310"/>
      <c r="CU79" s="1310"/>
      <c r="CV79" s="1310">
        <v>7.3</v>
      </c>
      <c r="CW79" s="1310"/>
      <c r="CX79" s="1310"/>
      <c r="CY79" s="1310"/>
      <c r="CZ79" s="1310"/>
      <c r="DA79" s="1310"/>
      <c r="DB79" s="1310"/>
      <c r="DC79" s="1310"/>
    </row>
    <row r="80" spans="2:107">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c r="B81" s="1280"/>
    </row>
    <row r="82" spans="2:109" ht="17.2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c r="DD84" s="1273"/>
      <c r="DE84" s="1273"/>
    </row>
    <row r="85" spans="2:109">
      <c r="DD85" s="1273"/>
      <c r="DE85" s="1273"/>
    </row>
    <row r="86" spans="2:109" hidden="1">
      <c r="DD86" s="1273"/>
      <c r="DE86" s="1273"/>
    </row>
    <row r="87" spans="2:109" hidden="1">
      <c r="K87" s="1330"/>
      <c r="AQ87" s="1330"/>
      <c r="BC87" s="1330"/>
      <c r="BO87" s="1330"/>
      <c r="CA87" s="1330"/>
      <c r="CM87" s="1330"/>
      <c r="CY87" s="1330"/>
      <c r="DD87" s="1273"/>
      <c r="DE87" s="1273"/>
    </row>
    <row r="88" spans="2:109" hidden="1">
      <c r="DD88" s="1273"/>
      <c r="DE88" s="1273"/>
    </row>
    <row r="89" spans="2:109" hidden="1">
      <c r="DD89" s="1273"/>
      <c r="DE89" s="1273"/>
    </row>
    <row r="90" spans="2:109" hidden="1">
      <c r="DD90" s="1273"/>
      <c r="DE90" s="1273"/>
    </row>
    <row r="91" spans="2:109" hidden="1">
      <c r="DD91" s="1273"/>
      <c r="DE91" s="1273"/>
    </row>
    <row r="92" spans="2:109" ht="13.5" hidden="1" customHeight="1">
      <c r="DD92" s="1273"/>
      <c r="DE92" s="1273"/>
    </row>
    <row r="93" spans="2:109" ht="13.5" hidden="1" customHeight="1">
      <c r="DD93" s="1273"/>
      <c r="DE93" s="1273"/>
    </row>
    <row r="94" spans="2:109" ht="13.5" hidden="1" customHeight="1">
      <c r="DD94" s="1273"/>
      <c r="DE94" s="1273"/>
    </row>
    <row r="95" spans="2:109" ht="13.5" hidden="1" customHeight="1">
      <c r="DD95" s="1273"/>
      <c r="DE95" s="1273"/>
    </row>
    <row r="96" spans="2:109" ht="13.5" hidden="1" customHeight="1">
      <c r="DD96" s="1273"/>
      <c r="DE96" s="1273"/>
    </row>
    <row r="97" s="1273" customFormat="1" ht="13.5" hidden="1" customHeight="1"/>
    <row r="98" s="1273" customFormat="1" ht="13.5" hidden="1" customHeight="1"/>
    <row r="99" s="1273" customFormat="1" ht="13.5" hidden="1" customHeight="1"/>
    <row r="100" s="1273" customFormat="1" ht="13.5" hidden="1" customHeight="1"/>
    <row r="101" s="1273" customFormat="1" ht="13.5" hidden="1" customHeight="1"/>
    <row r="102" s="1273" customFormat="1" ht="13.5" hidden="1" customHeight="1"/>
    <row r="103" s="1273" customFormat="1" ht="13.5" hidden="1" customHeight="1"/>
    <row r="104" s="1273" customFormat="1" ht="13.5" hidden="1" customHeight="1"/>
    <row r="105" s="1273" customFormat="1" ht="13.5" hidden="1" customHeight="1"/>
    <row r="106" s="1273" customFormat="1" ht="13.5" hidden="1" customHeight="1"/>
    <row r="107" s="1273" customFormat="1" ht="13.5" hidden="1" customHeight="1"/>
    <row r="108" s="1273" customFormat="1" ht="13.5" hidden="1" customHeight="1"/>
    <row r="109" s="1273" customFormat="1" ht="13.5" hidden="1" customHeight="1"/>
    <row r="110" s="1273" customFormat="1" ht="13.5" hidden="1" customHeight="1"/>
    <row r="111" s="1273" customFormat="1" ht="13.5" hidden="1" customHeight="1"/>
    <row r="112" s="1273" customFormat="1" ht="13.5" hidden="1" customHeight="1"/>
    <row r="113" s="1273" customFormat="1" ht="13.5" hidden="1" customHeight="1"/>
    <row r="114" s="1273" customFormat="1" ht="13.5" hidden="1" customHeight="1"/>
    <row r="115" s="1273" customFormat="1" ht="13.5" hidden="1" customHeight="1"/>
    <row r="116" s="1273" customFormat="1" ht="13.5" hidden="1" customHeight="1"/>
    <row r="117" s="1273" customFormat="1" ht="13.5" hidden="1" customHeight="1"/>
    <row r="118" s="1273" customFormat="1" ht="13.5" hidden="1" customHeight="1"/>
    <row r="119" s="1273" customFormat="1" ht="13.5" hidden="1" customHeight="1"/>
    <row r="120" s="1273" customFormat="1" ht="13.5" hidden="1" customHeight="1"/>
    <row r="121" s="1273" customFormat="1" ht="13.5" hidden="1" customHeight="1"/>
    <row r="122" s="1273" customFormat="1" ht="13.5" hidden="1" customHeight="1"/>
    <row r="123" s="1273" customFormat="1" ht="13.5" hidden="1" customHeight="1"/>
    <row r="124" s="1273" customFormat="1" ht="13.5" hidden="1" customHeight="1"/>
    <row r="125" s="1273" customFormat="1" ht="13.5" hidden="1" customHeight="1"/>
    <row r="126" s="1273" customFormat="1" ht="13.5" hidden="1" customHeight="1"/>
    <row r="127" s="1273" customFormat="1" ht="13.5" hidden="1" customHeight="1"/>
    <row r="128" s="1273" customFormat="1" ht="13.5" hidden="1" customHeight="1"/>
    <row r="129" s="1273" customFormat="1" ht="13.5" hidden="1" customHeight="1"/>
    <row r="130" s="1273" customFormat="1" ht="13.5" hidden="1" customHeight="1"/>
    <row r="131" s="1273" customFormat="1" ht="13.5" hidden="1" customHeight="1"/>
    <row r="132" s="1273" customFormat="1" ht="13.5" hidden="1" customHeight="1"/>
    <row r="133" s="1273" customFormat="1" ht="13.5" hidden="1" customHeight="1"/>
    <row r="134" s="1273" customFormat="1" ht="13.5" hidden="1" customHeight="1"/>
    <row r="135" s="1273" customFormat="1" ht="13.5" hidden="1" customHeight="1"/>
    <row r="136" s="1273" customFormat="1" ht="13.5" hidden="1" customHeight="1"/>
    <row r="137" s="1273" customFormat="1" ht="13.5" hidden="1" customHeight="1"/>
    <row r="138" s="1273" customFormat="1" ht="13.5" hidden="1" customHeight="1"/>
    <row r="139" s="1273" customFormat="1" ht="13.5" hidden="1" customHeight="1"/>
    <row r="140" s="1273" customFormat="1" ht="13.5" hidden="1" customHeight="1"/>
    <row r="141" s="1273" customFormat="1" ht="13.5" hidden="1" customHeight="1"/>
    <row r="142" s="1273" customFormat="1" ht="13.5" hidden="1" customHeight="1"/>
    <row r="143" s="1273" customFormat="1" ht="13.5" hidden="1" customHeight="1"/>
    <row r="144" s="1273" customFormat="1" ht="13.5" hidden="1" customHeight="1"/>
    <row r="145" s="1273" customFormat="1" ht="13.5" hidden="1" customHeight="1"/>
    <row r="146" s="1273" customFormat="1" ht="13.5" hidden="1" customHeight="1"/>
    <row r="147" s="1273" customFormat="1" ht="13.5" hidden="1" customHeight="1"/>
    <row r="148" s="1273" customFormat="1" ht="13.5" hidden="1" customHeight="1"/>
    <row r="149" s="1273" customFormat="1" ht="13.5" hidden="1" customHeight="1"/>
    <row r="150" s="1273" customFormat="1" ht="13.5" hidden="1" customHeight="1"/>
    <row r="151" s="1273" customFormat="1" ht="13.5" hidden="1" customHeight="1"/>
    <row r="152" s="1273" customFormat="1" ht="13.5" hidden="1" customHeight="1"/>
    <row r="153" s="1273" customFormat="1" ht="13.5" hidden="1" customHeight="1"/>
    <row r="154" s="1273" customFormat="1" ht="13.5" hidden="1" customHeight="1"/>
    <row r="155" s="1273" customFormat="1" ht="13.5" hidden="1" customHeight="1"/>
    <row r="156" s="1273" customFormat="1" ht="13.5" hidden="1" customHeight="1"/>
    <row r="157" s="1273" customFormat="1" ht="13.5" hidden="1" customHeight="1"/>
    <row r="158" s="1273" customFormat="1" ht="13.5" hidden="1" customHeight="1"/>
    <row r="159" s="1273" customFormat="1" ht="13.5" hidden="1" customHeight="1"/>
    <row r="160" s="1273" customFormat="1" ht="13.5" hidden="1" customHeight="1"/>
  </sheetData>
  <sheetProtection algorithmName="SHA-512" hashValue="31GRX11y0RLzdm7m0BJN8u+ui+oEE0IyDMzqlvbnUN2lT185k+9qdis2YjWYWlROsW/VdMD5dul2eI28LuWA4Q==" saltValue="oZG2DFdE1E1jWqxaP7x3M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Z1" zoomScale="70" zoomScaleNormal="7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621</v>
      </c>
    </row>
  </sheetData>
  <sheetProtection algorithmName="SHA-512" hashValue="rdRmdq4r5A/FmBvQpACBs0N23oGnv+J1+zn15sLo6pgDVZ0fmpwx/FrcXWA9wkEqbMd7an0rrZVFdj9zvbyDkg==" saltValue="3L8oq9dHRc4w1zozdXRGy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622</v>
      </c>
    </row>
  </sheetData>
  <sheetProtection algorithmName="SHA-512" hashValue="B6GImMV9TAsEqE5tOGlMOumdH5+6bmfPqHtgfcvnzadhG/YLQJG1R7Ol8mVrwSpR3rEhmXDddoG2K4ptMRxOdA==" saltValue="tnqcMNw6SDmu4Wtk8ltzF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558</v>
      </c>
      <c r="G2" s="157"/>
      <c r="H2" s="158"/>
    </row>
    <row r="3" spans="1:8">
      <c r="A3" s="154" t="s">
        <v>551</v>
      </c>
      <c r="B3" s="159"/>
      <c r="C3" s="160"/>
      <c r="D3" s="161">
        <v>65964</v>
      </c>
      <c r="E3" s="162"/>
      <c r="F3" s="163">
        <v>51898</v>
      </c>
      <c r="G3" s="164"/>
      <c r="H3" s="165"/>
    </row>
    <row r="4" spans="1:8">
      <c r="A4" s="166"/>
      <c r="B4" s="167"/>
      <c r="C4" s="168"/>
      <c r="D4" s="169">
        <v>24882</v>
      </c>
      <c r="E4" s="170"/>
      <c r="F4" s="171">
        <v>25986</v>
      </c>
      <c r="G4" s="172"/>
      <c r="H4" s="173"/>
    </row>
    <row r="5" spans="1:8">
      <c r="A5" s="154" t="s">
        <v>553</v>
      </c>
      <c r="B5" s="159"/>
      <c r="C5" s="160"/>
      <c r="D5" s="161">
        <v>47989</v>
      </c>
      <c r="E5" s="162"/>
      <c r="F5" s="163">
        <v>51684</v>
      </c>
      <c r="G5" s="164"/>
      <c r="H5" s="165"/>
    </row>
    <row r="6" spans="1:8">
      <c r="A6" s="166"/>
      <c r="B6" s="167"/>
      <c r="C6" s="168"/>
      <c r="D6" s="169">
        <v>16048</v>
      </c>
      <c r="E6" s="170"/>
      <c r="F6" s="171">
        <v>26671</v>
      </c>
      <c r="G6" s="172"/>
      <c r="H6" s="173"/>
    </row>
    <row r="7" spans="1:8">
      <c r="A7" s="154" t="s">
        <v>554</v>
      </c>
      <c r="B7" s="159"/>
      <c r="C7" s="160"/>
      <c r="D7" s="161">
        <v>63585</v>
      </c>
      <c r="E7" s="162"/>
      <c r="F7" s="163">
        <v>52897</v>
      </c>
      <c r="G7" s="164"/>
      <c r="H7" s="165"/>
    </row>
    <row r="8" spans="1:8">
      <c r="A8" s="166"/>
      <c r="B8" s="167"/>
      <c r="C8" s="168"/>
      <c r="D8" s="169">
        <v>19025</v>
      </c>
      <c r="E8" s="170"/>
      <c r="F8" s="171">
        <v>27013</v>
      </c>
      <c r="G8" s="172"/>
      <c r="H8" s="173"/>
    </row>
    <row r="9" spans="1:8">
      <c r="A9" s="154" t="s">
        <v>555</v>
      </c>
      <c r="B9" s="159"/>
      <c r="C9" s="160"/>
      <c r="D9" s="161">
        <v>77633</v>
      </c>
      <c r="E9" s="162"/>
      <c r="F9" s="163">
        <v>54945</v>
      </c>
      <c r="G9" s="164"/>
      <c r="H9" s="165"/>
    </row>
    <row r="10" spans="1:8">
      <c r="A10" s="166"/>
      <c r="B10" s="167"/>
      <c r="C10" s="168"/>
      <c r="D10" s="169">
        <v>26347</v>
      </c>
      <c r="E10" s="170"/>
      <c r="F10" s="171">
        <v>29293</v>
      </c>
      <c r="G10" s="172"/>
      <c r="H10" s="173"/>
    </row>
    <row r="11" spans="1:8">
      <c r="A11" s="154" t="s">
        <v>556</v>
      </c>
      <c r="B11" s="159"/>
      <c r="C11" s="160"/>
      <c r="D11" s="161">
        <v>91725</v>
      </c>
      <c r="E11" s="162"/>
      <c r="F11" s="163">
        <v>57132</v>
      </c>
      <c r="G11" s="164"/>
      <c r="H11" s="165"/>
    </row>
    <row r="12" spans="1:8">
      <c r="A12" s="166"/>
      <c r="B12" s="167"/>
      <c r="C12" s="174"/>
      <c r="D12" s="169">
        <v>35779</v>
      </c>
      <c r="E12" s="170"/>
      <c r="F12" s="171">
        <v>30126</v>
      </c>
      <c r="G12" s="172"/>
      <c r="H12" s="173"/>
    </row>
    <row r="13" spans="1:8">
      <c r="A13" s="154"/>
      <c r="B13" s="159"/>
      <c r="C13" s="175"/>
      <c r="D13" s="176">
        <v>69379</v>
      </c>
      <c r="E13" s="177"/>
      <c r="F13" s="178">
        <v>53711</v>
      </c>
      <c r="G13" s="179"/>
      <c r="H13" s="165"/>
    </row>
    <row r="14" spans="1:8">
      <c r="A14" s="166"/>
      <c r="B14" s="167"/>
      <c r="C14" s="168"/>
      <c r="D14" s="169">
        <v>24416</v>
      </c>
      <c r="E14" s="170"/>
      <c r="F14" s="171">
        <v>27818</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2.58</v>
      </c>
      <c r="C19" s="180">
        <f>ROUND(VALUE(SUBSTITUTE(実質収支比率等に係る経年分析!G$48,"▲","-")),2)</f>
        <v>3.16</v>
      </c>
      <c r="D19" s="180">
        <f>ROUND(VALUE(SUBSTITUTE(実質収支比率等に係る経年分析!H$48,"▲","-")),2)</f>
        <v>3.31</v>
      </c>
      <c r="E19" s="180">
        <f>ROUND(VALUE(SUBSTITUTE(実質収支比率等に係る経年分析!I$48,"▲","-")),2)</f>
        <v>3.36</v>
      </c>
      <c r="F19" s="180">
        <f>ROUND(VALUE(SUBSTITUTE(実質収支比率等に係る経年分析!J$48,"▲","-")),2)</f>
        <v>3.46</v>
      </c>
    </row>
    <row r="20" spans="1:11">
      <c r="A20" s="180" t="s">
        <v>55</v>
      </c>
      <c r="B20" s="180">
        <f>ROUND(VALUE(SUBSTITUTE(実質収支比率等に係る経年分析!F$47,"▲","-")),2)</f>
        <v>6.33</v>
      </c>
      <c r="C20" s="180">
        <f>ROUND(VALUE(SUBSTITUTE(実質収支比率等に係る経年分析!G$47,"▲","-")),2)</f>
        <v>4.4000000000000004</v>
      </c>
      <c r="D20" s="180">
        <f>ROUND(VALUE(SUBSTITUTE(実質収支比率等に係る経年分析!H$47,"▲","-")),2)</f>
        <v>2.52</v>
      </c>
      <c r="E20" s="180">
        <f>ROUND(VALUE(SUBSTITUTE(実質収支比率等に係る経年分析!I$47,"▲","-")),2)</f>
        <v>2.5</v>
      </c>
      <c r="F20" s="180">
        <f>ROUND(VALUE(SUBSTITUTE(実質収支比率等に係る経年分析!J$47,"▲","-")),2)</f>
        <v>2.12</v>
      </c>
    </row>
    <row r="21" spans="1:11">
      <c r="A21" s="180" t="s">
        <v>56</v>
      </c>
      <c r="B21" s="180">
        <f>IF(ISNUMBER(VALUE(SUBSTITUTE(実質収支比率等に係る経年分析!F$49,"▲","-"))),ROUND(VALUE(SUBSTITUTE(実質収支比率等に係る経年分析!F$49,"▲","-")),2),NA())</f>
        <v>0.72</v>
      </c>
      <c r="C21" s="180">
        <f>IF(ISNUMBER(VALUE(SUBSTITUTE(実質収支比率等に係る経年分析!G$49,"▲","-"))),ROUND(VALUE(SUBSTITUTE(実質収支比率等に係る経年分析!G$49,"▲","-")),2),NA())</f>
        <v>-1.24</v>
      </c>
      <c r="D21" s="180">
        <f>IF(ISNUMBER(VALUE(SUBSTITUTE(実質収支比率等に係る経年分析!H$49,"▲","-"))),ROUND(VALUE(SUBSTITUTE(実質収支比率等に係る経年分析!H$49,"▲","-")),2),NA())</f>
        <v>-0.6</v>
      </c>
      <c r="E21" s="180">
        <f>IF(ISNUMBER(VALUE(SUBSTITUTE(実質収支比率等に係る経年分析!I$49,"▲","-"))),ROUND(VALUE(SUBSTITUTE(実質収支比率等に係る経年分析!I$49,"▲","-")),2),NA())</f>
        <v>0.09</v>
      </c>
      <c r="F21" s="180">
        <f>IF(ISNUMBER(VALUE(SUBSTITUTE(実質収支比率等に係る経年分析!J$49,"▲","-"))),ROUND(VALUE(SUBSTITUTE(実質収支比率等に係る経年分析!J$49,"▲","-")),2),NA())</f>
        <v>-0.22</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1.07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0.28999999999999998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0.23</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母子父子寡婦福祉資金貸付事業会計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0.11</v>
      </c>
    </row>
    <row r="30" spans="1:11">
      <c r="A30" s="181" t="str">
        <f>IF(連結実質赤字比率に係る赤字・黒字の構成分析!C$40="",NA(),連結実質赤字比率に係る赤字・黒字の構成分析!C$40)</f>
        <v>後期高齢者医療会計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0.15</v>
      </c>
    </row>
    <row r="31" spans="1:11">
      <c r="A31" s="181" t="str">
        <f>IF(連結実質赤字比率に係る赤字・黒字の構成分析!C$39="",NA(),連結実質赤字比率に係る赤字・黒字の構成分析!C$39)</f>
        <v>交通事業会計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0.67</v>
      </c>
    </row>
    <row r="32" spans="1:11">
      <c r="A32" s="181" t="str">
        <f>IF(連結実質赤字比率に係る赤字・黒字の構成分析!C$38="",NA(),連結実質赤字比率に係る赤字・黒字の構成分析!C$38)</f>
        <v>介護保険会計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2.0099999999999998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2.4900000000000002</v>
      </c>
    </row>
    <row r="33" spans="1:16">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2.93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3.07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3.22</v>
      </c>
    </row>
    <row r="34" spans="1:16">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5.77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5.34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5.91</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7.49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6.56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6.89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7.54</v>
      </c>
    </row>
    <row r="36" spans="1:16">
      <c r="A36" s="181" t="str">
        <f>IF(連結実質赤字比率に係る赤字・黒字の構成分析!C$34="",NA(),連結実質赤字比率に係る赤字・黒字の構成分析!C$34)</f>
        <v>国民健康保険会計</v>
      </c>
      <c r="B36" s="181">
        <f>IF(ROUND(VALUE(SUBSTITUTE(連結実質赤字比率に係る赤字・黒字の構成分析!F$34,"▲", "-")), 2) &lt; 0, ABS(ROUND(VALUE(SUBSTITUTE(連結実質赤字比率に係る赤字・黒字の構成分析!F$34,"▲", "-")), 2)), NA())</f>
        <v>2.5499999999999998</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2.61</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1.26</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1.29</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0.43</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26358</v>
      </c>
      <c r="E42" s="182"/>
      <c r="F42" s="182"/>
      <c r="G42" s="182">
        <f>'実質公債費比率（分子）の構造'!L$52</f>
        <v>26942</v>
      </c>
      <c r="H42" s="182"/>
      <c r="I42" s="182"/>
      <c r="J42" s="182">
        <f>'実質公債費比率（分子）の構造'!M$52</f>
        <v>26294</v>
      </c>
      <c r="K42" s="182"/>
      <c r="L42" s="182"/>
      <c r="M42" s="182">
        <f>'実質公債費比率（分子）の構造'!N$52</f>
        <v>27272</v>
      </c>
      <c r="N42" s="182"/>
      <c r="O42" s="182"/>
      <c r="P42" s="182">
        <f>'実質公債費比率（分子）の構造'!O$52</f>
        <v>32428</v>
      </c>
    </row>
    <row r="43" spans="1:16">
      <c r="A43" s="182" t="s">
        <v>64</v>
      </c>
      <c r="B43" s="182">
        <f>'実質公債費比率（分子）の構造'!K$51</f>
        <v>1</v>
      </c>
      <c r="C43" s="182"/>
      <c r="D43" s="182"/>
      <c r="E43" s="182">
        <f>'実質公債費比率（分子）の構造'!L$51</f>
        <v>0</v>
      </c>
      <c r="F43" s="182"/>
      <c r="G43" s="182"/>
      <c r="H43" s="182">
        <f>'実質公債費比率（分子）の構造'!M$51</f>
        <v>1</v>
      </c>
      <c r="I43" s="182"/>
      <c r="J43" s="182"/>
      <c r="K43" s="182" t="str">
        <f>'実質公債費比率（分子）の構造'!N$51</f>
        <v>-</v>
      </c>
      <c r="L43" s="182"/>
      <c r="M43" s="182"/>
      <c r="N43" s="182">
        <f>'実質公債費比率（分子）の構造'!O$51</f>
        <v>1</v>
      </c>
      <c r="O43" s="182"/>
      <c r="P43" s="182"/>
    </row>
    <row r="44" spans="1:16">
      <c r="A44" s="182" t="s">
        <v>65</v>
      </c>
      <c r="B44" s="182">
        <f>'実質公債費比率（分子）の構造'!K$50</f>
        <v>357</v>
      </c>
      <c r="C44" s="182"/>
      <c r="D44" s="182"/>
      <c r="E44" s="182">
        <f>'実質公債費比率（分子）の構造'!L$50</f>
        <v>351</v>
      </c>
      <c r="F44" s="182"/>
      <c r="G44" s="182"/>
      <c r="H44" s="182">
        <f>'実質公債費比率（分子）の構造'!M$50</f>
        <v>221</v>
      </c>
      <c r="I44" s="182"/>
      <c r="J44" s="182"/>
      <c r="K44" s="182">
        <f>'実質公債費比率（分子）の構造'!N$50</f>
        <v>193</v>
      </c>
      <c r="L44" s="182"/>
      <c r="M44" s="182"/>
      <c r="N44" s="182">
        <f>'実質公債費比率（分子）の構造'!O$50</f>
        <v>104</v>
      </c>
      <c r="O44" s="182"/>
      <c r="P44" s="182"/>
    </row>
    <row r="45" spans="1:16">
      <c r="A45" s="182" t="s">
        <v>66</v>
      </c>
      <c r="B45" s="182">
        <f>'実質公債費比率（分子）の構造'!K$49</f>
        <v>61</v>
      </c>
      <c r="C45" s="182"/>
      <c r="D45" s="182"/>
      <c r="E45" s="182">
        <f>'実質公債費比率（分子）の構造'!L$49</f>
        <v>61</v>
      </c>
      <c r="F45" s="182"/>
      <c r="G45" s="182"/>
      <c r="H45" s="182">
        <f>'実質公債費比率（分子）の構造'!M$49</f>
        <v>50</v>
      </c>
      <c r="I45" s="182"/>
      <c r="J45" s="182"/>
      <c r="K45" s="182">
        <f>'実質公債費比率（分子）の構造'!N$49</f>
        <v>0</v>
      </c>
      <c r="L45" s="182"/>
      <c r="M45" s="182"/>
      <c r="N45" s="182">
        <f>'実質公債費比率（分子）の構造'!O$49</f>
        <v>0</v>
      </c>
      <c r="O45" s="182"/>
      <c r="P45" s="182"/>
    </row>
    <row r="46" spans="1:16">
      <c r="A46" s="182" t="s">
        <v>67</v>
      </c>
      <c r="B46" s="182">
        <f>'実質公債費比率（分子）の構造'!K$48</f>
        <v>6647</v>
      </c>
      <c r="C46" s="182"/>
      <c r="D46" s="182"/>
      <c r="E46" s="182">
        <f>'実質公債費比率（分子）の構造'!L$48</f>
        <v>6618</v>
      </c>
      <c r="F46" s="182"/>
      <c r="G46" s="182"/>
      <c r="H46" s="182">
        <f>'実質公債費比率（分子）の構造'!M$48</f>
        <v>6418</v>
      </c>
      <c r="I46" s="182"/>
      <c r="J46" s="182"/>
      <c r="K46" s="182">
        <f>'実質公債費比率（分子）の構造'!N$48</f>
        <v>5383</v>
      </c>
      <c r="L46" s="182"/>
      <c r="M46" s="182"/>
      <c r="N46" s="182">
        <f>'実質公債費比率（分子）の構造'!O$48</f>
        <v>4994</v>
      </c>
      <c r="O46" s="182"/>
      <c r="P46" s="182"/>
    </row>
    <row r="47" spans="1:16">
      <c r="A47" s="182" t="s">
        <v>68</v>
      </c>
      <c r="B47" s="182">
        <f>'実質公債費比率（分子）の構造'!K$47</f>
        <v>1000</v>
      </c>
      <c r="C47" s="182"/>
      <c r="D47" s="182"/>
      <c r="E47" s="182">
        <f>'実質公債費比率（分子）の構造'!L$47</f>
        <v>1333</v>
      </c>
      <c r="F47" s="182"/>
      <c r="G47" s="182"/>
      <c r="H47" s="182">
        <f>'実質公債費比率（分子）の構造'!M$47</f>
        <v>1667</v>
      </c>
      <c r="I47" s="182"/>
      <c r="J47" s="182"/>
      <c r="K47" s="182">
        <f>'実質公債費比率（分子）の構造'!N$47</f>
        <v>2000</v>
      </c>
      <c r="L47" s="182"/>
      <c r="M47" s="182"/>
      <c r="N47" s="182">
        <f>'実質公債費比率（分子）の構造'!O$47</f>
        <v>2333</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31644</v>
      </c>
      <c r="C49" s="182"/>
      <c r="D49" s="182"/>
      <c r="E49" s="182">
        <f>'実質公債費比率（分子）の構造'!L$45</f>
        <v>31481</v>
      </c>
      <c r="F49" s="182"/>
      <c r="G49" s="182"/>
      <c r="H49" s="182">
        <f>'実質公債費比率（分子）の構造'!M$45</f>
        <v>30941</v>
      </c>
      <c r="I49" s="182"/>
      <c r="J49" s="182"/>
      <c r="K49" s="182">
        <f>'実質公債費比率（分子）の構造'!N$45</f>
        <v>30780</v>
      </c>
      <c r="L49" s="182"/>
      <c r="M49" s="182"/>
      <c r="N49" s="182">
        <f>'実質公債費比率（分子）の構造'!O$45</f>
        <v>35115</v>
      </c>
      <c r="O49" s="182"/>
      <c r="P49" s="182"/>
    </row>
    <row r="50" spans="1:16">
      <c r="A50" s="182" t="s">
        <v>71</v>
      </c>
      <c r="B50" s="182" t="e">
        <f>NA()</f>
        <v>#N/A</v>
      </c>
      <c r="C50" s="182">
        <f>IF(ISNUMBER('実質公債費比率（分子）の構造'!K$53),'実質公債費比率（分子）の構造'!K$53,NA())</f>
        <v>13352</v>
      </c>
      <c r="D50" s="182" t="e">
        <f>NA()</f>
        <v>#N/A</v>
      </c>
      <c r="E50" s="182" t="e">
        <f>NA()</f>
        <v>#N/A</v>
      </c>
      <c r="F50" s="182">
        <f>IF(ISNUMBER('実質公債費比率（分子）の構造'!L$53),'実質公債費比率（分子）の構造'!L$53,NA())</f>
        <v>12902</v>
      </c>
      <c r="G50" s="182" t="e">
        <f>NA()</f>
        <v>#N/A</v>
      </c>
      <c r="H50" s="182" t="e">
        <f>NA()</f>
        <v>#N/A</v>
      </c>
      <c r="I50" s="182">
        <f>IF(ISNUMBER('実質公債費比率（分子）の構造'!M$53),'実質公債費比率（分子）の構造'!M$53,NA())</f>
        <v>13004</v>
      </c>
      <c r="J50" s="182" t="e">
        <f>NA()</f>
        <v>#N/A</v>
      </c>
      <c r="K50" s="182" t="e">
        <f>NA()</f>
        <v>#N/A</v>
      </c>
      <c r="L50" s="182">
        <f>IF(ISNUMBER('実質公債費比率（分子）の構造'!N$53),'実質公債費比率（分子）の構造'!N$53,NA())</f>
        <v>11084</v>
      </c>
      <c r="M50" s="182" t="e">
        <f>NA()</f>
        <v>#N/A</v>
      </c>
      <c r="N50" s="182" t="e">
        <f>NA()</f>
        <v>#N/A</v>
      </c>
      <c r="O50" s="182">
        <f>IF(ISNUMBER('実質公債費比率（分子）の構造'!O$53),'実質公債費比率（分子）の構造'!O$53,NA())</f>
        <v>10119</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272313</v>
      </c>
      <c r="E56" s="181"/>
      <c r="F56" s="181"/>
      <c r="G56" s="181">
        <f>'将来負担比率（分子）の構造'!J$52</f>
        <v>297204</v>
      </c>
      <c r="H56" s="181"/>
      <c r="I56" s="181"/>
      <c r="J56" s="181">
        <f>'将来負担比率（分子）の構造'!K$52</f>
        <v>327057</v>
      </c>
      <c r="K56" s="181"/>
      <c r="L56" s="181"/>
      <c r="M56" s="181">
        <f>'将来負担比率（分子）の構造'!L$52</f>
        <v>347856</v>
      </c>
      <c r="N56" s="181"/>
      <c r="O56" s="181"/>
      <c r="P56" s="181">
        <f>'将来負担比率（分子）の構造'!M$52</f>
        <v>357674</v>
      </c>
    </row>
    <row r="57" spans="1:16">
      <c r="A57" s="181" t="s">
        <v>42</v>
      </c>
      <c r="B57" s="181"/>
      <c r="C57" s="181"/>
      <c r="D57" s="181">
        <f>'将来負担比率（分子）の構造'!I$51</f>
        <v>28076</v>
      </c>
      <c r="E57" s="181"/>
      <c r="F57" s="181"/>
      <c r="G57" s="181">
        <f>'将来負担比率（分子）の構造'!J$51</f>
        <v>31125</v>
      </c>
      <c r="H57" s="181"/>
      <c r="I57" s="181"/>
      <c r="J57" s="181">
        <f>'将来負担比率（分子）の構造'!K$51</f>
        <v>32191</v>
      </c>
      <c r="K57" s="181"/>
      <c r="L57" s="181"/>
      <c r="M57" s="181">
        <f>'将来負担比率（分子）の構造'!L$51</f>
        <v>31561</v>
      </c>
      <c r="N57" s="181"/>
      <c r="O57" s="181"/>
      <c r="P57" s="181">
        <f>'将来負担比率（分子）の構造'!M$51</f>
        <v>28793</v>
      </c>
    </row>
    <row r="58" spans="1:16">
      <c r="A58" s="181" t="s">
        <v>41</v>
      </c>
      <c r="B58" s="181"/>
      <c r="C58" s="181"/>
      <c r="D58" s="181">
        <f>'将来負担比率（分子）の構造'!I$50</f>
        <v>13385</v>
      </c>
      <c r="E58" s="181"/>
      <c r="F58" s="181"/>
      <c r="G58" s="181">
        <f>'将来負担比率（分子）の構造'!J$50</f>
        <v>17386</v>
      </c>
      <c r="H58" s="181"/>
      <c r="I58" s="181"/>
      <c r="J58" s="181">
        <f>'将来負担比率（分子）の構造'!K$50</f>
        <v>18732</v>
      </c>
      <c r="K58" s="181"/>
      <c r="L58" s="181"/>
      <c r="M58" s="181">
        <f>'将来負担比率（分子）の構造'!L$50</f>
        <v>22511</v>
      </c>
      <c r="N58" s="181"/>
      <c r="O58" s="181"/>
      <c r="P58" s="181">
        <f>'将来負担比率（分子）の構造'!M$50</f>
        <v>22532</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40682</v>
      </c>
      <c r="C62" s="181"/>
      <c r="D62" s="181"/>
      <c r="E62" s="181">
        <f>'将来負担比率（分子）の構造'!J$45</f>
        <v>42517</v>
      </c>
      <c r="F62" s="181"/>
      <c r="G62" s="181"/>
      <c r="H62" s="181">
        <f>'将来負担比率（分子）の構造'!K$45</f>
        <v>75498</v>
      </c>
      <c r="I62" s="181"/>
      <c r="J62" s="181"/>
      <c r="K62" s="181">
        <f>'将来負担比率（分子）の構造'!L$45</f>
        <v>74247</v>
      </c>
      <c r="L62" s="181"/>
      <c r="M62" s="181"/>
      <c r="N62" s="181">
        <f>'将来負担比率（分子）の構造'!M$45</f>
        <v>72459</v>
      </c>
      <c r="O62" s="181"/>
      <c r="P62" s="181"/>
    </row>
    <row r="63" spans="1:16">
      <c r="A63" s="181" t="s">
        <v>34</v>
      </c>
      <c r="B63" s="181">
        <f>'将来負担比率（分子）の構造'!I$44</f>
        <v>150</v>
      </c>
      <c r="C63" s="181"/>
      <c r="D63" s="181"/>
      <c r="E63" s="181">
        <f>'将来負担比率（分子）の構造'!J$44</f>
        <v>70</v>
      </c>
      <c r="F63" s="181"/>
      <c r="G63" s="181"/>
      <c r="H63" s="181">
        <f>'将来負担比率（分子）の構造'!K$44</f>
        <v>3</v>
      </c>
      <c r="I63" s="181"/>
      <c r="J63" s="181"/>
      <c r="K63" s="181">
        <f>'将来負担比率（分子）の構造'!L$44</f>
        <v>2</v>
      </c>
      <c r="L63" s="181"/>
      <c r="M63" s="181"/>
      <c r="N63" s="181">
        <f>'将来負担比率（分子）の構造'!M$44</f>
        <v>1</v>
      </c>
      <c r="O63" s="181"/>
      <c r="P63" s="181"/>
    </row>
    <row r="64" spans="1:16">
      <c r="A64" s="181" t="s">
        <v>33</v>
      </c>
      <c r="B64" s="181">
        <f>'将来負担比率（分子）の構造'!I$43</f>
        <v>78386</v>
      </c>
      <c r="C64" s="181"/>
      <c r="D64" s="181"/>
      <c r="E64" s="181">
        <f>'将来負担比率（分子）の構造'!J$43</f>
        <v>77061</v>
      </c>
      <c r="F64" s="181"/>
      <c r="G64" s="181"/>
      <c r="H64" s="181">
        <f>'将来負担比率（分子）の構造'!K$43</f>
        <v>73298</v>
      </c>
      <c r="I64" s="181"/>
      <c r="J64" s="181"/>
      <c r="K64" s="181">
        <f>'将来負担比率（分子）の構造'!L$43</f>
        <v>70909</v>
      </c>
      <c r="L64" s="181"/>
      <c r="M64" s="181"/>
      <c r="N64" s="181">
        <f>'将来負担比率（分子）の構造'!M$43</f>
        <v>72308</v>
      </c>
      <c r="O64" s="181"/>
      <c r="P64" s="181"/>
    </row>
    <row r="65" spans="1:16">
      <c r="A65" s="181" t="s">
        <v>32</v>
      </c>
      <c r="B65" s="181">
        <f>'将来負担比率（分子）の構造'!I$42</f>
        <v>2568</v>
      </c>
      <c r="C65" s="181"/>
      <c r="D65" s="181"/>
      <c r="E65" s="181">
        <f>'将来負担比率（分子）の構造'!J$42</f>
        <v>2206</v>
      </c>
      <c r="F65" s="181"/>
      <c r="G65" s="181"/>
      <c r="H65" s="181">
        <f>'将来負担比率（分子）の構造'!K$42</f>
        <v>1902</v>
      </c>
      <c r="I65" s="181"/>
      <c r="J65" s="181"/>
      <c r="K65" s="181">
        <f>'将来負担比率（分子）の構造'!L$42</f>
        <v>1707</v>
      </c>
      <c r="L65" s="181"/>
      <c r="M65" s="181"/>
      <c r="N65" s="181">
        <f>'将来負担比率（分子）の構造'!M$42</f>
        <v>1538</v>
      </c>
      <c r="O65" s="181"/>
      <c r="P65" s="181"/>
    </row>
    <row r="66" spans="1:16">
      <c r="A66" s="181" t="s">
        <v>31</v>
      </c>
      <c r="B66" s="181">
        <f>'将来負担比率（分子）の構造'!I$41</f>
        <v>366706</v>
      </c>
      <c r="C66" s="181"/>
      <c r="D66" s="181"/>
      <c r="E66" s="181">
        <f>'将来負担比率（分子）の構造'!J$41</f>
        <v>398565</v>
      </c>
      <c r="F66" s="181"/>
      <c r="G66" s="181"/>
      <c r="H66" s="181">
        <f>'将来負担比率（分子）の構造'!K$41</f>
        <v>443111</v>
      </c>
      <c r="I66" s="181"/>
      <c r="J66" s="181"/>
      <c r="K66" s="181">
        <f>'将来負担比率（分子）の構造'!L$41</f>
        <v>454325</v>
      </c>
      <c r="L66" s="181"/>
      <c r="M66" s="181"/>
      <c r="N66" s="181">
        <f>'将来負担比率（分子）の構造'!M$41</f>
        <v>481313</v>
      </c>
      <c r="O66" s="181"/>
      <c r="P66" s="181"/>
    </row>
    <row r="67" spans="1:16">
      <c r="A67" s="181" t="s">
        <v>75</v>
      </c>
      <c r="B67" s="181" t="e">
        <f>NA()</f>
        <v>#N/A</v>
      </c>
      <c r="C67" s="181">
        <f>IF(ISNUMBER('将来負担比率（分子）の構造'!I$53), IF('将来負担比率（分子）の構造'!I$53 &lt; 0, 0, '将来負担比率（分子）の構造'!I$53), NA())</f>
        <v>174718</v>
      </c>
      <c r="D67" s="181" t="e">
        <f>NA()</f>
        <v>#N/A</v>
      </c>
      <c r="E67" s="181" t="e">
        <f>NA()</f>
        <v>#N/A</v>
      </c>
      <c r="F67" s="181">
        <f>IF(ISNUMBER('将来負担比率（分子）の構造'!J$53), IF('将来負担比率（分子）の構造'!J$53 &lt; 0, 0, '将来負担比率（分子）の構造'!J$53), NA())</f>
        <v>174704</v>
      </c>
      <c r="G67" s="181" t="e">
        <f>NA()</f>
        <v>#N/A</v>
      </c>
      <c r="H67" s="181" t="e">
        <f>NA()</f>
        <v>#N/A</v>
      </c>
      <c r="I67" s="181">
        <f>IF(ISNUMBER('将来負担比率（分子）の構造'!K$53), IF('将来負担比率（分子）の構造'!K$53 &lt; 0, 0, '将来負担比率（分子）の構造'!K$53), NA())</f>
        <v>215831</v>
      </c>
      <c r="J67" s="181" t="e">
        <f>NA()</f>
        <v>#N/A</v>
      </c>
      <c r="K67" s="181" t="e">
        <f>NA()</f>
        <v>#N/A</v>
      </c>
      <c r="L67" s="181">
        <f>IF(ISNUMBER('将来負担比率（分子）の構造'!L$53), IF('将来負担比率（分子）の構造'!L$53 &lt; 0, 0, '将来負担比率（分子）の構造'!L$53), NA())</f>
        <v>199261</v>
      </c>
      <c r="M67" s="181" t="e">
        <f>NA()</f>
        <v>#N/A</v>
      </c>
      <c r="N67" s="181" t="e">
        <f>NA()</f>
        <v>#N/A</v>
      </c>
      <c r="O67" s="181">
        <f>IF(ISNUMBER('将来負担比率（分子）の構造'!M$53), IF('将来負担比率（分子）の構造'!M$53 &lt; 0, 0, '将来負担比率（分子）の構造'!M$53), NA())</f>
        <v>218620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4775</v>
      </c>
      <c r="C72" s="185">
        <f>基金残高に係る経年分析!G55</f>
        <v>4780</v>
      </c>
      <c r="D72" s="185">
        <f>基金残高に係る経年分析!H55</f>
        <v>4096</v>
      </c>
    </row>
    <row r="73" spans="1:16">
      <c r="A73" s="184" t="s">
        <v>78</v>
      </c>
      <c r="B73" s="185">
        <f>基金残高に係る経年分析!F56</f>
        <v>5387</v>
      </c>
      <c r="C73" s="185">
        <f>基金残高に係る経年分析!G56</f>
        <v>5387</v>
      </c>
      <c r="D73" s="185">
        <f>基金残高に係る経年分析!H56</f>
        <v>6306</v>
      </c>
    </row>
    <row r="74" spans="1:16">
      <c r="A74" s="184" t="s">
        <v>79</v>
      </c>
      <c r="B74" s="185">
        <f>基金残高に係る経年分析!F57</f>
        <v>8638</v>
      </c>
      <c r="C74" s="185">
        <f>基金残高に係る経年分析!G57</f>
        <v>12382</v>
      </c>
      <c r="D74" s="185">
        <f>基金残高に係る経年分析!H57</f>
        <v>12490</v>
      </c>
    </row>
  </sheetData>
  <sheetProtection algorithmName="SHA-512" hashValue="gqALxrAOqdFEjFTC+bghdaIzeGi1oIRNABCskPCnsRGIyZNCXlhuQjeD61f03xFSR59Qtz/RTl2KwJpL5cNSIQ==" saltValue="1kBJwfcoTwBg0wjMm/rB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3"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211</v>
      </c>
      <c r="DI1" s="622"/>
      <c r="DJ1" s="622"/>
      <c r="DK1" s="622"/>
      <c r="DL1" s="622"/>
      <c r="DM1" s="622"/>
      <c r="DN1" s="623"/>
      <c r="DO1" s="226"/>
      <c r="DP1" s="621" t="s">
        <v>212</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214</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215</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216</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217</v>
      </c>
      <c r="S4" s="625"/>
      <c r="T4" s="625"/>
      <c r="U4" s="625"/>
      <c r="V4" s="625"/>
      <c r="W4" s="625"/>
      <c r="X4" s="625"/>
      <c r="Y4" s="626"/>
      <c r="Z4" s="624" t="s">
        <v>218</v>
      </c>
      <c r="AA4" s="625"/>
      <c r="AB4" s="625"/>
      <c r="AC4" s="626"/>
      <c r="AD4" s="624" t="s">
        <v>219</v>
      </c>
      <c r="AE4" s="625"/>
      <c r="AF4" s="625"/>
      <c r="AG4" s="625"/>
      <c r="AH4" s="625"/>
      <c r="AI4" s="625"/>
      <c r="AJ4" s="625"/>
      <c r="AK4" s="626"/>
      <c r="AL4" s="624" t="s">
        <v>218</v>
      </c>
      <c r="AM4" s="625"/>
      <c r="AN4" s="625"/>
      <c r="AO4" s="626"/>
      <c r="AP4" s="630" t="s">
        <v>220</v>
      </c>
      <c r="AQ4" s="630"/>
      <c r="AR4" s="630"/>
      <c r="AS4" s="630"/>
      <c r="AT4" s="630"/>
      <c r="AU4" s="630"/>
      <c r="AV4" s="630"/>
      <c r="AW4" s="630"/>
      <c r="AX4" s="630"/>
      <c r="AY4" s="630"/>
      <c r="AZ4" s="630"/>
      <c r="BA4" s="630"/>
      <c r="BB4" s="630"/>
      <c r="BC4" s="630"/>
      <c r="BD4" s="630"/>
      <c r="BE4" s="630"/>
      <c r="BF4" s="630"/>
      <c r="BG4" s="630" t="s">
        <v>221</v>
      </c>
      <c r="BH4" s="630"/>
      <c r="BI4" s="630"/>
      <c r="BJ4" s="630"/>
      <c r="BK4" s="630"/>
      <c r="BL4" s="630"/>
      <c r="BM4" s="630"/>
      <c r="BN4" s="630"/>
      <c r="BO4" s="630" t="s">
        <v>218</v>
      </c>
      <c r="BP4" s="630"/>
      <c r="BQ4" s="630"/>
      <c r="BR4" s="630"/>
      <c r="BS4" s="630" t="s">
        <v>222</v>
      </c>
      <c r="BT4" s="630"/>
      <c r="BU4" s="630"/>
      <c r="BV4" s="630"/>
      <c r="BW4" s="630"/>
      <c r="BX4" s="630"/>
      <c r="BY4" s="630"/>
      <c r="BZ4" s="630"/>
      <c r="CA4" s="630"/>
      <c r="CB4" s="630"/>
      <c r="CD4" s="627" t="s">
        <v>223</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224</v>
      </c>
      <c r="C5" s="632"/>
      <c r="D5" s="632"/>
      <c r="E5" s="632"/>
      <c r="F5" s="632"/>
      <c r="G5" s="632"/>
      <c r="H5" s="632"/>
      <c r="I5" s="632"/>
      <c r="J5" s="632"/>
      <c r="K5" s="632"/>
      <c r="L5" s="632"/>
      <c r="M5" s="632"/>
      <c r="N5" s="632"/>
      <c r="O5" s="632"/>
      <c r="P5" s="632"/>
      <c r="Q5" s="633"/>
      <c r="R5" s="634">
        <v>117804098</v>
      </c>
      <c r="S5" s="635"/>
      <c r="T5" s="635"/>
      <c r="U5" s="635"/>
      <c r="V5" s="635"/>
      <c r="W5" s="635"/>
      <c r="X5" s="635"/>
      <c r="Y5" s="636"/>
      <c r="Z5" s="637">
        <v>28.9</v>
      </c>
      <c r="AA5" s="637"/>
      <c r="AB5" s="637"/>
      <c r="AC5" s="637"/>
      <c r="AD5" s="638">
        <v>112441611</v>
      </c>
      <c r="AE5" s="638"/>
      <c r="AF5" s="638"/>
      <c r="AG5" s="638"/>
      <c r="AH5" s="638"/>
      <c r="AI5" s="638"/>
      <c r="AJ5" s="638"/>
      <c r="AK5" s="638"/>
      <c r="AL5" s="639">
        <v>63.1</v>
      </c>
      <c r="AM5" s="640"/>
      <c r="AN5" s="640"/>
      <c r="AO5" s="641"/>
      <c r="AP5" s="631" t="s">
        <v>225</v>
      </c>
      <c r="AQ5" s="632"/>
      <c r="AR5" s="632"/>
      <c r="AS5" s="632"/>
      <c r="AT5" s="632"/>
      <c r="AU5" s="632"/>
      <c r="AV5" s="632"/>
      <c r="AW5" s="632"/>
      <c r="AX5" s="632"/>
      <c r="AY5" s="632"/>
      <c r="AZ5" s="632"/>
      <c r="BA5" s="632"/>
      <c r="BB5" s="632"/>
      <c r="BC5" s="632"/>
      <c r="BD5" s="632"/>
      <c r="BE5" s="632"/>
      <c r="BF5" s="633"/>
      <c r="BG5" s="645">
        <v>110087745</v>
      </c>
      <c r="BH5" s="646"/>
      <c r="BI5" s="646"/>
      <c r="BJ5" s="646"/>
      <c r="BK5" s="646"/>
      <c r="BL5" s="646"/>
      <c r="BM5" s="646"/>
      <c r="BN5" s="647"/>
      <c r="BO5" s="648">
        <v>93.4</v>
      </c>
      <c r="BP5" s="648"/>
      <c r="BQ5" s="648"/>
      <c r="BR5" s="648"/>
      <c r="BS5" s="649">
        <v>1933287</v>
      </c>
      <c r="BT5" s="649"/>
      <c r="BU5" s="649"/>
      <c r="BV5" s="649"/>
      <c r="BW5" s="649"/>
      <c r="BX5" s="649"/>
      <c r="BY5" s="649"/>
      <c r="BZ5" s="649"/>
      <c r="CA5" s="649"/>
      <c r="CB5" s="653"/>
      <c r="CD5" s="627" t="s">
        <v>220</v>
      </c>
      <c r="CE5" s="628"/>
      <c r="CF5" s="628"/>
      <c r="CG5" s="628"/>
      <c r="CH5" s="628"/>
      <c r="CI5" s="628"/>
      <c r="CJ5" s="628"/>
      <c r="CK5" s="628"/>
      <c r="CL5" s="628"/>
      <c r="CM5" s="628"/>
      <c r="CN5" s="628"/>
      <c r="CO5" s="628"/>
      <c r="CP5" s="628"/>
      <c r="CQ5" s="629"/>
      <c r="CR5" s="627" t="s">
        <v>226</v>
      </c>
      <c r="CS5" s="628"/>
      <c r="CT5" s="628"/>
      <c r="CU5" s="628"/>
      <c r="CV5" s="628"/>
      <c r="CW5" s="628"/>
      <c r="CX5" s="628"/>
      <c r="CY5" s="629"/>
      <c r="CZ5" s="627" t="s">
        <v>218</v>
      </c>
      <c r="DA5" s="628"/>
      <c r="DB5" s="628"/>
      <c r="DC5" s="629"/>
      <c r="DD5" s="627" t="s">
        <v>227</v>
      </c>
      <c r="DE5" s="628"/>
      <c r="DF5" s="628"/>
      <c r="DG5" s="628"/>
      <c r="DH5" s="628"/>
      <c r="DI5" s="628"/>
      <c r="DJ5" s="628"/>
      <c r="DK5" s="628"/>
      <c r="DL5" s="628"/>
      <c r="DM5" s="628"/>
      <c r="DN5" s="628"/>
      <c r="DO5" s="628"/>
      <c r="DP5" s="629"/>
      <c r="DQ5" s="627" t="s">
        <v>228</v>
      </c>
      <c r="DR5" s="628"/>
      <c r="DS5" s="628"/>
      <c r="DT5" s="628"/>
      <c r="DU5" s="628"/>
      <c r="DV5" s="628"/>
      <c r="DW5" s="628"/>
      <c r="DX5" s="628"/>
      <c r="DY5" s="628"/>
      <c r="DZ5" s="628"/>
      <c r="EA5" s="628"/>
      <c r="EB5" s="628"/>
      <c r="EC5" s="629"/>
    </row>
    <row r="6" spans="2:143" ht="11.25" customHeight="1">
      <c r="B6" s="642" t="s">
        <v>229</v>
      </c>
      <c r="C6" s="643"/>
      <c r="D6" s="643"/>
      <c r="E6" s="643"/>
      <c r="F6" s="643"/>
      <c r="G6" s="643"/>
      <c r="H6" s="643"/>
      <c r="I6" s="643"/>
      <c r="J6" s="643"/>
      <c r="K6" s="643"/>
      <c r="L6" s="643"/>
      <c r="M6" s="643"/>
      <c r="N6" s="643"/>
      <c r="O6" s="643"/>
      <c r="P6" s="643"/>
      <c r="Q6" s="644"/>
      <c r="R6" s="645">
        <v>2151555</v>
      </c>
      <c r="S6" s="646"/>
      <c r="T6" s="646"/>
      <c r="U6" s="646"/>
      <c r="V6" s="646"/>
      <c r="W6" s="646"/>
      <c r="X6" s="646"/>
      <c r="Y6" s="647"/>
      <c r="Z6" s="648">
        <v>0.5</v>
      </c>
      <c r="AA6" s="648"/>
      <c r="AB6" s="648"/>
      <c r="AC6" s="648"/>
      <c r="AD6" s="649">
        <v>2151555</v>
      </c>
      <c r="AE6" s="649"/>
      <c r="AF6" s="649"/>
      <c r="AG6" s="649"/>
      <c r="AH6" s="649"/>
      <c r="AI6" s="649"/>
      <c r="AJ6" s="649"/>
      <c r="AK6" s="649"/>
      <c r="AL6" s="650">
        <v>1.2</v>
      </c>
      <c r="AM6" s="651"/>
      <c r="AN6" s="651"/>
      <c r="AO6" s="652"/>
      <c r="AP6" s="642" t="s">
        <v>230</v>
      </c>
      <c r="AQ6" s="643"/>
      <c r="AR6" s="643"/>
      <c r="AS6" s="643"/>
      <c r="AT6" s="643"/>
      <c r="AU6" s="643"/>
      <c r="AV6" s="643"/>
      <c r="AW6" s="643"/>
      <c r="AX6" s="643"/>
      <c r="AY6" s="643"/>
      <c r="AZ6" s="643"/>
      <c r="BA6" s="643"/>
      <c r="BB6" s="643"/>
      <c r="BC6" s="643"/>
      <c r="BD6" s="643"/>
      <c r="BE6" s="643"/>
      <c r="BF6" s="644"/>
      <c r="BG6" s="645">
        <v>110087745</v>
      </c>
      <c r="BH6" s="646"/>
      <c r="BI6" s="646"/>
      <c r="BJ6" s="646"/>
      <c r="BK6" s="646"/>
      <c r="BL6" s="646"/>
      <c r="BM6" s="646"/>
      <c r="BN6" s="647"/>
      <c r="BO6" s="648">
        <v>93.4</v>
      </c>
      <c r="BP6" s="648"/>
      <c r="BQ6" s="648"/>
      <c r="BR6" s="648"/>
      <c r="BS6" s="649">
        <v>1933287</v>
      </c>
      <c r="BT6" s="649"/>
      <c r="BU6" s="649"/>
      <c r="BV6" s="649"/>
      <c r="BW6" s="649"/>
      <c r="BX6" s="649"/>
      <c r="BY6" s="649"/>
      <c r="BZ6" s="649"/>
      <c r="CA6" s="649"/>
      <c r="CB6" s="653"/>
      <c r="CD6" s="656" t="s">
        <v>231</v>
      </c>
      <c r="CE6" s="657"/>
      <c r="CF6" s="657"/>
      <c r="CG6" s="657"/>
      <c r="CH6" s="657"/>
      <c r="CI6" s="657"/>
      <c r="CJ6" s="657"/>
      <c r="CK6" s="657"/>
      <c r="CL6" s="657"/>
      <c r="CM6" s="657"/>
      <c r="CN6" s="657"/>
      <c r="CO6" s="657"/>
      <c r="CP6" s="657"/>
      <c r="CQ6" s="658"/>
      <c r="CR6" s="645">
        <v>1052802</v>
      </c>
      <c r="CS6" s="646"/>
      <c r="CT6" s="646"/>
      <c r="CU6" s="646"/>
      <c r="CV6" s="646"/>
      <c r="CW6" s="646"/>
      <c r="CX6" s="646"/>
      <c r="CY6" s="647"/>
      <c r="CZ6" s="639">
        <v>0.3</v>
      </c>
      <c r="DA6" s="640"/>
      <c r="DB6" s="640"/>
      <c r="DC6" s="659"/>
      <c r="DD6" s="654" t="s">
        <v>232</v>
      </c>
      <c r="DE6" s="646"/>
      <c r="DF6" s="646"/>
      <c r="DG6" s="646"/>
      <c r="DH6" s="646"/>
      <c r="DI6" s="646"/>
      <c r="DJ6" s="646"/>
      <c r="DK6" s="646"/>
      <c r="DL6" s="646"/>
      <c r="DM6" s="646"/>
      <c r="DN6" s="646"/>
      <c r="DO6" s="646"/>
      <c r="DP6" s="647"/>
      <c r="DQ6" s="654">
        <v>1052078</v>
      </c>
      <c r="DR6" s="646"/>
      <c r="DS6" s="646"/>
      <c r="DT6" s="646"/>
      <c r="DU6" s="646"/>
      <c r="DV6" s="646"/>
      <c r="DW6" s="646"/>
      <c r="DX6" s="646"/>
      <c r="DY6" s="646"/>
      <c r="DZ6" s="646"/>
      <c r="EA6" s="646"/>
      <c r="EB6" s="646"/>
      <c r="EC6" s="655"/>
    </row>
    <row r="7" spans="2:143" ht="11.25" customHeight="1">
      <c r="B7" s="642" t="s">
        <v>233</v>
      </c>
      <c r="C7" s="643"/>
      <c r="D7" s="643"/>
      <c r="E7" s="643"/>
      <c r="F7" s="643"/>
      <c r="G7" s="643"/>
      <c r="H7" s="643"/>
      <c r="I7" s="643"/>
      <c r="J7" s="643"/>
      <c r="K7" s="643"/>
      <c r="L7" s="643"/>
      <c r="M7" s="643"/>
      <c r="N7" s="643"/>
      <c r="O7" s="643"/>
      <c r="P7" s="643"/>
      <c r="Q7" s="644"/>
      <c r="R7" s="645">
        <v>57817</v>
      </c>
      <c r="S7" s="646"/>
      <c r="T7" s="646"/>
      <c r="U7" s="646"/>
      <c r="V7" s="646"/>
      <c r="W7" s="646"/>
      <c r="X7" s="646"/>
      <c r="Y7" s="647"/>
      <c r="Z7" s="648">
        <v>0</v>
      </c>
      <c r="AA7" s="648"/>
      <c r="AB7" s="648"/>
      <c r="AC7" s="648"/>
      <c r="AD7" s="649">
        <v>57817</v>
      </c>
      <c r="AE7" s="649"/>
      <c r="AF7" s="649"/>
      <c r="AG7" s="649"/>
      <c r="AH7" s="649"/>
      <c r="AI7" s="649"/>
      <c r="AJ7" s="649"/>
      <c r="AK7" s="649"/>
      <c r="AL7" s="650">
        <v>0</v>
      </c>
      <c r="AM7" s="651"/>
      <c r="AN7" s="651"/>
      <c r="AO7" s="652"/>
      <c r="AP7" s="642" t="s">
        <v>234</v>
      </c>
      <c r="AQ7" s="643"/>
      <c r="AR7" s="643"/>
      <c r="AS7" s="643"/>
      <c r="AT7" s="643"/>
      <c r="AU7" s="643"/>
      <c r="AV7" s="643"/>
      <c r="AW7" s="643"/>
      <c r="AX7" s="643"/>
      <c r="AY7" s="643"/>
      <c r="AZ7" s="643"/>
      <c r="BA7" s="643"/>
      <c r="BB7" s="643"/>
      <c r="BC7" s="643"/>
      <c r="BD7" s="643"/>
      <c r="BE7" s="643"/>
      <c r="BF7" s="644"/>
      <c r="BG7" s="645">
        <v>61717491</v>
      </c>
      <c r="BH7" s="646"/>
      <c r="BI7" s="646"/>
      <c r="BJ7" s="646"/>
      <c r="BK7" s="646"/>
      <c r="BL7" s="646"/>
      <c r="BM7" s="646"/>
      <c r="BN7" s="647"/>
      <c r="BO7" s="648">
        <v>52.4</v>
      </c>
      <c r="BP7" s="648"/>
      <c r="BQ7" s="648"/>
      <c r="BR7" s="648"/>
      <c r="BS7" s="649">
        <v>1933287</v>
      </c>
      <c r="BT7" s="649"/>
      <c r="BU7" s="649"/>
      <c r="BV7" s="649"/>
      <c r="BW7" s="649"/>
      <c r="BX7" s="649"/>
      <c r="BY7" s="649"/>
      <c r="BZ7" s="649"/>
      <c r="CA7" s="649"/>
      <c r="CB7" s="653"/>
      <c r="CD7" s="660" t="s">
        <v>235</v>
      </c>
      <c r="CE7" s="661"/>
      <c r="CF7" s="661"/>
      <c r="CG7" s="661"/>
      <c r="CH7" s="661"/>
      <c r="CI7" s="661"/>
      <c r="CJ7" s="661"/>
      <c r="CK7" s="661"/>
      <c r="CL7" s="661"/>
      <c r="CM7" s="661"/>
      <c r="CN7" s="661"/>
      <c r="CO7" s="661"/>
      <c r="CP7" s="661"/>
      <c r="CQ7" s="662"/>
      <c r="CR7" s="645">
        <v>32534898</v>
      </c>
      <c r="CS7" s="646"/>
      <c r="CT7" s="646"/>
      <c r="CU7" s="646"/>
      <c r="CV7" s="646"/>
      <c r="CW7" s="646"/>
      <c r="CX7" s="646"/>
      <c r="CY7" s="647"/>
      <c r="CZ7" s="648">
        <v>8.1999999999999993</v>
      </c>
      <c r="DA7" s="648"/>
      <c r="DB7" s="648"/>
      <c r="DC7" s="648"/>
      <c r="DD7" s="654">
        <v>1428104</v>
      </c>
      <c r="DE7" s="646"/>
      <c r="DF7" s="646"/>
      <c r="DG7" s="646"/>
      <c r="DH7" s="646"/>
      <c r="DI7" s="646"/>
      <c r="DJ7" s="646"/>
      <c r="DK7" s="646"/>
      <c r="DL7" s="646"/>
      <c r="DM7" s="646"/>
      <c r="DN7" s="646"/>
      <c r="DO7" s="646"/>
      <c r="DP7" s="647"/>
      <c r="DQ7" s="654">
        <v>26646007</v>
      </c>
      <c r="DR7" s="646"/>
      <c r="DS7" s="646"/>
      <c r="DT7" s="646"/>
      <c r="DU7" s="646"/>
      <c r="DV7" s="646"/>
      <c r="DW7" s="646"/>
      <c r="DX7" s="646"/>
      <c r="DY7" s="646"/>
      <c r="DZ7" s="646"/>
      <c r="EA7" s="646"/>
      <c r="EB7" s="646"/>
      <c r="EC7" s="655"/>
    </row>
    <row r="8" spans="2:143" ht="11.25" customHeight="1">
      <c r="B8" s="642" t="s">
        <v>236</v>
      </c>
      <c r="C8" s="643"/>
      <c r="D8" s="643"/>
      <c r="E8" s="643"/>
      <c r="F8" s="643"/>
      <c r="G8" s="643"/>
      <c r="H8" s="643"/>
      <c r="I8" s="643"/>
      <c r="J8" s="643"/>
      <c r="K8" s="643"/>
      <c r="L8" s="643"/>
      <c r="M8" s="643"/>
      <c r="N8" s="643"/>
      <c r="O8" s="643"/>
      <c r="P8" s="643"/>
      <c r="Q8" s="644"/>
      <c r="R8" s="645">
        <v>240833</v>
      </c>
      <c r="S8" s="646"/>
      <c r="T8" s="646"/>
      <c r="U8" s="646"/>
      <c r="V8" s="646"/>
      <c r="W8" s="646"/>
      <c r="X8" s="646"/>
      <c r="Y8" s="647"/>
      <c r="Z8" s="648">
        <v>0.1</v>
      </c>
      <c r="AA8" s="648"/>
      <c r="AB8" s="648"/>
      <c r="AC8" s="648"/>
      <c r="AD8" s="649">
        <v>240833</v>
      </c>
      <c r="AE8" s="649"/>
      <c r="AF8" s="649"/>
      <c r="AG8" s="649"/>
      <c r="AH8" s="649"/>
      <c r="AI8" s="649"/>
      <c r="AJ8" s="649"/>
      <c r="AK8" s="649"/>
      <c r="AL8" s="650">
        <v>0.1</v>
      </c>
      <c r="AM8" s="651"/>
      <c r="AN8" s="651"/>
      <c r="AO8" s="652"/>
      <c r="AP8" s="642" t="s">
        <v>237</v>
      </c>
      <c r="AQ8" s="643"/>
      <c r="AR8" s="643"/>
      <c r="AS8" s="643"/>
      <c r="AT8" s="643"/>
      <c r="AU8" s="643"/>
      <c r="AV8" s="643"/>
      <c r="AW8" s="643"/>
      <c r="AX8" s="643"/>
      <c r="AY8" s="643"/>
      <c r="AZ8" s="643"/>
      <c r="BA8" s="643"/>
      <c r="BB8" s="643"/>
      <c r="BC8" s="643"/>
      <c r="BD8" s="643"/>
      <c r="BE8" s="643"/>
      <c r="BF8" s="644"/>
      <c r="BG8" s="645">
        <v>1232937</v>
      </c>
      <c r="BH8" s="646"/>
      <c r="BI8" s="646"/>
      <c r="BJ8" s="646"/>
      <c r="BK8" s="646"/>
      <c r="BL8" s="646"/>
      <c r="BM8" s="646"/>
      <c r="BN8" s="647"/>
      <c r="BO8" s="648">
        <v>1</v>
      </c>
      <c r="BP8" s="648"/>
      <c r="BQ8" s="648"/>
      <c r="BR8" s="648"/>
      <c r="BS8" s="654" t="s">
        <v>232</v>
      </c>
      <c r="BT8" s="646"/>
      <c r="BU8" s="646"/>
      <c r="BV8" s="646"/>
      <c r="BW8" s="646"/>
      <c r="BX8" s="646"/>
      <c r="BY8" s="646"/>
      <c r="BZ8" s="646"/>
      <c r="CA8" s="646"/>
      <c r="CB8" s="655"/>
      <c r="CD8" s="660" t="s">
        <v>238</v>
      </c>
      <c r="CE8" s="661"/>
      <c r="CF8" s="661"/>
      <c r="CG8" s="661"/>
      <c r="CH8" s="661"/>
      <c r="CI8" s="661"/>
      <c r="CJ8" s="661"/>
      <c r="CK8" s="661"/>
      <c r="CL8" s="661"/>
      <c r="CM8" s="661"/>
      <c r="CN8" s="661"/>
      <c r="CO8" s="661"/>
      <c r="CP8" s="661"/>
      <c r="CQ8" s="662"/>
      <c r="CR8" s="645">
        <v>138142442</v>
      </c>
      <c r="CS8" s="646"/>
      <c r="CT8" s="646"/>
      <c r="CU8" s="646"/>
      <c r="CV8" s="646"/>
      <c r="CW8" s="646"/>
      <c r="CX8" s="646"/>
      <c r="CY8" s="647"/>
      <c r="CZ8" s="648">
        <v>34.700000000000003</v>
      </c>
      <c r="DA8" s="648"/>
      <c r="DB8" s="648"/>
      <c r="DC8" s="648"/>
      <c r="DD8" s="654">
        <v>961126</v>
      </c>
      <c r="DE8" s="646"/>
      <c r="DF8" s="646"/>
      <c r="DG8" s="646"/>
      <c r="DH8" s="646"/>
      <c r="DI8" s="646"/>
      <c r="DJ8" s="646"/>
      <c r="DK8" s="646"/>
      <c r="DL8" s="646"/>
      <c r="DM8" s="646"/>
      <c r="DN8" s="646"/>
      <c r="DO8" s="646"/>
      <c r="DP8" s="647"/>
      <c r="DQ8" s="654">
        <v>62702808</v>
      </c>
      <c r="DR8" s="646"/>
      <c r="DS8" s="646"/>
      <c r="DT8" s="646"/>
      <c r="DU8" s="646"/>
      <c r="DV8" s="646"/>
      <c r="DW8" s="646"/>
      <c r="DX8" s="646"/>
      <c r="DY8" s="646"/>
      <c r="DZ8" s="646"/>
      <c r="EA8" s="646"/>
      <c r="EB8" s="646"/>
      <c r="EC8" s="655"/>
    </row>
    <row r="9" spans="2:143" ht="11.25" customHeight="1">
      <c r="B9" s="642" t="s">
        <v>239</v>
      </c>
      <c r="C9" s="643"/>
      <c r="D9" s="643"/>
      <c r="E9" s="643"/>
      <c r="F9" s="643"/>
      <c r="G9" s="643"/>
      <c r="H9" s="643"/>
      <c r="I9" s="643"/>
      <c r="J9" s="643"/>
      <c r="K9" s="643"/>
      <c r="L9" s="643"/>
      <c r="M9" s="643"/>
      <c r="N9" s="643"/>
      <c r="O9" s="643"/>
      <c r="P9" s="643"/>
      <c r="Q9" s="644"/>
      <c r="R9" s="645">
        <v>162628</v>
      </c>
      <c r="S9" s="646"/>
      <c r="T9" s="646"/>
      <c r="U9" s="646"/>
      <c r="V9" s="646"/>
      <c r="W9" s="646"/>
      <c r="X9" s="646"/>
      <c r="Y9" s="647"/>
      <c r="Z9" s="648">
        <v>0</v>
      </c>
      <c r="AA9" s="648"/>
      <c r="AB9" s="648"/>
      <c r="AC9" s="648"/>
      <c r="AD9" s="649">
        <v>162628</v>
      </c>
      <c r="AE9" s="649"/>
      <c r="AF9" s="649"/>
      <c r="AG9" s="649"/>
      <c r="AH9" s="649"/>
      <c r="AI9" s="649"/>
      <c r="AJ9" s="649"/>
      <c r="AK9" s="649"/>
      <c r="AL9" s="650">
        <v>0.1</v>
      </c>
      <c r="AM9" s="651"/>
      <c r="AN9" s="651"/>
      <c r="AO9" s="652"/>
      <c r="AP9" s="642" t="s">
        <v>240</v>
      </c>
      <c r="AQ9" s="643"/>
      <c r="AR9" s="643"/>
      <c r="AS9" s="643"/>
      <c r="AT9" s="643"/>
      <c r="AU9" s="643"/>
      <c r="AV9" s="643"/>
      <c r="AW9" s="643"/>
      <c r="AX9" s="643"/>
      <c r="AY9" s="643"/>
      <c r="AZ9" s="643"/>
      <c r="BA9" s="643"/>
      <c r="BB9" s="643"/>
      <c r="BC9" s="643"/>
      <c r="BD9" s="643"/>
      <c r="BE9" s="643"/>
      <c r="BF9" s="644"/>
      <c r="BG9" s="645">
        <v>50257493</v>
      </c>
      <c r="BH9" s="646"/>
      <c r="BI9" s="646"/>
      <c r="BJ9" s="646"/>
      <c r="BK9" s="646"/>
      <c r="BL9" s="646"/>
      <c r="BM9" s="646"/>
      <c r="BN9" s="647"/>
      <c r="BO9" s="648">
        <v>42.7</v>
      </c>
      <c r="BP9" s="648"/>
      <c r="BQ9" s="648"/>
      <c r="BR9" s="648"/>
      <c r="BS9" s="654" t="s">
        <v>232</v>
      </c>
      <c r="BT9" s="646"/>
      <c r="BU9" s="646"/>
      <c r="BV9" s="646"/>
      <c r="BW9" s="646"/>
      <c r="BX9" s="646"/>
      <c r="BY9" s="646"/>
      <c r="BZ9" s="646"/>
      <c r="CA9" s="646"/>
      <c r="CB9" s="655"/>
      <c r="CD9" s="660" t="s">
        <v>241</v>
      </c>
      <c r="CE9" s="661"/>
      <c r="CF9" s="661"/>
      <c r="CG9" s="661"/>
      <c r="CH9" s="661"/>
      <c r="CI9" s="661"/>
      <c r="CJ9" s="661"/>
      <c r="CK9" s="661"/>
      <c r="CL9" s="661"/>
      <c r="CM9" s="661"/>
      <c r="CN9" s="661"/>
      <c r="CO9" s="661"/>
      <c r="CP9" s="661"/>
      <c r="CQ9" s="662"/>
      <c r="CR9" s="645">
        <v>18299132</v>
      </c>
      <c r="CS9" s="646"/>
      <c r="CT9" s="646"/>
      <c r="CU9" s="646"/>
      <c r="CV9" s="646"/>
      <c r="CW9" s="646"/>
      <c r="CX9" s="646"/>
      <c r="CY9" s="647"/>
      <c r="CZ9" s="648">
        <v>4.5999999999999996</v>
      </c>
      <c r="DA9" s="648"/>
      <c r="DB9" s="648"/>
      <c r="DC9" s="648"/>
      <c r="DD9" s="654">
        <v>830983</v>
      </c>
      <c r="DE9" s="646"/>
      <c r="DF9" s="646"/>
      <c r="DG9" s="646"/>
      <c r="DH9" s="646"/>
      <c r="DI9" s="646"/>
      <c r="DJ9" s="646"/>
      <c r="DK9" s="646"/>
      <c r="DL9" s="646"/>
      <c r="DM9" s="646"/>
      <c r="DN9" s="646"/>
      <c r="DO9" s="646"/>
      <c r="DP9" s="647"/>
      <c r="DQ9" s="654">
        <v>12877896</v>
      </c>
      <c r="DR9" s="646"/>
      <c r="DS9" s="646"/>
      <c r="DT9" s="646"/>
      <c r="DU9" s="646"/>
      <c r="DV9" s="646"/>
      <c r="DW9" s="646"/>
      <c r="DX9" s="646"/>
      <c r="DY9" s="646"/>
      <c r="DZ9" s="646"/>
      <c r="EA9" s="646"/>
      <c r="EB9" s="646"/>
      <c r="EC9" s="655"/>
    </row>
    <row r="10" spans="2:143" ht="11.25" customHeight="1">
      <c r="B10" s="642" t="s">
        <v>242</v>
      </c>
      <c r="C10" s="643"/>
      <c r="D10" s="643"/>
      <c r="E10" s="643"/>
      <c r="F10" s="643"/>
      <c r="G10" s="643"/>
      <c r="H10" s="643"/>
      <c r="I10" s="643"/>
      <c r="J10" s="643"/>
      <c r="K10" s="643"/>
      <c r="L10" s="643"/>
      <c r="M10" s="643"/>
      <c r="N10" s="643"/>
      <c r="O10" s="643"/>
      <c r="P10" s="643"/>
      <c r="Q10" s="644"/>
      <c r="R10" s="645">
        <v>129717</v>
      </c>
      <c r="S10" s="646"/>
      <c r="T10" s="646"/>
      <c r="U10" s="646"/>
      <c r="V10" s="646"/>
      <c r="W10" s="646"/>
      <c r="X10" s="646"/>
      <c r="Y10" s="647"/>
      <c r="Z10" s="648">
        <v>0</v>
      </c>
      <c r="AA10" s="648"/>
      <c r="AB10" s="648"/>
      <c r="AC10" s="648"/>
      <c r="AD10" s="649">
        <v>129717</v>
      </c>
      <c r="AE10" s="649"/>
      <c r="AF10" s="649"/>
      <c r="AG10" s="649"/>
      <c r="AH10" s="649"/>
      <c r="AI10" s="649"/>
      <c r="AJ10" s="649"/>
      <c r="AK10" s="649"/>
      <c r="AL10" s="650">
        <v>0.1</v>
      </c>
      <c r="AM10" s="651"/>
      <c r="AN10" s="651"/>
      <c r="AO10" s="652"/>
      <c r="AP10" s="642" t="s">
        <v>243</v>
      </c>
      <c r="AQ10" s="643"/>
      <c r="AR10" s="643"/>
      <c r="AS10" s="643"/>
      <c r="AT10" s="643"/>
      <c r="AU10" s="643"/>
      <c r="AV10" s="643"/>
      <c r="AW10" s="643"/>
      <c r="AX10" s="643"/>
      <c r="AY10" s="643"/>
      <c r="AZ10" s="643"/>
      <c r="BA10" s="643"/>
      <c r="BB10" s="643"/>
      <c r="BC10" s="643"/>
      <c r="BD10" s="643"/>
      <c r="BE10" s="643"/>
      <c r="BF10" s="644"/>
      <c r="BG10" s="645">
        <v>2887297</v>
      </c>
      <c r="BH10" s="646"/>
      <c r="BI10" s="646"/>
      <c r="BJ10" s="646"/>
      <c r="BK10" s="646"/>
      <c r="BL10" s="646"/>
      <c r="BM10" s="646"/>
      <c r="BN10" s="647"/>
      <c r="BO10" s="648">
        <v>2.5</v>
      </c>
      <c r="BP10" s="648"/>
      <c r="BQ10" s="648"/>
      <c r="BR10" s="648"/>
      <c r="BS10" s="654">
        <v>480284</v>
      </c>
      <c r="BT10" s="646"/>
      <c r="BU10" s="646"/>
      <c r="BV10" s="646"/>
      <c r="BW10" s="646"/>
      <c r="BX10" s="646"/>
      <c r="BY10" s="646"/>
      <c r="BZ10" s="646"/>
      <c r="CA10" s="646"/>
      <c r="CB10" s="655"/>
      <c r="CD10" s="660" t="s">
        <v>244</v>
      </c>
      <c r="CE10" s="661"/>
      <c r="CF10" s="661"/>
      <c r="CG10" s="661"/>
      <c r="CH10" s="661"/>
      <c r="CI10" s="661"/>
      <c r="CJ10" s="661"/>
      <c r="CK10" s="661"/>
      <c r="CL10" s="661"/>
      <c r="CM10" s="661"/>
      <c r="CN10" s="661"/>
      <c r="CO10" s="661"/>
      <c r="CP10" s="661"/>
      <c r="CQ10" s="662"/>
      <c r="CR10" s="645">
        <v>268710</v>
      </c>
      <c r="CS10" s="646"/>
      <c r="CT10" s="646"/>
      <c r="CU10" s="646"/>
      <c r="CV10" s="646"/>
      <c r="CW10" s="646"/>
      <c r="CX10" s="646"/>
      <c r="CY10" s="647"/>
      <c r="CZ10" s="648">
        <v>0.1</v>
      </c>
      <c r="DA10" s="648"/>
      <c r="DB10" s="648"/>
      <c r="DC10" s="648"/>
      <c r="DD10" s="654">
        <v>40332</v>
      </c>
      <c r="DE10" s="646"/>
      <c r="DF10" s="646"/>
      <c r="DG10" s="646"/>
      <c r="DH10" s="646"/>
      <c r="DI10" s="646"/>
      <c r="DJ10" s="646"/>
      <c r="DK10" s="646"/>
      <c r="DL10" s="646"/>
      <c r="DM10" s="646"/>
      <c r="DN10" s="646"/>
      <c r="DO10" s="646"/>
      <c r="DP10" s="647"/>
      <c r="DQ10" s="654">
        <v>213235</v>
      </c>
      <c r="DR10" s="646"/>
      <c r="DS10" s="646"/>
      <c r="DT10" s="646"/>
      <c r="DU10" s="646"/>
      <c r="DV10" s="646"/>
      <c r="DW10" s="646"/>
      <c r="DX10" s="646"/>
      <c r="DY10" s="646"/>
      <c r="DZ10" s="646"/>
      <c r="EA10" s="646"/>
      <c r="EB10" s="646"/>
      <c r="EC10" s="655"/>
    </row>
    <row r="11" spans="2:143" ht="11.25" customHeight="1">
      <c r="B11" s="642" t="s">
        <v>245</v>
      </c>
      <c r="C11" s="643"/>
      <c r="D11" s="643"/>
      <c r="E11" s="643"/>
      <c r="F11" s="643"/>
      <c r="G11" s="643"/>
      <c r="H11" s="643"/>
      <c r="I11" s="643"/>
      <c r="J11" s="643"/>
      <c r="K11" s="643"/>
      <c r="L11" s="643"/>
      <c r="M11" s="643"/>
      <c r="N11" s="643"/>
      <c r="O11" s="643"/>
      <c r="P11" s="643"/>
      <c r="Q11" s="644"/>
      <c r="R11" s="645">
        <v>13399728</v>
      </c>
      <c r="S11" s="646"/>
      <c r="T11" s="646"/>
      <c r="U11" s="646"/>
      <c r="V11" s="646"/>
      <c r="W11" s="646"/>
      <c r="X11" s="646"/>
      <c r="Y11" s="647"/>
      <c r="Z11" s="650">
        <v>3.3</v>
      </c>
      <c r="AA11" s="651"/>
      <c r="AB11" s="651"/>
      <c r="AC11" s="663"/>
      <c r="AD11" s="654">
        <v>13399728</v>
      </c>
      <c r="AE11" s="646"/>
      <c r="AF11" s="646"/>
      <c r="AG11" s="646"/>
      <c r="AH11" s="646"/>
      <c r="AI11" s="646"/>
      <c r="AJ11" s="646"/>
      <c r="AK11" s="647"/>
      <c r="AL11" s="650">
        <v>7.5</v>
      </c>
      <c r="AM11" s="651"/>
      <c r="AN11" s="651"/>
      <c r="AO11" s="652"/>
      <c r="AP11" s="642" t="s">
        <v>246</v>
      </c>
      <c r="AQ11" s="643"/>
      <c r="AR11" s="643"/>
      <c r="AS11" s="643"/>
      <c r="AT11" s="643"/>
      <c r="AU11" s="643"/>
      <c r="AV11" s="643"/>
      <c r="AW11" s="643"/>
      <c r="AX11" s="643"/>
      <c r="AY11" s="643"/>
      <c r="AZ11" s="643"/>
      <c r="BA11" s="643"/>
      <c r="BB11" s="643"/>
      <c r="BC11" s="643"/>
      <c r="BD11" s="643"/>
      <c r="BE11" s="643"/>
      <c r="BF11" s="644"/>
      <c r="BG11" s="645">
        <v>7339764</v>
      </c>
      <c r="BH11" s="646"/>
      <c r="BI11" s="646"/>
      <c r="BJ11" s="646"/>
      <c r="BK11" s="646"/>
      <c r="BL11" s="646"/>
      <c r="BM11" s="646"/>
      <c r="BN11" s="647"/>
      <c r="BO11" s="648">
        <v>6.2</v>
      </c>
      <c r="BP11" s="648"/>
      <c r="BQ11" s="648"/>
      <c r="BR11" s="648"/>
      <c r="BS11" s="654">
        <v>1453003</v>
      </c>
      <c r="BT11" s="646"/>
      <c r="BU11" s="646"/>
      <c r="BV11" s="646"/>
      <c r="BW11" s="646"/>
      <c r="BX11" s="646"/>
      <c r="BY11" s="646"/>
      <c r="BZ11" s="646"/>
      <c r="CA11" s="646"/>
      <c r="CB11" s="655"/>
      <c r="CD11" s="660" t="s">
        <v>247</v>
      </c>
      <c r="CE11" s="661"/>
      <c r="CF11" s="661"/>
      <c r="CG11" s="661"/>
      <c r="CH11" s="661"/>
      <c r="CI11" s="661"/>
      <c r="CJ11" s="661"/>
      <c r="CK11" s="661"/>
      <c r="CL11" s="661"/>
      <c r="CM11" s="661"/>
      <c r="CN11" s="661"/>
      <c r="CO11" s="661"/>
      <c r="CP11" s="661"/>
      <c r="CQ11" s="662"/>
      <c r="CR11" s="645">
        <v>5749679</v>
      </c>
      <c r="CS11" s="646"/>
      <c r="CT11" s="646"/>
      <c r="CU11" s="646"/>
      <c r="CV11" s="646"/>
      <c r="CW11" s="646"/>
      <c r="CX11" s="646"/>
      <c r="CY11" s="647"/>
      <c r="CZ11" s="648">
        <v>1.4</v>
      </c>
      <c r="DA11" s="648"/>
      <c r="DB11" s="648"/>
      <c r="DC11" s="648"/>
      <c r="DD11" s="654">
        <v>2793753</v>
      </c>
      <c r="DE11" s="646"/>
      <c r="DF11" s="646"/>
      <c r="DG11" s="646"/>
      <c r="DH11" s="646"/>
      <c r="DI11" s="646"/>
      <c r="DJ11" s="646"/>
      <c r="DK11" s="646"/>
      <c r="DL11" s="646"/>
      <c r="DM11" s="646"/>
      <c r="DN11" s="646"/>
      <c r="DO11" s="646"/>
      <c r="DP11" s="647"/>
      <c r="DQ11" s="654">
        <v>2814807</v>
      </c>
      <c r="DR11" s="646"/>
      <c r="DS11" s="646"/>
      <c r="DT11" s="646"/>
      <c r="DU11" s="646"/>
      <c r="DV11" s="646"/>
      <c r="DW11" s="646"/>
      <c r="DX11" s="646"/>
      <c r="DY11" s="646"/>
      <c r="DZ11" s="646"/>
      <c r="EA11" s="646"/>
      <c r="EB11" s="646"/>
      <c r="EC11" s="655"/>
    </row>
    <row r="12" spans="2:143" ht="11.25" customHeight="1">
      <c r="B12" s="642" t="s">
        <v>248</v>
      </c>
      <c r="C12" s="643"/>
      <c r="D12" s="643"/>
      <c r="E12" s="643"/>
      <c r="F12" s="643"/>
      <c r="G12" s="643"/>
      <c r="H12" s="643"/>
      <c r="I12" s="643"/>
      <c r="J12" s="643"/>
      <c r="K12" s="643"/>
      <c r="L12" s="643"/>
      <c r="M12" s="643"/>
      <c r="N12" s="643"/>
      <c r="O12" s="643"/>
      <c r="P12" s="643"/>
      <c r="Q12" s="644"/>
      <c r="R12" s="645">
        <v>9920</v>
      </c>
      <c r="S12" s="646"/>
      <c r="T12" s="646"/>
      <c r="U12" s="646"/>
      <c r="V12" s="646"/>
      <c r="W12" s="646"/>
      <c r="X12" s="646"/>
      <c r="Y12" s="647"/>
      <c r="Z12" s="648">
        <v>0</v>
      </c>
      <c r="AA12" s="648"/>
      <c r="AB12" s="648"/>
      <c r="AC12" s="648"/>
      <c r="AD12" s="649">
        <v>9920</v>
      </c>
      <c r="AE12" s="649"/>
      <c r="AF12" s="649"/>
      <c r="AG12" s="649"/>
      <c r="AH12" s="649"/>
      <c r="AI12" s="649"/>
      <c r="AJ12" s="649"/>
      <c r="AK12" s="649"/>
      <c r="AL12" s="650">
        <v>0</v>
      </c>
      <c r="AM12" s="651"/>
      <c r="AN12" s="651"/>
      <c r="AO12" s="652"/>
      <c r="AP12" s="642" t="s">
        <v>249</v>
      </c>
      <c r="AQ12" s="643"/>
      <c r="AR12" s="643"/>
      <c r="AS12" s="643"/>
      <c r="AT12" s="643"/>
      <c r="AU12" s="643"/>
      <c r="AV12" s="643"/>
      <c r="AW12" s="643"/>
      <c r="AX12" s="643"/>
      <c r="AY12" s="643"/>
      <c r="AZ12" s="643"/>
      <c r="BA12" s="643"/>
      <c r="BB12" s="643"/>
      <c r="BC12" s="643"/>
      <c r="BD12" s="643"/>
      <c r="BE12" s="643"/>
      <c r="BF12" s="644"/>
      <c r="BG12" s="645">
        <v>41470100</v>
      </c>
      <c r="BH12" s="646"/>
      <c r="BI12" s="646"/>
      <c r="BJ12" s="646"/>
      <c r="BK12" s="646"/>
      <c r="BL12" s="646"/>
      <c r="BM12" s="646"/>
      <c r="BN12" s="647"/>
      <c r="BO12" s="648">
        <v>35.200000000000003</v>
      </c>
      <c r="BP12" s="648"/>
      <c r="BQ12" s="648"/>
      <c r="BR12" s="648"/>
      <c r="BS12" s="654" t="s">
        <v>179</v>
      </c>
      <c r="BT12" s="646"/>
      <c r="BU12" s="646"/>
      <c r="BV12" s="646"/>
      <c r="BW12" s="646"/>
      <c r="BX12" s="646"/>
      <c r="BY12" s="646"/>
      <c r="BZ12" s="646"/>
      <c r="CA12" s="646"/>
      <c r="CB12" s="655"/>
      <c r="CD12" s="660" t="s">
        <v>250</v>
      </c>
      <c r="CE12" s="661"/>
      <c r="CF12" s="661"/>
      <c r="CG12" s="661"/>
      <c r="CH12" s="661"/>
      <c r="CI12" s="661"/>
      <c r="CJ12" s="661"/>
      <c r="CK12" s="661"/>
      <c r="CL12" s="661"/>
      <c r="CM12" s="661"/>
      <c r="CN12" s="661"/>
      <c r="CO12" s="661"/>
      <c r="CP12" s="661"/>
      <c r="CQ12" s="662"/>
      <c r="CR12" s="645">
        <v>22515575</v>
      </c>
      <c r="CS12" s="646"/>
      <c r="CT12" s="646"/>
      <c r="CU12" s="646"/>
      <c r="CV12" s="646"/>
      <c r="CW12" s="646"/>
      <c r="CX12" s="646"/>
      <c r="CY12" s="647"/>
      <c r="CZ12" s="648">
        <v>5.7</v>
      </c>
      <c r="DA12" s="648"/>
      <c r="DB12" s="648"/>
      <c r="DC12" s="648"/>
      <c r="DD12" s="654">
        <v>15355491</v>
      </c>
      <c r="DE12" s="646"/>
      <c r="DF12" s="646"/>
      <c r="DG12" s="646"/>
      <c r="DH12" s="646"/>
      <c r="DI12" s="646"/>
      <c r="DJ12" s="646"/>
      <c r="DK12" s="646"/>
      <c r="DL12" s="646"/>
      <c r="DM12" s="646"/>
      <c r="DN12" s="646"/>
      <c r="DO12" s="646"/>
      <c r="DP12" s="647"/>
      <c r="DQ12" s="654">
        <v>3910143</v>
      </c>
      <c r="DR12" s="646"/>
      <c r="DS12" s="646"/>
      <c r="DT12" s="646"/>
      <c r="DU12" s="646"/>
      <c r="DV12" s="646"/>
      <c r="DW12" s="646"/>
      <c r="DX12" s="646"/>
      <c r="DY12" s="646"/>
      <c r="DZ12" s="646"/>
      <c r="EA12" s="646"/>
      <c r="EB12" s="646"/>
      <c r="EC12" s="655"/>
    </row>
    <row r="13" spans="2:143" ht="11.25" customHeight="1">
      <c r="B13" s="642" t="s">
        <v>251</v>
      </c>
      <c r="C13" s="643"/>
      <c r="D13" s="643"/>
      <c r="E13" s="643"/>
      <c r="F13" s="643"/>
      <c r="G13" s="643"/>
      <c r="H13" s="643"/>
      <c r="I13" s="643"/>
      <c r="J13" s="643"/>
      <c r="K13" s="643"/>
      <c r="L13" s="643"/>
      <c r="M13" s="643"/>
      <c r="N13" s="643"/>
      <c r="O13" s="643"/>
      <c r="P13" s="643"/>
      <c r="Q13" s="644"/>
      <c r="R13" s="645" t="s">
        <v>232</v>
      </c>
      <c r="S13" s="646"/>
      <c r="T13" s="646"/>
      <c r="U13" s="646"/>
      <c r="V13" s="646"/>
      <c r="W13" s="646"/>
      <c r="X13" s="646"/>
      <c r="Y13" s="647"/>
      <c r="Z13" s="648" t="s">
        <v>232</v>
      </c>
      <c r="AA13" s="648"/>
      <c r="AB13" s="648"/>
      <c r="AC13" s="648"/>
      <c r="AD13" s="649" t="s">
        <v>232</v>
      </c>
      <c r="AE13" s="649"/>
      <c r="AF13" s="649"/>
      <c r="AG13" s="649"/>
      <c r="AH13" s="649"/>
      <c r="AI13" s="649"/>
      <c r="AJ13" s="649"/>
      <c r="AK13" s="649"/>
      <c r="AL13" s="650" t="s">
        <v>126</v>
      </c>
      <c r="AM13" s="651"/>
      <c r="AN13" s="651"/>
      <c r="AO13" s="652"/>
      <c r="AP13" s="642" t="s">
        <v>252</v>
      </c>
      <c r="AQ13" s="643"/>
      <c r="AR13" s="643"/>
      <c r="AS13" s="643"/>
      <c r="AT13" s="643"/>
      <c r="AU13" s="643"/>
      <c r="AV13" s="643"/>
      <c r="AW13" s="643"/>
      <c r="AX13" s="643"/>
      <c r="AY13" s="643"/>
      <c r="AZ13" s="643"/>
      <c r="BA13" s="643"/>
      <c r="BB13" s="643"/>
      <c r="BC13" s="643"/>
      <c r="BD13" s="643"/>
      <c r="BE13" s="643"/>
      <c r="BF13" s="644"/>
      <c r="BG13" s="645">
        <v>41168316</v>
      </c>
      <c r="BH13" s="646"/>
      <c r="BI13" s="646"/>
      <c r="BJ13" s="646"/>
      <c r="BK13" s="646"/>
      <c r="BL13" s="646"/>
      <c r="BM13" s="646"/>
      <c r="BN13" s="647"/>
      <c r="BO13" s="648">
        <v>34.9</v>
      </c>
      <c r="BP13" s="648"/>
      <c r="BQ13" s="648"/>
      <c r="BR13" s="648"/>
      <c r="BS13" s="654" t="s">
        <v>232</v>
      </c>
      <c r="BT13" s="646"/>
      <c r="BU13" s="646"/>
      <c r="BV13" s="646"/>
      <c r="BW13" s="646"/>
      <c r="BX13" s="646"/>
      <c r="BY13" s="646"/>
      <c r="BZ13" s="646"/>
      <c r="CA13" s="646"/>
      <c r="CB13" s="655"/>
      <c r="CD13" s="660" t="s">
        <v>253</v>
      </c>
      <c r="CE13" s="661"/>
      <c r="CF13" s="661"/>
      <c r="CG13" s="661"/>
      <c r="CH13" s="661"/>
      <c r="CI13" s="661"/>
      <c r="CJ13" s="661"/>
      <c r="CK13" s="661"/>
      <c r="CL13" s="661"/>
      <c r="CM13" s="661"/>
      <c r="CN13" s="661"/>
      <c r="CO13" s="661"/>
      <c r="CP13" s="661"/>
      <c r="CQ13" s="662"/>
      <c r="CR13" s="645">
        <v>54648855</v>
      </c>
      <c r="CS13" s="646"/>
      <c r="CT13" s="646"/>
      <c r="CU13" s="646"/>
      <c r="CV13" s="646"/>
      <c r="CW13" s="646"/>
      <c r="CX13" s="646"/>
      <c r="CY13" s="647"/>
      <c r="CZ13" s="648">
        <v>13.7</v>
      </c>
      <c r="DA13" s="648"/>
      <c r="DB13" s="648"/>
      <c r="DC13" s="648"/>
      <c r="DD13" s="654">
        <v>36133105</v>
      </c>
      <c r="DE13" s="646"/>
      <c r="DF13" s="646"/>
      <c r="DG13" s="646"/>
      <c r="DH13" s="646"/>
      <c r="DI13" s="646"/>
      <c r="DJ13" s="646"/>
      <c r="DK13" s="646"/>
      <c r="DL13" s="646"/>
      <c r="DM13" s="646"/>
      <c r="DN13" s="646"/>
      <c r="DO13" s="646"/>
      <c r="DP13" s="647"/>
      <c r="DQ13" s="654">
        <v>18487896</v>
      </c>
      <c r="DR13" s="646"/>
      <c r="DS13" s="646"/>
      <c r="DT13" s="646"/>
      <c r="DU13" s="646"/>
      <c r="DV13" s="646"/>
      <c r="DW13" s="646"/>
      <c r="DX13" s="646"/>
      <c r="DY13" s="646"/>
      <c r="DZ13" s="646"/>
      <c r="EA13" s="646"/>
      <c r="EB13" s="646"/>
      <c r="EC13" s="655"/>
    </row>
    <row r="14" spans="2:143" ht="11.25" customHeight="1">
      <c r="B14" s="642" t="s">
        <v>254</v>
      </c>
      <c r="C14" s="643"/>
      <c r="D14" s="643"/>
      <c r="E14" s="643"/>
      <c r="F14" s="643"/>
      <c r="G14" s="643"/>
      <c r="H14" s="643"/>
      <c r="I14" s="643"/>
      <c r="J14" s="643"/>
      <c r="K14" s="643"/>
      <c r="L14" s="643"/>
      <c r="M14" s="643"/>
      <c r="N14" s="643"/>
      <c r="O14" s="643"/>
      <c r="P14" s="643"/>
      <c r="Q14" s="644"/>
      <c r="R14" s="645">
        <v>272570</v>
      </c>
      <c r="S14" s="646"/>
      <c r="T14" s="646"/>
      <c r="U14" s="646"/>
      <c r="V14" s="646"/>
      <c r="W14" s="646"/>
      <c r="X14" s="646"/>
      <c r="Y14" s="647"/>
      <c r="Z14" s="648">
        <v>0.1</v>
      </c>
      <c r="AA14" s="648"/>
      <c r="AB14" s="648"/>
      <c r="AC14" s="648"/>
      <c r="AD14" s="649">
        <v>272570</v>
      </c>
      <c r="AE14" s="649"/>
      <c r="AF14" s="649"/>
      <c r="AG14" s="649"/>
      <c r="AH14" s="649"/>
      <c r="AI14" s="649"/>
      <c r="AJ14" s="649"/>
      <c r="AK14" s="649"/>
      <c r="AL14" s="650">
        <v>0.2</v>
      </c>
      <c r="AM14" s="651"/>
      <c r="AN14" s="651"/>
      <c r="AO14" s="652"/>
      <c r="AP14" s="642" t="s">
        <v>255</v>
      </c>
      <c r="AQ14" s="643"/>
      <c r="AR14" s="643"/>
      <c r="AS14" s="643"/>
      <c r="AT14" s="643"/>
      <c r="AU14" s="643"/>
      <c r="AV14" s="643"/>
      <c r="AW14" s="643"/>
      <c r="AX14" s="643"/>
      <c r="AY14" s="643"/>
      <c r="AZ14" s="643"/>
      <c r="BA14" s="643"/>
      <c r="BB14" s="643"/>
      <c r="BC14" s="643"/>
      <c r="BD14" s="643"/>
      <c r="BE14" s="643"/>
      <c r="BF14" s="644"/>
      <c r="BG14" s="645">
        <v>1839386</v>
      </c>
      <c r="BH14" s="646"/>
      <c r="BI14" s="646"/>
      <c r="BJ14" s="646"/>
      <c r="BK14" s="646"/>
      <c r="BL14" s="646"/>
      <c r="BM14" s="646"/>
      <c r="BN14" s="647"/>
      <c r="BO14" s="648">
        <v>1.6</v>
      </c>
      <c r="BP14" s="648"/>
      <c r="BQ14" s="648"/>
      <c r="BR14" s="648"/>
      <c r="BS14" s="654" t="s">
        <v>232</v>
      </c>
      <c r="BT14" s="646"/>
      <c r="BU14" s="646"/>
      <c r="BV14" s="646"/>
      <c r="BW14" s="646"/>
      <c r="BX14" s="646"/>
      <c r="BY14" s="646"/>
      <c r="BZ14" s="646"/>
      <c r="CA14" s="646"/>
      <c r="CB14" s="655"/>
      <c r="CD14" s="660" t="s">
        <v>256</v>
      </c>
      <c r="CE14" s="661"/>
      <c r="CF14" s="661"/>
      <c r="CG14" s="661"/>
      <c r="CH14" s="661"/>
      <c r="CI14" s="661"/>
      <c r="CJ14" s="661"/>
      <c r="CK14" s="661"/>
      <c r="CL14" s="661"/>
      <c r="CM14" s="661"/>
      <c r="CN14" s="661"/>
      <c r="CO14" s="661"/>
      <c r="CP14" s="661"/>
      <c r="CQ14" s="662"/>
      <c r="CR14" s="645">
        <v>10098927</v>
      </c>
      <c r="CS14" s="646"/>
      <c r="CT14" s="646"/>
      <c r="CU14" s="646"/>
      <c r="CV14" s="646"/>
      <c r="CW14" s="646"/>
      <c r="CX14" s="646"/>
      <c r="CY14" s="647"/>
      <c r="CZ14" s="648">
        <v>2.5</v>
      </c>
      <c r="DA14" s="648"/>
      <c r="DB14" s="648"/>
      <c r="DC14" s="648"/>
      <c r="DD14" s="654">
        <v>2479014</v>
      </c>
      <c r="DE14" s="646"/>
      <c r="DF14" s="646"/>
      <c r="DG14" s="646"/>
      <c r="DH14" s="646"/>
      <c r="DI14" s="646"/>
      <c r="DJ14" s="646"/>
      <c r="DK14" s="646"/>
      <c r="DL14" s="646"/>
      <c r="DM14" s="646"/>
      <c r="DN14" s="646"/>
      <c r="DO14" s="646"/>
      <c r="DP14" s="647"/>
      <c r="DQ14" s="654">
        <v>7002356</v>
      </c>
      <c r="DR14" s="646"/>
      <c r="DS14" s="646"/>
      <c r="DT14" s="646"/>
      <c r="DU14" s="646"/>
      <c r="DV14" s="646"/>
      <c r="DW14" s="646"/>
      <c r="DX14" s="646"/>
      <c r="DY14" s="646"/>
      <c r="DZ14" s="646"/>
      <c r="EA14" s="646"/>
      <c r="EB14" s="646"/>
      <c r="EC14" s="655"/>
    </row>
    <row r="15" spans="2:143" ht="11.25" customHeight="1">
      <c r="B15" s="642" t="s">
        <v>257</v>
      </c>
      <c r="C15" s="643"/>
      <c r="D15" s="643"/>
      <c r="E15" s="643"/>
      <c r="F15" s="643"/>
      <c r="G15" s="643"/>
      <c r="H15" s="643"/>
      <c r="I15" s="643"/>
      <c r="J15" s="643"/>
      <c r="K15" s="643"/>
      <c r="L15" s="643"/>
      <c r="M15" s="643"/>
      <c r="N15" s="643"/>
      <c r="O15" s="643"/>
      <c r="P15" s="643"/>
      <c r="Q15" s="644"/>
      <c r="R15" s="645">
        <v>2919277</v>
      </c>
      <c r="S15" s="646"/>
      <c r="T15" s="646"/>
      <c r="U15" s="646"/>
      <c r="V15" s="646"/>
      <c r="W15" s="646"/>
      <c r="X15" s="646"/>
      <c r="Y15" s="647"/>
      <c r="Z15" s="648">
        <v>0.7</v>
      </c>
      <c r="AA15" s="648"/>
      <c r="AB15" s="648"/>
      <c r="AC15" s="648"/>
      <c r="AD15" s="649">
        <v>2919277</v>
      </c>
      <c r="AE15" s="649"/>
      <c r="AF15" s="649"/>
      <c r="AG15" s="649"/>
      <c r="AH15" s="649"/>
      <c r="AI15" s="649"/>
      <c r="AJ15" s="649"/>
      <c r="AK15" s="649"/>
      <c r="AL15" s="650">
        <v>1.6</v>
      </c>
      <c r="AM15" s="651"/>
      <c r="AN15" s="651"/>
      <c r="AO15" s="652"/>
      <c r="AP15" s="642" t="s">
        <v>258</v>
      </c>
      <c r="AQ15" s="643"/>
      <c r="AR15" s="643"/>
      <c r="AS15" s="643"/>
      <c r="AT15" s="643"/>
      <c r="AU15" s="643"/>
      <c r="AV15" s="643"/>
      <c r="AW15" s="643"/>
      <c r="AX15" s="643"/>
      <c r="AY15" s="643"/>
      <c r="AZ15" s="643"/>
      <c r="BA15" s="643"/>
      <c r="BB15" s="643"/>
      <c r="BC15" s="643"/>
      <c r="BD15" s="643"/>
      <c r="BE15" s="643"/>
      <c r="BF15" s="644"/>
      <c r="BG15" s="645">
        <v>5060768</v>
      </c>
      <c r="BH15" s="646"/>
      <c r="BI15" s="646"/>
      <c r="BJ15" s="646"/>
      <c r="BK15" s="646"/>
      <c r="BL15" s="646"/>
      <c r="BM15" s="646"/>
      <c r="BN15" s="647"/>
      <c r="BO15" s="648">
        <v>4.3</v>
      </c>
      <c r="BP15" s="648"/>
      <c r="BQ15" s="648"/>
      <c r="BR15" s="648"/>
      <c r="BS15" s="654" t="s">
        <v>232</v>
      </c>
      <c r="BT15" s="646"/>
      <c r="BU15" s="646"/>
      <c r="BV15" s="646"/>
      <c r="BW15" s="646"/>
      <c r="BX15" s="646"/>
      <c r="BY15" s="646"/>
      <c r="BZ15" s="646"/>
      <c r="CA15" s="646"/>
      <c r="CB15" s="655"/>
      <c r="CD15" s="660" t="s">
        <v>259</v>
      </c>
      <c r="CE15" s="661"/>
      <c r="CF15" s="661"/>
      <c r="CG15" s="661"/>
      <c r="CH15" s="661"/>
      <c r="CI15" s="661"/>
      <c r="CJ15" s="661"/>
      <c r="CK15" s="661"/>
      <c r="CL15" s="661"/>
      <c r="CM15" s="661"/>
      <c r="CN15" s="661"/>
      <c r="CO15" s="661"/>
      <c r="CP15" s="661"/>
      <c r="CQ15" s="662"/>
      <c r="CR15" s="645">
        <v>69337474</v>
      </c>
      <c r="CS15" s="646"/>
      <c r="CT15" s="646"/>
      <c r="CU15" s="646"/>
      <c r="CV15" s="646"/>
      <c r="CW15" s="646"/>
      <c r="CX15" s="646"/>
      <c r="CY15" s="647"/>
      <c r="CZ15" s="648">
        <v>17.399999999999999</v>
      </c>
      <c r="DA15" s="648"/>
      <c r="DB15" s="648"/>
      <c r="DC15" s="648"/>
      <c r="DD15" s="654">
        <v>7278317</v>
      </c>
      <c r="DE15" s="646"/>
      <c r="DF15" s="646"/>
      <c r="DG15" s="646"/>
      <c r="DH15" s="646"/>
      <c r="DI15" s="646"/>
      <c r="DJ15" s="646"/>
      <c r="DK15" s="646"/>
      <c r="DL15" s="646"/>
      <c r="DM15" s="646"/>
      <c r="DN15" s="646"/>
      <c r="DO15" s="646"/>
      <c r="DP15" s="647"/>
      <c r="DQ15" s="654">
        <v>49029575</v>
      </c>
      <c r="DR15" s="646"/>
      <c r="DS15" s="646"/>
      <c r="DT15" s="646"/>
      <c r="DU15" s="646"/>
      <c r="DV15" s="646"/>
      <c r="DW15" s="646"/>
      <c r="DX15" s="646"/>
      <c r="DY15" s="646"/>
      <c r="DZ15" s="646"/>
      <c r="EA15" s="646"/>
      <c r="EB15" s="646"/>
      <c r="EC15" s="655"/>
    </row>
    <row r="16" spans="2:143" ht="11.25" customHeight="1">
      <c r="B16" s="642" t="s">
        <v>260</v>
      </c>
      <c r="C16" s="643"/>
      <c r="D16" s="643"/>
      <c r="E16" s="643"/>
      <c r="F16" s="643"/>
      <c r="G16" s="643"/>
      <c r="H16" s="643"/>
      <c r="I16" s="643"/>
      <c r="J16" s="643"/>
      <c r="K16" s="643"/>
      <c r="L16" s="643"/>
      <c r="M16" s="643"/>
      <c r="N16" s="643"/>
      <c r="O16" s="643"/>
      <c r="P16" s="643"/>
      <c r="Q16" s="644"/>
      <c r="R16" s="645">
        <v>79951</v>
      </c>
      <c r="S16" s="646"/>
      <c r="T16" s="646"/>
      <c r="U16" s="646"/>
      <c r="V16" s="646"/>
      <c r="W16" s="646"/>
      <c r="X16" s="646"/>
      <c r="Y16" s="647"/>
      <c r="Z16" s="648">
        <v>0</v>
      </c>
      <c r="AA16" s="648"/>
      <c r="AB16" s="648"/>
      <c r="AC16" s="648"/>
      <c r="AD16" s="649">
        <v>79951</v>
      </c>
      <c r="AE16" s="649"/>
      <c r="AF16" s="649"/>
      <c r="AG16" s="649"/>
      <c r="AH16" s="649"/>
      <c r="AI16" s="649"/>
      <c r="AJ16" s="649"/>
      <c r="AK16" s="649"/>
      <c r="AL16" s="650">
        <v>0</v>
      </c>
      <c r="AM16" s="651"/>
      <c r="AN16" s="651"/>
      <c r="AO16" s="652"/>
      <c r="AP16" s="642" t="s">
        <v>261</v>
      </c>
      <c r="AQ16" s="643"/>
      <c r="AR16" s="643"/>
      <c r="AS16" s="643"/>
      <c r="AT16" s="643"/>
      <c r="AU16" s="643"/>
      <c r="AV16" s="643"/>
      <c r="AW16" s="643"/>
      <c r="AX16" s="643"/>
      <c r="AY16" s="643"/>
      <c r="AZ16" s="643"/>
      <c r="BA16" s="643"/>
      <c r="BB16" s="643"/>
      <c r="BC16" s="643"/>
      <c r="BD16" s="643"/>
      <c r="BE16" s="643"/>
      <c r="BF16" s="644"/>
      <c r="BG16" s="645" t="s">
        <v>126</v>
      </c>
      <c r="BH16" s="646"/>
      <c r="BI16" s="646"/>
      <c r="BJ16" s="646"/>
      <c r="BK16" s="646"/>
      <c r="BL16" s="646"/>
      <c r="BM16" s="646"/>
      <c r="BN16" s="647"/>
      <c r="BO16" s="648" t="s">
        <v>232</v>
      </c>
      <c r="BP16" s="648"/>
      <c r="BQ16" s="648"/>
      <c r="BR16" s="648"/>
      <c r="BS16" s="654" t="s">
        <v>179</v>
      </c>
      <c r="BT16" s="646"/>
      <c r="BU16" s="646"/>
      <c r="BV16" s="646"/>
      <c r="BW16" s="646"/>
      <c r="BX16" s="646"/>
      <c r="BY16" s="646"/>
      <c r="BZ16" s="646"/>
      <c r="CA16" s="646"/>
      <c r="CB16" s="655"/>
      <c r="CD16" s="660" t="s">
        <v>262</v>
      </c>
      <c r="CE16" s="661"/>
      <c r="CF16" s="661"/>
      <c r="CG16" s="661"/>
      <c r="CH16" s="661"/>
      <c r="CI16" s="661"/>
      <c r="CJ16" s="661"/>
      <c r="CK16" s="661"/>
      <c r="CL16" s="661"/>
      <c r="CM16" s="661"/>
      <c r="CN16" s="661"/>
      <c r="CO16" s="661"/>
      <c r="CP16" s="661"/>
      <c r="CQ16" s="662"/>
      <c r="CR16" s="645">
        <v>8746456</v>
      </c>
      <c r="CS16" s="646"/>
      <c r="CT16" s="646"/>
      <c r="CU16" s="646"/>
      <c r="CV16" s="646"/>
      <c r="CW16" s="646"/>
      <c r="CX16" s="646"/>
      <c r="CY16" s="647"/>
      <c r="CZ16" s="648">
        <v>2.2000000000000002</v>
      </c>
      <c r="DA16" s="648"/>
      <c r="DB16" s="648"/>
      <c r="DC16" s="648"/>
      <c r="DD16" s="654" t="s">
        <v>126</v>
      </c>
      <c r="DE16" s="646"/>
      <c r="DF16" s="646"/>
      <c r="DG16" s="646"/>
      <c r="DH16" s="646"/>
      <c r="DI16" s="646"/>
      <c r="DJ16" s="646"/>
      <c r="DK16" s="646"/>
      <c r="DL16" s="646"/>
      <c r="DM16" s="646"/>
      <c r="DN16" s="646"/>
      <c r="DO16" s="646"/>
      <c r="DP16" s="647"/>
      <c r="DQ16" s="654">
        <v>35841</v>
      </c>
      <c r="DR16" s="646"/>
      <c r="DS16" s="646"/>
      <c r="DT16" s="646"/>
      <c r="DU16" s="646"/>
      <c r="DV16" s="646"/>
      <c r="DW16" s="646"/>
      <c r="DX16" s="646"/>
      <c r="DY16" s="646"/>
      <c r="DZ16" s="646"/>
      <c r="EA16" s="646"/>
      <c r="EB16" s="646"/>
      <c r="EC16" s="655"/>
    </row>
    <row r="17" spans="2:133" ht="11.25" customHeight="1">
      <c r="B17" s="642" t="s">
        <v>263</v>
      </c>
      <c r="C17" s="643"/>
      <c r="D17" s="643"/>
      <c r="E17" s="643"/>
      <c r="F17" s="643"/>
      <c r="G17" s="643"/>
      <c r="H17" s="643"/>
      <c r="I17" s="643"/>
      <c r="J17" s="643"/>
      <c r="K17" s="643"/>
      <c r="L17" s="643"/>
      <c r="M17" s="643"/>
      <c r="N17" s="643"/>
      <c r="O17" s="643"/>
      <c r="P17" s="643"/>
      <c r="Q17" s="644"/>
      <c r="R17" s="645">
        <v>1747850</v>
      </c>
      <c r="S17" s="646"/>
      <c r="T17" s="646"/>
      <c r="U17" s="646"/>
      <c r="V17" s="646"/>
      <c r="W17" s="646"/>
      <c r="X17" s="646"/>
      <c r="Y17" s="647"/>
      <c r="Z17" s="648">
        <v>0.4</v>
      </c>
      <c r="AA17" s="648"/>
      <c r="AB17" s="648"/>
      <c r="AC17" s="648"/>
      <c r="AD17" s="649">
        <v>1747850</v>
      </c>
      <c r="AE17" s="649"/>
      <c r="AF17" s="649"/>
      <c r="AG17" s="649"/>
      <c r="AH17" s="649"/>
      <c r="AI17" s="649"/>
      <c r="AJ17" s="649"/>
      <c r="AK17" s="649"/>
      <c r="AL17" s="650">
        <v>1</v>
      </c>
      <c r="AM17" s="651"/>
      <c r="AN17" s="651"/>
      <c r="AO17" s="652"/>
      <c r="AP17" s="642" t="s">
        <v>264</v>
      </c>
      <c r="AQ17" s="643"/>
      <c r="AR17" s="643"/>
      <c r="AS17" s="643"/>
      <c r="AT17" s="643"/>
      <c r="AU17" s="643"/>
      <c r="AV17" s="643"/>
      <c r="AW17" s="643"/>
      <c r="AX17" s="643"/>
      <c r="AY17" s="643"/>
      <c r="AZ17" s="643"/>
      <c r="BA17" s="643"/>
      <c r="BB17" s="643"/>
      <c r="BC17" s="643"/>
      <c r="BD17" s="643"/>
      <c r="BE17" s="643"/>
      <c r="BF17" s="644"/>
      <c r="BG17" s="645" t="s">
        <v>126</v>
      </c>
      <c r="BH17" s="646"/>
      <c r="BI17" s="646"/>
      <c r="BJ17" s="646"/>
      <c r="BK17" s="646"/>
      <c r="BL17" s="646"/>
      <c r="BM17" s="646"/>
      <c r="BN17" s="647"/>
      <c r="BO17" s="648" t="s">
        <v>232</v>
      </c>
      <c r="BP17" s="648"/>
      <c r="BQ17" s="648"/>
      <c r="BR17" s="648"/>
      <c r="BS17" s="654" t="s">
        <v>232</v>
      </c>
      <c r="BT17" s="646"/>
      <c r="BU17" s="646"/>
      <c r="BV17" s="646"/>
      <c r="BW17" s="646"/>
      <c r="BX17" s="646"/>
      <c r="BY17" s="646"/>
      <c r="BZ17" s="646"/>
      <c r="CA17" s="646"/>
      <c r="CB17" s="655"/>
      <c r="CD17" s="660" t="s">
        <v>265</v>
      </c>
      <c r="CE17" s="661"/>
      <c r="CF17" s="661"/>
      <c r="CG17" s="661"/>
      <c r="CH17" s="661"/>
      <c r="CI17" s="661"/>
      <c r="CJ17" s="661"/>
      <c r="CK17" s="661"/>
      <c r="CL17" s="661"/>
      <c r="CM17" s="661"/>
      <c r="CN17" s="661"/>
      <c r="CO17" s="661"/>
      <c r="CP17" s="661"/>
      <c r="CQ17" s="662"/>
      <c r="CR17" s="645">
        <v>36654781</v>
      </c>
      <c r="CS17" s="646"/>
      <c r="CT17" s="646"/>
      <c r="CU17" s="646"/>
      <c r="CV17" s="646"/>
      <c r="CW17" s="646"/>
      <c r="CX17" s="646"/>
      <c r="CY17" s="647"/>
      <c r="CZ17" s="648">
        <v>9.1999999999999993</v>
      </c>
      <c r="DA17" s="648"/>
      <c r="DB17" s="648"/>
      <c r="DC17" s="648"/>
      <c r="DD17" s="654" t="s">
        <v>232</v>
      </c>
      <c r="DE17" s="646"/>
      <c r="DF17" s="646"/>
      <c r="DG17" s="646"/>
      <c r="DH17" s="646"/>
      <c r="DI17" s="646"/>
      <c r="DJ17" s="646"/>
      <c r="DK17" s="646"/>
      <c r="DL17" s="646"/>
      <c r="DM17" s="646"/>
      <c r="DN17" s="646"/>
      <c r="DO17" s="646"/>
      <c r="DP17" s="647"/>
      <c r="DQ17" s="654">
        <v>28648968</v>
      </c>
      <c r="DR17" s="646"/>
      <c r="DS17" s="646"/>
      <c r="DT17" s="646"/>
      <c r="DU17" s="646"/>
      <c r="DV17" s="646"/>
      <c r="DW17" s="646"/>
      <c r="DX17" s="646"/>
      <c r="DY17" s="646"/>
      <c r="DZ17" s="646"/>
      <c r="EA17" s="646"/>
      <c r="EB17" s="646"/>
      <c r="EC17" s="655"/>
    </row>
    <row r="18" spans="2:133" ht="11.25" customHeight="1">
      <c r="B18" s="642" t="s">
        <v>266</v>
      </c>
      <c r="C18" s="643"/>
      <c r="D18" s="643"/>
      <c r="E18" s="643"/>
      <c r="F18" s="643"/>
      <c r="G18" s="643"/>
      <c r="H18" s="643"/>
      <c r="I18" s="643"/>
      <c r="J18" s="643"/>
      <c r="K18" s="643"/>
      <c r="L18" s="643"/>
      <c r="M18" s="643"/>
      <c r="N18" s="643"/>
      <c r="O18" s="643"/>
      <c r="P18" s="643"/>
      <c r="Q18" s="644"/>
      <c r="R18" s="645">
        <v>836709</v>
      </c>
      <c r="S18" s="646"/>
      <c r="T18" s="646"/>
      <c r="U18" s="646"/>
      <c r="V18" s="646"/>
      <c r="W18" s="646"/>
      <c r="X18" s="646"/>
      <c r="Y18" s="647"/>
      <c r="Z18" s="648">
        <v>0.2</v>
      </c>
      <c r="AA18" s="648"/>
      <c r="AB18" s="648"/>
      <c r="AC18" s="648"/>
      <c r="AD18" s="649">
        <v>836709</v>
      </c>
      <c r="AE18" s="649"/>
      <c r="AF18" s="649"/>
      <c r="AG18" s="649"/>
      <c r="AH18" s="649"/>
      <c r="AI18" s="649"/>
      <c r="AJ18" s="649"/>
      <c r="AK18" s="649"/>
      <c r="AL18" s="650">
        <v>0.5</v>
      </c>
      <c r="AM18" s="651"/>
      <c r="AN18" s="651"/>
      <c r="AO18" s="652"/>
      <c r="AP18" s="642" t="s">
        <v>267</v>
      </c>
      <c r="AQ18" s="643"/>
      <c r="AR18" s="643"/>
      <c r="AS18" s="643"/>
      <c r="AT18" s="643"/>
      <c r="AU18" s="643"/>
      <c r="AV18" s="643"/>
      <c r="AW18" s="643"/>
      <c r="AX18" s="643"/>
      <c r="AY18" s="643"/>
      <c r="AZ18" s="643"/>
      <c r="BA18" s="643"/>
      <c r="BB18" s="643"/>
      <c r="BC18" s="643"/>
      <c r="BD18" s="643"/>
      <c r="BE18" s="643"/>
      <c r="BF18" s="644"/>
      <c r="BG18" s="645" t="s">
        <v>232</v>
      </c>
      <c r="BH18" s="646"/>
      <c r="BI18" s="646"/>
      <c r="BJ18" s="646"/>
      <c r="BK18" s="646"/>
      <c r="BL18" s="646"/>
      <c r="BM18" s="646"/>
      <c r="BN18" s="647"/>
      <c r="BO18" s="648" t="s">
        <v>126</v>
      </c>
      <c r="BP18" s="648"/>
      <c r="BQ18" s="648"/>
      <c r="BR18" s="648"/>
      <c r="BS18" s="654" t="s">
        <v>126</v>
      </c>
      <c r="BT18" s="646"/>
      <c r="BU18" s="646"/>
      <c r="BV18" s="646"/>
      <c r="BW18" s="646"/>
      <c r="BX18" s="646"/>
      <c r="BY18" s="646"/>
      <c r="BZ18" s="646"/>
      <c r="CA18" s="646"/>
      <c r="CB18" s="655"/>
      <c r="CD18" s="660" t="s">
        <v>268</v>
      </c>
      <c r="CE18" s="661"/>
      <c r="CF18" s="661"/>
      <c r="CG18" s="661"/>
      <c r="CH18" s="661"/>
      <c r="CI18" s="661"/>
      <c r="CJ18" s="661"/>
      <c r="CK18" s="661"/>
      <c r="CL18" s="661"/>
      <c r="CM18" s="661"/>
      <c r="CN18" s="661"/>
      <c r="CO18" s="661"/>
      <c r="CP18" s="661"/>
      <c r="CQ18" s="662"/>
      <c r="CR18" s="645">
        <v>451600</v>
      </c>
      <c r="CS18" s="646"/>
      <c r="CT18" s="646"/>
      <c r="CU18" s="646"/>
      <c r="CV18" s="646"/>
      <c r="CW18" s="646"/>
      <c r="CX18" s="646"/>
      <c r="CY18" s="647"/>
      <c r="CZ18" s="648">
        <v>0.1</v>
      </c>
      <c r="DA18" s="648"/>
      <c r="DB18" s="648"/>
      <c r="DC18" s="648"/>
      <c r="DD18" s="654" t="s">
        <v>232</v>
      </c>
      <c r="DE18" s="646"/>
      <c r="DF18" s="646"/>
      <c r="DG18" s="646"/>
      <c r="DH18" s="646"/>
      <c r="DI18" s="646"/>
      <c r="DJ18" s="646"/>
      <c r="DK18" s="646"/>
      <c r="DL18" s="646"/>
      <c r="DM18" s="646"/>
      <c r="DN18" s="646"/>
      <c r="DO18" s="646"/>
      <c r="DP18" s="647"/>
      <c r="DQ18" s="654">
        <v>451600</v>
      </c>
      <c r="DR18" s="646"/>
      <c r="DS18" s="646"/>
      <c r="DT18" s="646"/>
      <c r="DU18" s="646"/>
      <c r="DV18" s="646"/>
      <c r="DW18" s="646"/>
      <c r="DX18" s="646"/>
      <c r="DY18" s="646"/>
      <c r="DZ18" s="646"/>
      <c r="EA18" s="646"/>
      <c r="EB18" s="646"/>
      <c r="EC18" s="655"/>
    </row>
    <row r="19" spans="2:133" ht="11.25" customHeight="1">
      <c r="B19" s="642" t="s">
        <v>269</v>
      </c>
      <c r="C19" s="643"/>
      <c r="D19" s="643"/>
      <c r="E19" s="643"/>
      <c r="F19" s="643"/>
      <c r="G19" s="643"/>
      <c r="H19" s="643"/>
      <c r="I19" s="643"/>
      <c r="J19" s="643"/>
      <c r="K19" s="643"/>
      <c r="L19" s="643"/>
      <c r="M19" s="643"/>
      <c r="N19" s="643"/>
      <c r="O19" s="643"/>
      <c r="P19" s="643"/>
      <c r="Q19" s="644"/>
      <c r="R19" s="645">
        <v>42079</v>
      </c>
      <c r="S19" s="646"/>
      <c r="T19" s="646"/>
      <c r="U19" s="646"/>
      <c r="V19" s="646"/>
      <c r="W19" s="646"/>
      <c r="X19" s="646"/>
      <c r="Y19" s="647"/>
      <c r="Z19" s="648">
        <v>0</v>
      </c>
      <c r="AA19" s="648"/>
      <c r="AB19" s="648"/>
      <c r="AC19" s="648"/>
      <c r="AD19" s="649">
        <v>42079</v>
      </c>
      <c r="AE19" s="649"/>
      <c r="AF19" s="649"/>
      <c r="AG19" s="649"/>
      <c r="AH19" s="649"/>
      <c r="AI19" s="649"/>
      <c r="AJ19" s="649"/>
      <c r="AK19" s="649"/>
      <c r="AL19" s="650">
        <v>0</v>
      </c>
      <c r="AM19" s="651"/>
      <c r="AN19" s="651"/>
      <c r="AO19" s="652"/>
      <c r="AP19" s="642" t="s">
        <v>270</v>
      </c>
      <c r="AQ19" s="643"/>
      <c r="AR19" s="643"/>
      <c r="AS19" s="643"/>
      <c r="AT19" s="643"/>
      <c r="AU19" s="643"/>
      <c r="AV19" s="643"/>
      <c r="AW19" s="643"/>
      <c r="AX19" s="643"/>
      <c r="AY19" s="643"/>
      <c r="AZ19" s="643"/>
      <c r="BA19" s="643"/>
      <c r="BB19" s="643"/>
      <c r="BC19" s="643"/>
      <c r="BD19" s="643"/>
      <c r="BE19" s="643"/>
      <c r="BF19" s="644"/>
      <c r="BG19" s="645">
        <v>7716353</v>
      </c>
      <c r="BH19" s="646"/>
      <c r="BI19" s="646"/>
      <c r="BJ19" s="646"/>
      <c r="BK19" s="646"/>
      <c r="BL19" s="646"/>
      <c r="BM19" s="646"/>
      <c r="BN19" s="647"/>
      <c r="BO19" s="648">
        <v>6.6</v>
      </c>
      <c r="BP19" s="648"/>
      <c r="BQ19" s="648"/>
      <c r="BR19" s="648"/>
      <c r="BS19" s="654" t="s">
        <v>126</v>
      </c>
      <c r="BT19" s="646"/>
      <c r="BU19" s="646"/>
      <c r="BV19" s="646"/>
      <c r="BW19" s="646"/>
      <c r="BX19" s="646"/>
      <c r="BY19" s="646"/>
      <c r="BZ19" s="646"/>
      <c r="CA19" s="646"/>
      <c r="CB19" s="655"/>
      <c r="CD19" s="660" t="s">
        <v>271</v>
      </c>
      <c r="CE19" s="661"/>
      <c r="CF19" s="661"/>
      <c r="CG19" s="661"/>
      <c r="CH19" s="661"/>
      <c r="CI19" s="661"/>
      <c r="CJ19" s="661"/>
      <c r="CK19" s="661"/>
      <c r="CL19" s="661"/>
      <c r="CM19" s="661"/>
      <c r="CN19" s="661"/>
      <c r="CO19" s="661"/>
      <c r="CP19" s="661"/>
      <c r="CQ19" s="662"/>
      <c r="CR19" s="645" t="s">
        <v>126</v>
      </c>
      <c r="CS19" s="646"/>
      <c r="CT19" s="646"/>
      <c r="CU19" s="646"/>
      <c r="CV19" s="646"/>
      <c r="CW19" s="646"/>
      <c r="CX19" s="646"/>
      <c r="CY19" s="647"/>
      <c r="CZ19" s="648" t="s">
        <v>232</v>
      </c>
      <c r="DA19" s="648"/>
      <c r="DB19" s="648"/>
      <c r="DC19" s="648"/>
      <c r="DD19" s="654" t="s">
        <v>232</v>
      </c>
      <c r="DE19" s="646"/>
      <c r="DF19" s="646"/>
      <c r="DG19" s="646"/>
      <c r="DH19" s="646"/>
      <c r="DI19" s="646"/>
      <c r="DJ19" s="646"/>
      <c r="DK19" s="646"/>
      <c r="DL19" s="646"/>
      <c r="DM19" s="646"/>
      <c r="DN19" s="646"/>
      <c r="DO19" s="646"/>
      <c r="DP19" s="647"/>
      <c r="DQ19" s="654" t="s">
        <v>232</v>
      </c>
      <c r="DR19" s="646"/>
      <c r="DS19" s="646"/>
      <c r="DT19" s="646"/>
      <c r="DU19" s="646"/>
      <c r="DV19" s="646"/>
      <c r="DW19" s="646"/>
      <c r="DX19" s="646"/>
      <c r="DY19" s="646"/>
      <c r="DZ19" s="646"/>
      <c r="EA19" s="646"/>
      <c r="EB19" s="646"/>
      <c r="EC19" s="655"/>
    </row>
    <row r="20" spans="2:133" ht="11.25" customHeight="1">
      <c r="B20" s="642" t="s">
        <v>272</v>
      </c>
      <c r="C20" s="643"/>
      <c r="D20" s="643"/>
      <c r="E20" s="643"/>
      <c r="F20" s="643"/>
      <c r="G20" s="643"/>
      <c r="H20" s="643"/>
      <c r="I20" s="643"/>
      <c r="J20" s="643"/>
      <c r="K20" s="643"/>
      <c r="L20" s="643"/>
      <c r="M20" s="643"/>
      <c r="N20" s="643"/>
      <c r="O20" s="643"/>
      <c r="P20" s="643"/>
      <c r="Q20" s="644"/>
      <c r="R20" s="645">
        <v>11566</v>
      </c>
      <c r="S20" s="646"/>
      <c r="T20" s="646"/>
      <c r="U20" s="646"/>
      <c r="V20" s="646"/>
      <c r="W20" s="646"/>
      <c r="X20" s="646"/>
      <c r="Y20" s="647"/>
      <c r="Z20" s="648">
        <v>0</v>
      </c>
      <c r="AA20" s="648"/>
      <c r="AB20" s="648"/>
      <c r="AC20" s="648"/>
      <c r="AD20" s="649">
        <v>11566</v>
      </c>
      <c r="AE20" s="649"/>
      <c r="AF20" s="649"/>
      <c r="AG20" s="649"/>
      <c r="AH20" s="649"/>
      <c r="AI20" s="649"/>
      <c r="AJ20" s="649"/>
      <c r="AK20" s="649"/>
      <c r="AL20" s="650">
        <v>0</v>
      </c>
      <c r="AM20" s="651"/>
      <c r="AN20" s="651"/>
      <c r="AO20" s="652"/>
      <c r="AP20" s="642" t="s">
        <v>273</v>
      </c>
      <c r="AQ20" s="643"/>
      <c r="AR20" s="643"/>
      <c r="AS20" s="643"/>
      <c r="AT20" s="643"/>
      <c r="AU20" s="643"/>
      <c r="AV20" s="643"/>
      <c r="AW20" s="643"/>
      <c r="AX20" s="643"/>
      <c r="AY20" s="643"/>
      <c r="AZ20" s="643"/>
      <c r="BA20" s="643"/>
      <c r="BB20" s="643"/>
      <c r="BC20" s="643"/>
      <c r="BD20" s="643"/>
      <c r="BE20" s="643"/>
      <c r="BF20" s="644"/>
      <c r="BG20" s="645">
        <v>7716353</v>
      </c>
      <c r="BH20" s="646"/>
      <c r="BI20" s="646"/>
      <c r="BJ20" s="646"/>
      <c r="BK20" s="646"/>
      <c r="BL20" s="646"/>
      <c r="BM20" s="646"/>
      <c r="BN20" s="647"/>
      <c r="BO20" s="648">
        <v>6.6</v>
      </c>
      <c r="BP20" s="648"/>
      <c r="BQ20" s="648"/>
      <c r="BR20" s="648"/>
      <c r="BS20" s="654" t="s">
        <v>232</v>
      </c>
      <c r="BT20" s="646"/>
      <c r="BU20" s="646"/>
      <c r="BV20" s="646"/>
      <c r="BW20" s="646"/>
      <c r="BX20" s="646"/>
      <c r="BY20" s="646"/>
      <c r="BZ20" s="646"/>
      <c r="CA20" s="646"/>
      <c r="CB20" s="655"/>
      <c r="CD20" s="660" t="s">
        <v>274</v>
      </c>
      <c r="CE20" s="661"/>
      <c r="CF20" s="661"/>
      <c r="CG20" s="661"/>
      <c r="CH20" s="661"/>
      <c r="CI20" s="661"/>
      <c r="CJ20" s="661"/>
      <c r="CK20" s="661"/>
      <c r="CL20" s="661"/>
      <c r="CM20" s="661"/>
      <c r="CN20" s="661"/>
      <c r="CO20" s="661"/>
      <c r="CP20" s="661"/>
      <c r="CQ20" s="662"/>
      <c r="CR20" s="645">
        <v>398501331</v>
      </c>
      <c r="CS20" s="646"/>
      <c r="CT20" s="646"/>
      <c r="CU20" s="646"/>
      <c r="CV20" s="646"/>
      <c r="CW20" s="646"/>
      <c r="CX20" s="646"/>
      <c r="CY20" s="647"/>
      <c r="CZ20" s="648">
        <v>100</v>
      </c>
      <c r="DA20" s="648"/>
      <c r="DB20" s="648"/>
      <c r="DC20" s="648"/>
      <c r="DD20" s="654">
        <v>67300225</v>
      </c>
      <c r="DE20" s="646"/>
      <c r="DF20" s="646"/>
      <c r="DG20" s="646"/>
      <c r="DH20" s="646"/>
      <c r="DI20" s="646"/>
      <c r="DJ20" s="646"/>
      <c r="DK20" s="646"/>
      <c r="DL20" s="646"/>
      <c r="DM20" s="646"/>
      <c r="DN20" s="646"/>
      <c r="DO20" s="646"/>
      <c r="DP20" s="647"/>
      <c r="DQ20" s="654">
        <v>213873210</v>
      </c>
      <c r="DR20" s="646"/>
      <c r="DS20" s="646"/>
      <c r="DT20" s="646"/>
      <c r="DU20" s="646"/>
      <c r="DV20" s="646"/>
      <c r="DW20" s="646"/>
      <c r="DX20" s="646"/>
      <c r="DY20" s="646"/>
      <c r="DZ20" s="646"/>
      <c r="EA20" s="646"/>
      <c r="EB20" s="646"/>
      <c r="EC20" s="655"/>
    </row>
    <row r="21" spans="2:133" ht="11.25" customHeight="1">
      <c r="B21" s="642" t="s">
        <v>275</v>
      </c>
      <c r="C21" s="643"/>
      <c r="D21" s="643"/>
      <c r="E21" s="643"/>
      <c r="F21" s="643"/>
      <c r="G21" s="643"/>
      <c r="H21" s="643"/>
      <c r="I21" s="643"/>
      <c r="J21" s="643"/>
      <c r="K21" s="643"/>
      <c r="L21" s="643"/>
      <c r="M21" s="643"/>
      <c r="N21" s="643"/>
      <c r="O21" s="643"/>
      <c r="P21" s="643"/>
      <c r="Q21" s="644"/>
      <c r="R21" s="645">
        <v>857496</v>
      </c>
      <c r="S21" s="646"/>
      <c r="T21" s="646"/>
      <c r="U21" s="646"/>
      <c r="V21" s="646"/>
      <c r="W21" s="646"/>
      <c r="X21" s="646"/>
      <c r="Y21" s="647"/>
      <c r="Z21" s="648">
        <v>0.2</v>
      </c>
      <c r="AA21" s="648"/>
      <c r="AB21" s="648"/>
      <c r="AC21" s="648"/>
      <c r="AD21" s="649">
        <v>857496</v>
      </c>
      <c r="AE21" s="649"/>
      <c r="AF21" s="649"/>
      <c r="AG21" s="649"/>
      <c r="AH21" s="649"/>
      <c r="AI21" s="649"/>
      <c r="AJ21" s="649"/>
      <c r="AK21" s="649"/>
      <c r="AL21" s="650">
        <v>0.5</v>
      </c>
      <c r="AM21" s="651"/>
      <c r="AN21" s="651"/>
      <c r="AO21" s="652"/>
      <c r="AP21" s="664" t="s">
        <v>276</v>
      </c>
      <c r="AQ21" s="665"/>
      <c r="AR21" s="665"/>
      <c r="AS21" s="665"/>
      <c r="AT21" s="665"/>
      <c r="AU21" s="665"/>
      <c r="AV21" s="665"/>
      <c r="AW21" s="665"/>
      <c r="AX21" s="665"/>
      <c r="AY21" s="665"/>
      <c r="AZ21" s="665"/>
      <c r="BA21" s="665"/>
      <c r="BB21" s="665"/>
      <c r="BC21" s="665"/>
      <c r="BD21" s="665"/>
      <c r="BE21" s="665"/>
      <c r="BF21" s="666"/>
      <c r="BG21" s="645">
        <v>20431</v>
      </c>
      <c r="BH21" s="646"/>
      <c r="BI21" s="646"/>
      <c r="BJ21" s="646"/>
      <c r="BK21" s="646"/>
      <c r="BL21" s="646"/>
      <c r="BM21" s="646"/>
      <c r="BN21" s="647"/>
      <c r="BO21" s="648">
        <v>0</v>
      </c>
      <c r="BP21" s="648"/>
      <c r="BQ21" s="648"/>
      <c r="BR21" s="648"/>
      <c r="BS21" s="654" t="s">
        <v>126</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c r="B22" s="642" t="s">
        <v>277</v>
      </c>
      <c r="C22" s="643"/>
      <c r="D22" s="643"/>
      <c r="E22" s="643"/>
      <c r="F22" s="643"/>
      <c r="G22" s="643"/>
      <c r="H22" s="643"/>
      <c r="I22" s="643"/>
      <c r="J22" s="643"/>
      <c r="K22" s="643"/>
      <c r="L22" s="643"/>
      <c r="M22" s="643"/>
      <c r="N22" s="643"/>
      <c r="O22" s="643"/>
      <c r="P22" s="643"/>
      <c r="Q22" s="644"/>
      <c r="R22" s="645">
        <v>46940648</v>
      </c>
      <c r="S22" s="646"/>
      <c r="T22" s="646"/>
      <c r="U22" s="646"/>
      <c r="V22" s="646"/>
      <c r="W22" s="646"/>
      <c r="X22" s="646"/>
      <c r="Y22" s="647"/>
      <c r="Z22" s="648">
        <v>11.5</v>
      </c>
      <c r="AA22" s="648"/>
      <c r="AB22" s="648"/>
      <c r="AC22" s="648"/>
      <c r="AD22" s="649">
        <v>43873664</v>
      </c>
      <c r="AE22" s="649"/>
      <c r="AF22" s="649"/>
      <c r="AG22" s="649"/>
      <c r="AH22" s="649"/>
      <c r="AI22" s="649"/>
      <c r="AJ22" s="649"/>
      <c r="AK22" s="649"/>
      <c r="AL22" s="650">
        <v>24.6</v>
      </c>
      <c r="AM22" s="651"/>
      <c r="AN22" s="651"/>
      <c r="AO22" s="652"/>
      <c r="AP22" s="664" t="s">
        <v>278</v>
      </c>
      <c r="AQ22" s="665"/>
      <c r="AR22" s="665"/>
      <c r="AS22" s="665"/>
      <c r="AT22" s="665"/>
      <c r="AU22" s="665"/>
      <c r="AV22" s="665"/>
      <c r="AW22" s="665"/>
      <c r="AX22" s="665"/>
      <c r="AY22" s="665"/>
      <c r="AZ22" s="665"/>
      <c r="BA22" s="665"/>
      <c r="BB22" s="665"/>
      <c r="BC22" s="665"/>
      <c r="BD22" s="665"/>
      <c r="BE22" s="665"/>
      <c r="BF22" s="666"/>
      <c r="BG22" s="645">
        <v>2333435</v>
      </c>
      <c r="BH22" s="646"/>
      <c r="BI22" s="646"/>
      <c r="BJ22" s="646"/>
      <c r="BK22" s="646"/>
      <c r="BL22" s="646"/>
      <c r="BM22" s="646"/>
      <c r="BN22" s="647"/>
      <c r="BO22" s="648">
        <v>2</v>
      </c>
      <c r="BP22" s="648"/>
      <c r="BQ22" s="648"/>
      <c r="BR22" s="648"/>
      <c r="BS22" s="654" t="s">
        <v>126</v>
      </c>
      <c r="BT22" s="646"/>
      <c r="BU22" s="646"/>
      <c r="BV22" s="646"/>
      <c r="BW22" s="646"/>
      <c r="BX22" s="646"/>
      <c r="BY22" s="646"/>
      <c r="BZ22" s="646"/>
      <c r="CA22" s="646"/>
      <c r="CB22" s="655"/>
      <c r="CD22" s="627" t="s">
        <v>279</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280</v>
      </c>
      <c r="C23" s="643"/>
      <c r="D23" s="643"/>
      <c r="E23" s="643"/>
      <c r="F23" s="643"/>
      <c r="G23" s="643"/>
      <c r="H23" s="643"/>
      <c r="I23" s="643"/>
      <c r="J23" s="643"/>
      <c r="K23" s="643"/>
      <c r="L23" s="643"/>
      <c r="M23" s="643"/>
      <c r="N23" s="643"/>
      <c r="O23" s="643"/>
      <c r="P23" s="643"/>
      <c r="Q23" s="644"/>
      <c r="R23" s="645">
        <v>43873664</v>
      </c>
      <c r="S23" s="646"/>
      <c r="T23" s="646"/>
      <c r="U23" s="646"/>
      <c r="V23" s="646"/>
      <c r="W23" s="646"/>
      <c r="X23" s="646"/>
      <c r="Y23" s="647"/>
      <c r="Z23" s="648">
        <v>10.8</v>
      </c>
      <c r="AA23" s="648"/>
      <c r="AB23" s="648"/>
      <c r="AC23" s="648"/>
      <c r="AD23" s="649">
        <v>43873664</v>
      </c>
      <c r="AE23" s="649"/>
      <c r="AF23" s="649"/>
      <c r="AG23" s="649"/>
      <c r="AH23" s="649"/>
      <c r="AI23" s="649"/>
      <c r="AJ23" s="649"/>
      <c r="AK23" s="649"/>
      <c r="AL23" s="650">
        <v>24.6</v>
      </c>
      <c r="AM23" s="651"/>
      <c r="AN23" s="651"/>
      <c r="AO23" s="652"/>
      <c r="AP23" s="664" t="s">
        <v>281</v>
      </c>
      <c r="AQ23" s="665"/>
      <c r="AR23" s="665"/>
      <c r="AS23" s="665"/>
      <c r="AT23" s="665"/>
      <c r="AU23" s="665"/>
      <c r="AV23" s="665"/>
      <c r="AW23" s="665"/>
      <c r="AX23" s="665"/>
      <c r="AY23" s="665"/>
      <c r="AZ23" s="665"/>
      <c r="BA23" s="665"/>
      <c r="BB23" s="665"/>
      <c r="BC23" s="665"/>
      <c r="BD23" s="665"/>
      <c r="BE23" s="665"/>
      <c r="BF23" s="666"/>
      <c r="BG23" s="645">
        <v>5362487</v>
      </c>
      <c r="BH23" s="646"/>
      <c r="BI23" s="646"/>
      <c r="BJ23" s="646"/>
      <c r="BK23" s="646"/>
      <c r="BL23" s="646"/>
      <c r="BM23" s="646"/>
      <c r="BN23" s="647"/>
      <c r="BO23" s="648">
        <v>4.5999999999999996</v>
      </c>
      <c r="BP23" s="648"/>
      <c r="BQ23" s="648"/>
      <c r="BR23" s="648"/>
      <c r="BS23" s="654" t="s">
        <v>126</v>
      </c>
      <c r="BT23" s="646"/>
      <c r="BU23" s="646"/>
      <c r="BV23" s="646"/>
      <c r="BW23" s="646"/>
      <c r="BX23" s="646"/>
      <c r="BY23" s="646"/>
      <c r="BZ23" s="646"/>
      <c r="CA23" s="646"/>
      <c r="CB23" s="655"/>
      <c r="CD23" s="627" t="s">
        <v>220</v>
      </c>
      <c r="CE23" s="628"/>
      <c r="CF23" s="628"/>
      <c r="CG23" s="628"/>
      <c r="CH23" s="628"/>
      <c r="CI23" s="628"/>
      <c r="CJ23" s="628"/>
      <c r="CK23" s="628"/>
      <c r="CL23" s="628"/>
      <c r="CM23" s="628"/>
      <c r="CN23" s="628"/>
      <c r="CO23" s="628"/>
      <c r="CP23" s="628"/>
      <c r="CQ23" s="629"/>
      <c r="CR23" s="627" t="s">
        <v>282</v>
      </c>
      <c r="CS23" s="628"/>
      <c r="CT23" s="628"/>
      <c r="CU23" s="628"/>
      <c r="CV23" s="628"/>
      <c r="CW23" s="628"/>
      <c r="CX23" s="628"/>
      <c r="CY23" s="629"/>
      <c r="CZ23" s="627" t="s">
        <v>283</v>
      </c>
      <c r="DA23" s="628"/>
      <c r="DB23" s="628"/>
      <c r="DC23" s="629"/>
      <c r="DD23" s="627" t="s">
        <v>284</v>
      </c>
      <c r="DE23" s="628"/>
      <c r="DF23" s="628"/>
      <c r="DG23" s="628"/>
      <c r="DH23" s="628"/>
      <c r="DI23" s="628"/>
      <c r="DJ23" s="628"/>
      <c r="DK23" s="629"/>
      <c r="DL23" s="676" t="s">
        <v>285</v>
      </c>
      <c r="DM23" s="677"/>
      <c r="DN23" s="677"/>
      <c r="DO23" s="677"/>
      <c r="DP23" s="677"/>
      <c r="DQ23" s="677"/>
      <c r="DR23" s="677"/>
      <c r="DS23" s="677"/>
      <c r="DT23" s="677"/>
      <c r="DU23" s="677"/>
      <c r="DV23" s="678"/>
      <c r="DW23" s="627" t="s">
        <v>286</v>
      </c>
      <c r="DX23" s="628"/>
      <c r="DY23" s="628"/>
      <c r="DZ23" s="628"/>
      <c r="EA23" s="628"/>
      <c r="EB23" s="628"/>
      <c r="EC23" s="629"/>
    </row>
    <row r="24" spans="2:133" ht="11.25" customHeight="1">
      <c r="B24" s="642" t="s">
        <v>287</v>
      </c>
      <c r="C24" s="643"/>
      <c r="D24" s="643"/>
      <c r="E24" s="643"/>
      <c r="F24" s="643"/>
      <c r="G24" s="643"/>
      <c r="H24" s="643"/>
      <c r="I24" s="643"/>
      <c r="J24" s="643"/>
      <c r="K24" s="643"/>
      <c r="L24" s="643"/>
      <c r="M24" s="643"/>
      <c r="N24" s="643"/>
      <c r="O24" s="643"/>
      <c r="P24" s="643"/>
      <c r="Q24" s="644"/>
      <c r="R24" s="645">
        <v>3066984</v>
      </c>
      <c r="S24" s="646"/>
      <c r="T24" s="646"/>
      <c r="U24" s="646"/>
      <c r="V24" s="646"/>
      <c r="W24" s="646"/>
      <c r="X24" s="646"/>
      <c r="Y24" s="647"/>
      <c r="Z24" s="648">
        <v>0.8</v>
      </c>
      <c r="AA24" s="648"/>
      <c r="AB24" s="648"/>
      <c r="AC24" s="648"/>
      <c r="AD24" s="649" t="s">
        <v>126</v>
      </c>
      <c r="AE24" s="649"/>
      <c r="AF24" s="649"/>
      <c r="AG24" s="649"/>
      <c r="AH24" s="649"/>
      <c r="AI24" s="649"/>
      <c r="AJ24" s="649"/>
      <c r="AK24" s="649"/>
      <c r="AL24" s="650" t="s">
        <v>126</v>
      </c>
      <c r="AM24" s="651"/>
      <c r="AN24" s="651"/>
      <c r="AO24" s="652"/>
      <c r="AP24" s="664" t="s">
        <v>288</v>
      </c>
      <c r="AQ24" s="665"/>
      <c r="AR24" s="665"/>
      <c r="AS24" s="665"/>
      <c r="AT24" s="665"/>
      <c r="AU24" s="665"/>
      <c r="AV24" s="665"/>
      <c r="AW24" s="665"/>
      <c r="AX24" s="665"/>
      <c r="AY24" s="665"/>
      <c r="AZ24" s="665"/>
      <c r="BA24" s="665"/>
      <c r="BB24" s="665"/>
      <c r="BC24" s="665"/>
      <c r="BD24" s="665"/>
      <c r="BE24" s="665"/>
      <c r="BF24" s="666"/>
      <c r="BG24" s="645" t="s">
        <v>126</v>
      </c>
      <c r="BH24" s="646"/>
      <c r="BI24" s="646"/>
      <c r="BJ24" s="646"/>
      <c r="BK24" s="646"/>
      <c r="BL24" s="646"/>
      <c r="BM24" s="646"/>
      <c r="BN24" s="647"/>
      <c r="BO24" s="648" t="s">
        <v>179</v>
      </c>
      <c r="BP24" s="648"/>
      <c r="BQ24" s="648"/>
      <c r="BR24" s="648"/>
      <c r="BS24" s="654" t="s">
        <v>126</v>
      </c>
      <c r="BT24" s="646"/>
      <c r="BU24" s="646"/>
      <c r="BV24" s="646"/>
      <c r="BW24" s="646"/>
      <c r="BX24" s="646"/>
      <c r="BY24" s="646"/>
      <c r="BZ24" s="646"/>
      <c r="CA24" s="646"/>
      <c r="CB24" s="655"/>
      <c r="CD24" s="656" t="s">
        <v>289</v>
      </c>
      <c r="CE24" s="657"/>
      <c r="CF24" s="657"/>
      <c r="CG24" s="657"/>
      <c r="CH24" s="657"/>
      <c r="CI24" s="657"/>
      <c r="CJ24" s="657"/>
      <c r="CK24" s="657"/>
      <c r="CL24" s="657"/>
      <c r="CM24" s="657"/>
      <c r="CN24" s="657"/>
      <c r="CO24" s="657"/>
      <c r="CP24" s="657"/>
      <c r="CQ24" s="658"/>
      <c r="CR24" s="634">
        <v>219301935</v>
      </c>
      <c r="CS24" s="635"/>
      <c r="CT24" s="635"/>
      <c r="CU24" s="635"/>
      <c r="CV24" s="635"/>
      <c r="CW24" s="635"/>
      <c r="CX24" s="635"/>
      <c r="CY24" s="636"/>
      <c r="CZ24" s="639">
        <v>55</v>
      </c>
      <c r="DA24" s="640"/>
      <c r="DB24" s="640"/>
      <c r="DC24" s="659"/>
      <c r="DD24" s="684">
        <v>131613174</v>
      </c>
      <c r="DE24" s="635"/>
      <c r="DF24" s="635"/>
      <c r="DG24" s="635"/>
      <c r="DH24" s="635"/>
      <c r="DI24" s="635"/>
      <c r="DJ24" s="635"/>
      <c r="DK24" s="636"/>
      <c r="DL24" s="684">
        <v>128697996</v>
      </c>
      <c r="DM24" s="635"/>
      <c r="DN24" s="635"/>
      <c r="DO24" s="635"/>
      <c r="DP24" s="635"/>
      <c r="DQ24" s="635"/>
      <c r="DR24" s="635"/>
      <c r="DS24" s="635"/>
      <c r="DT24" s="635"/>
      <c r="DU24" s="635"/>
      <c r="DV24" s="636"/>
      <c r="DW24" s="639">
        <v>65.5</v>
      </c>
      <c r="DX24" s="640"/>
      <c r="DY24" s="640"/>
      <c r="DZ24" s="640"/>
      <c r="EA24" s="640"/>
      <c r="EB24" s="640"/>
      <c r="EC24" s="641"/>
    </row>
    <row r="25" spans="2:133" ht="11.25" customHeight="1">
      <c r="B25" s="642" t="s">
        <v>290</v>
      </c>
      <c r="C25" s="643"/>
      <c r="D25" s="643"/>
      <c r="E25" s="643"/>
      <c r="F25" s="643"/>
      <c r="G25" s="643"/>
      <c r="H25" s="643"/>
      <c r="I25" s="643"/>
      <c r="J25" s="643"/>
      <c r="K25" s="643"/>
      <c r="L25" s="643"/>
      <c r="M25" s="643"/>
      <c r="N25" s="643"/>
      <c r="O25" s="643"/>
      <c r="P25" s="643"/>
      <c r="Q25" s="644"/>
      <c r="R25" s="645" t="s">
        <v>126</v>
      </c>
      <c r="S25" s="646"/>
      <c r="T25" s="646"/>
      <c r="U25" s="646"/>
      <c r="V25" s="646"/>
      <c r="W25" s="646"/>
      <c r="X25" s="646"/>
      <c r="Y25" s="647"/>
      <c r="Z25" s="648" t="s">
        <v>126</v>
      </c>
      <c r="AA25" s="648"/>
      <c r="AB25" s="648"/>
      <c r="AC25" s="648"/>
      <c r="AD25" s="649" t="s">
        <v>232</v>
      </c>
      <c r="AE25" s="649"/>
      <c r="AF25" s="649"/>
      <c r="AG25" s="649"/>
      <c r="AH25" s="649"/>
      <c r="AI25" s="649"/>
      <c r="AJ25" s="649"/>
      <c r="AK25" s="649"/>
      <c r="AL25" s="650" t="s">
        <v>126</v>
      </c>
      <c r="AM25" s="651"/>
      <c r="AN25" s="651"/>
      <c r="AO25" s="652"/>
      <c r="AP25" s="664" t="s">
        <v>291</v>
      </c>
      <c r="AQ25" s="665"/>
      <c r="AR25" s="665"/>
      <c r="AS25" s="665"/>
      <c r="AT25" s="665"/>
      <c r="AU25" s="665"/>
      <c r="AV25" s="665"/>
      <c r="AW25" s="665"/>
      <c r="AX25" s="665"/>
      <c r="AY25" s="665"/>
      <c r="AZ25" s="665"/>
      <c r="BA25" s="665"/>
      <c r="BB25" s="665"/>
      <c r="BC25" s="665"/>
      <c r="BD25" s="665"/>
      <c r="BE25" s="665"/>
      <c r="BF25" s="666"/>
      <c r="BG25" s="645" t="s">
        <v>126</v>
      </c>
      <c r="BH25" s="646"/>
      <c r="BI25" s="646"/>
      <c r="BJ25" s="646"/>
      <c r="BK25" s="646"/>
      <c r="BL25" s="646"/>
      <c r="BM25" s="646"/>
      <c r="BN25" s="647"/>
      <c r="BO25" s="648" t="s">
        <v>179</v>
      </c>
      <c r="BP25" s="648"/>
      <c r="BQ25" s="648"/>
      <c r="BR25" s="648"/>
      <c r="BS25" s="654" t="s">
        <v>126</v>
      </c>
      <c r="BT25" s="646"/>
      <c r="BU25" s="646"/>
      <c r="BV25" s="646"/>
      <c r="BW25" s="646"/>
      <c r="BX25" s="646"/>
      <c r="BY25" s="646"/>
      <c r="BZ25" s="646"/>
      <c r="CA25" s="646"/>
      <c r="CB25" s="655"/>
      <c r="CD25" s="660" t="s">
        <v>292</v>
      </c>
      <c r="CE25" s="661"/>
      <c r="CF25" s="661"/>
      <c r="CG25" s="661"/>
      <c r="CH25" s="661"/>
      <c r="CI25" s="661"/>
      <c r="CJ25" s="661"/>
      <c r="CK25" s="661"/>
      <c r="CL25" s="661"/>
      <c r="CM25" s="661"/>
      <c r="CN25" s="661"/>
      <c r="CO25" s="661"/>
      <c r="CP25" s="661"/>
      <c r="CQ25" s="662"/>
      <c r="CR25" s="645">
        <v>81408293</v>
      </c>
      <c r="CS25" s="681"/>
      <c r="CT25" s="681"/>
      <c r="CU25" s="681"/>
      <c r="CV25" s="681"/>
      <c r="CW25" s="681"/>
      <c r="CX25" s="681"/>
      <c r="CY25" s="682"/>
      <c r="CZ25" s="650">
        <v>20.399999999999999</v>
      </c>
      <c r="DA25" s="679"/>
      <c r="DB25" s="679"/>
      <c r="DC25" s="683"/>
      <c r="DD25" s="654">
        <v>70147593</v>
      </c>
      <c r="DE25" s="681"/>
      <c r="DF25" s="681"/>
      <c r="DG25" s="681"/>
      <c r="DH25" s="681"/>
      <c r="DI25" s="681"/>
      <c r="DJ25" s="681"/>
      <c r="DK25" s="682"/>
      <c r="DL25" s="654">
        <v>67237008</v>
      </c>
      <c r="DM25" s="681"/>
      <c r="DN25" s="681"/>
      <c r="DO25" s="681"/>
      <c r="DP25" s="681"/>
      <c r="DQ25" s="681"/>
      <c r="DR25" s="681"/>
      <c r="DS25" s="681"/>
      <c r="DT25" s="681"/>
      <c r="DU25" s="681"/>
      <c r="DV25" s="682"/>
      <c r="DW25" s="650">
        <v>34.200000000000003</v>
      </c>
      <c r="DX25" s="679"/>
      <c r="DY25" s="679"/>
      <c r="DZ25" s="679"/>
      <c r="EA25" s="679"/>
      <c r="EB25" s="679"/>
      <c r="EC25" s="680"/>
    </row>
    <row r="26" spans="2:133" ht="11.25" customHeight="1">
      <c r="B26" s="642" t="s">
        <v>293</v>
      </c>
      <c r="C26" s="643"/>
      <c r="D26" s="643"/>
      <c r="E26" s="643"/>
      <c r="F26" s="643"/>
      <c r="G26" s="643"/>
      <c r="H26" s="643"/>
      <c r="I26" s="643"/>
      <c r="J26" s="643"/>
      <c r="K26" s="643"/>
      <c r="L26" s="643"/>
      <c r="M26" s="643"/>
      <c r="N26" s="643"/>
      <c r="O26" s="643"/>
      <c r="P26" s="643"/>
      <c r="Q26" s="644"/>
      <c r="R26" s="645">
        <v>185916592</v>
      </c>
      <c r="S26" s="646"/>
      <c r="T26" s="646"/>
      <c r="U26" s="646"/>
      <c r="V26" s="646"/>
      <c r="W26" s="646"/>
      <c r="X26" s="646"/>
      <c r="Y26" s="647"/>
      <c r="Z26" s="648">
        <v>45.7</v>
      </c>
      <c r="AA26" s="648"/>
      <c r="AB26" s="648"/>
      <c r="AC26" s="648"/>
      <c r="AD26" s="649">
        <v>177487121</v>
      </c>
      <c r="AE26" s="649"/>
      <c r="AF26" s="649"/>
      <c r="AG26" s="649"/>
      <c r="AH26" s="649"/>
      <c r="AI26" s="649"/>
      <c r="AJ26" s="649"/>
      <c r="AK26" s="649"/>
      <c r="AL26" s="650">
        <v>99.5</v>
      </c>
      <c r="AM26" s="651"/>
      <c r="AN26" s="651"/>
      <c r="AO26" s="652"/>
      <c r="AP26" s="664" t="s">
        <v>294</v>
      </c>
      <c r="AQ26" s="694"/>
      <c r="AR26" s="694"/>
      <c r="AS26" s="694"/>
      <c r="AT26" s="694"/>
      <c r="AU26" s="694"/>
      <c r="AV26" s="694"/>
      <c r="AW26" s="694"/>
      <c r="AX26" s="694"/>
      <c r="AY26" s="694"/>
      <c r="AZ26" s="694"/>
      <c r="BA26" s="694"/>
      <c r="BB26" s="694"/>
      <c r="BC26" s="694"/>
      <c r="BD26" s="694"/>
      <c r="BE26" s="694"/>
      <c r="BF26" s="666"/>
      <c r="BG26" s="645" t="s">
        <v>126</v>
      </c>
      <c r="BH26" s="646"/>
      <c r="BI26" s="646"/>
      <c r="BJ26" s="646"/>
      <c r="BK26" s="646"/>
      <c r="BL26" s="646"/>
      <c r="BM26" s="646"/>
      <c r="BN26" s="647"/>
      <c r="BO26" s="648" t="s">
        <v>232</v>
      </c>
      <c r="BP26" s="648"/>
      <c r="BQ26" s="648"/>
      <c r="BR26" s="648"/>
      <c r="BS26" s="654" t="s">
        <v>126</v>
      </c>
      <c r="BT26" s="646"/>
      <c r="BU26" s="646"/>
      <c r="BV26" s="646"/>
      <c r="BW26" s="646"/>
      <c r="BX26" s="646"/>
      <c r="BY26" s="646"/>
      <c r="BZ26" s="646"/>
      <c r="CA26" s="646"/>
      <c r="CB26" s="655"/>
      <c r="CD26" s="660" t="s">
        <v>295</v>
      </c>
      <c r="CE26" s="661"/>
      <c r="CF26" s="661"/>
      <c r="CG26" s="661"/>
      <c r="CH26" s="661"/>
      <c r="CI26" s="661"/>
      <c r="CJ26" s="661"/>
      <c r="CK26" s="661"/>
      <c r="CL26" s="661"/>
      <c r="CM26" s="661"/>
      <c r="CN26" s="661"/>
      <c r="CO26" s="661"/>
      <c r="CP26" s="661"/>
      <c r="CQ26" s="662"/>
      <c r="CR26" s="645">
        <v>56584298</v>
      </c>
      <c r="CS26" s="646"/>
      <c r="CT26" s="646"/>
      <c r="CU26" s="646"/>
      <c r="CV26" s="646"/>
      <c r="CW26" s="646"/>
      <c r="CX26" s="646"/>
      <c r="CY26" s="647"/>
      <c r="CZ26" s="650">
        <v>14.2</v>
      </c>
      <c r="DA26" s="679"/>
      <c r="DB26" s="679"/>
      <c r="DC26" s="683"/>
      <c r="DD26" s="654">
        <v>47376037</v>
      </c>
      <c r="DE26" s="646"/>
      <c r="DF26" s="646"/>
      <c r="DG26" s="646"/>
      <c r="DH26" s="646"/>
      <c r="DI26" s="646"/>
      <c r="DJ26" s="646"/>
      <c r="DK26" s="647"/>
      <c r="DL26" s="654" t="s">
        <v>232</v>
      </c>
      <c r="DM26" s="646"/>
      <c r="DN26" s="646"/>
      <c r="DO26" s="646"/>
      <c r="DP26" s="646"/>
      <c r="DQ26" s="646"/>
      <c r="DR26" s="646"/>
      <c r="DS26" s="646"/>
      <c r="DT26" s="646"/>
      <c r="DU26" s="646"/>
      <c r="DV26" s="647"/>
      <c r="DW26" s="650" t="s">
        <v>232</v>
      </c>
      <c r="DX26" s="679"/>
      <c r="DY26" s="679"/>
      <c r="DZ26" s="679"/>
      <c r="EA26" s="679"/>
      <c r="EB26" s="679"/>
      <c r="EC26" s="680"/>
    </row>
    <row r="27" spans="2:133" ht="11.25" customHeight="1">
      <c r="B27" s="642" t="s">
        <v>296</v>
      </c>
      <c r="C27" s="643"/>
      <c r="D27" s="643"/>
      <c r="E27" s="643"/>
      <c r="F27" s="643"/>
      <c r="G27" s="643"/>
      <c r="H27" s="643"/>
      <c r="I27" s="643"/>
      <c r="J27" s="643"/>
      <c r="K27" s="643"/>
      <c r="L27" s="643"/>
      <c r="M27" s="643"/>
      <c r="N27" s="643"/>
      <c r="O27" s="643"/>
      <c r="P27" s="643"/>
      <c r="Q27" s="644"/>
      <c r="R27" s="645">
        <v>228152</v>
      </c>
      <c r="S27" s="646"/>
      <c r="T27" s="646"/>
      <c r="U27" s="646"/>
      <c r="V27" s="646"/>
      <c r="W27" s="646"/>
      <c r="X27" s="646"/>
      <c r="Y27" s="647"/>
      <c r="Z27" s="648">
        <v>0.1</v>
      </c>
      <c r="AA27" s="648"/>
      <c r="AB27" s="648"/>
      <c r="AC27" s="648"/>
      <c r="AD27" s="649">
        <v>228152</v>
      </c>
      <c r="AE27" s="649"/>
      <c r="AF27" s="649"/>
      <c r="AG27" s="649"/>
      <c r="AH27" s="649"/>
      <c r="AI27" s="649"/>
      <c r="AJ27" s="649"/>
      <c r="AK27" s="649"/>
      <c r="AL27" s="650">
        <v>0.1</v>
      </c>
      <c r="AM27" s="651"/>
      <c r="AN27" s="651"/>
      <c r="AO27" s="652"/>
      <c r="AP27" s="642" t="s">
        <v>297</v>
      </c>
      <c r="AQ27" s="643"/>
      <c r="AR27" s="643"/>
      <c r="AS27" s="643"/>
      <c r="AT27" s="643"/>
      <c r="AU27" s="643"/>
      <c r="AV27" s="643"/>
      <c r="AW27" s="643"/>
      <c r="AX27" s="643"/>
      <c r="AY27" s="643"/>
      <c r="AZ27" s="643"/>
      <c r="BA27" s="643"/>
      <c r="BB27" s="643"/>
      <c r="BC27" s="643"/>
      <c r="BD27" s="643"/>
      <c r="BE27" s="643"/>
      <c r="BF27" s="644"/>
      <c r="BG27" s="645">
        <v>117804098</v>
      </c>
      <c r="BH27" s="646"/>
      <c r="BI27" s="646"/>
      <c r="BJ27" s="646"/>
      <c r="BK27" s="646"/>
      <c r="BL27" s="646"/>
      <c r="BM27" s="646"/>
      <c r="BN27" s="647"/>
      <c r="BO27" s="648">
        <v>100</v>
      </c>
      <c r="BP27" s="648"/>
      <c r="BQ27" s="648"/>
      <c r="BR27" s="648"/>
      <c r="BS27" s="654">
        <v>1933287</v>
      </c>
      <c r="BT27" s="646"/>
      <c r="BU27" s="646"/>
      <c r="BV27" s="646"/>
      <c r="BW27" s="646"/>
      <c r="BX27" s="646"/>
      <c r="BY27" s="646"/>
      <c r="BZ27" s="646"/>
      <c r="CA27" s="646"/>
      <c r="CB27" s="655"/>
      <c r="CD27" s="660" t="s">
        <v>298</v>
      </c>
      <c r="CE27" s="661"/>
      <c r="CF27" s="661"/>
      <c r="CG27" s="661"/>
      <c r="CH27" s="661"/>
      <c r="CI27" s="661"/>
      <c r="CJ27" s="661"/>
      <c r="CK27" s="661"/>
      <c r="CL27" s="661"/>
      <c r="CM27" s="661"/>
      <c r="CN27" s="661"/>
      <c r="CO27" s="661"/>
      <c r="CP27" s="661"/>
      <c r="CQ27" s="662"/>
      <c r="CR27" s="645">
        <v>101297082</v>
      </c>
      <c r="CS27" s="681"/>
      <c r="CT27" s="681"/>
      <c r="CU27" s="681"/>
      <c r="CV27" s="681"/>
      <c r="CW27" s="681"/>
      <c r="CX27" s="681"/>
      <c r="CY27" s="682"/>
      <c r="CZ27" s="650">
        <v>25.4</v>
      </c>
      <c r="DA27" s="679"/>
      <c r="DB27" s="679"/>
      <c r="DC27" s="683"/>
      <c r="DD27" s="654">
        <v>32874834</v>
      </c>
      <c r="DE27" s="681"/>
      <c r="DF27" s="681"/>
      <c r="DG27" s="681"/>
      <c r="DH27" s="681"/>
      <c r="DI27" s="681"/>
      <c r="DJ27" s="681"/>
      <c r="DK27" s="682"/>
      <c r="DL27" s="654">
        <v>32872957</v>
      </c>
      <c r="DM27" s="681"/>
      <c r="DN27" s="681"/>
      <c r="DO27" s="681"/>
      <c r="DP27" s="681"/>
      <c r="DQ27" s="681"/>
      <c r="DR27" s="681"/>
      <c r="DS27" s="681"/>
      <c r="DT27" s="681"/>
      <c r="DU27" s="681"/>
      <c r="DV27" s="682"/>
      <c r="DW27" s="650">
        <v>16.7</v>
      </c>
      <c r="DX27" s="679"/>
      <c r="DY27" s="679"/>
      <c r="DZ27" s="679"/>
      <c r="EA27" s="679"/>
      <c r="EB27" s="679"/>
      <c r="EC27" s="680"/>
    </row>
    <row r="28" spans="2:133" ht="11.25" customHeight="1">
      <c r="B28" s="642" t="s">
        <v>299</v>
      </c>
      <c r="C28" s="643"/>
      <c r="D28" s="643"/>
      <c r="E28" s="643"/>
      <c r="F28" s="643"/>
      <c r="G28" s="643"/>
      <c r="H28" s="643"/>
      <c r="I28" s="643"/>
      <c r="J28" s="643"/>
      <c r="K28" s="643"/>
      <c r="L28" s="643"/>
      <c r="M28" s="643"/>
      <c r="N28" s="643"/>
      <c r="O28" s="643"/>
      <c r="P28" s="643"/>
      <c r="Q28" s="644"/>
      <c r="R28" s="645">
        <v>2607505</v>
      </c>
      <c r="S28" s="646"/>
      <c r="T28" s="646"/>
      <c r="U28" s="646"/>
      <c r="V28" s="646"/>
      <c r="W28" s="646"/>
      <c r="X28" s="646"/>
      <c r="Y28" s="647"/>
      <c r="Z28" s="648">
        <v>0.6</v>
      </c>
      <c r="AA28" s="648"/>
      <c r="AB28" s="648"/>
      <c r="AC28" s="648"/>
      <c r="AD28" s="649" t="s">
        <v>126</v>
      </c>
      <c r="AE28" s="649"/>
      <c r="AF28" s="649"/>
      <c r="AG28" s="649"/>
      <c r="AH28" s="649"/>
      <c r="AI28" s="649"/>
      <c r="AJ28" s="649"/>
      <c r="AK28" s="649"/>
      <c r="AL28" s="650" t="s">
        <v>232</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300</v>
      </c>
      <c r="CE28" s="661"/>
      <c r="CF28" s="661"/>
      <c r="CG28" s="661"/>
      <c r="CH28" s="661"/>
      <c r="CI28" s="661"/>
      <c r="CJ28" s="661"/>
      <c r="CK28" s="661"/>
      <c r="CL28" s="661"/>
      <c r="CM28" s="661"/>
      <c r="CN28" s="661"/>
      <c r="CO28" s="661"/>
      <c r="CP28" s="661"/>
      <c r="CQ28" s="662"/>
      <c r="CR28" s="645">
        <v>36596560</v>
      </c>
      <c r="CS28" s="646"/>
      <c r="CT28" s="646"/>
      <c r="CU28" s="646"/>
      <c r="CV28" s="646"/>
      <c r="CW28" s="646"/>
      <c r="CX28" s="646"/>
      <c r="CY28" s="647"/>
      <c r="CZ28" s="650">
        <v>9.1999999999999993</v>
      </c>
      <c r="DA28" s="679"/>
      <c r="DB28" s="679"/>
      <c r="DC28" s="683"/>
      <c r="DD28" s="654">
        <v>28590747</v>
      </c>
      <c r="DE28" s="646"/>
      <c r="DF28" s="646"/>
      <c r="DG28" s="646"/>
      <c r="DH28" s="646"/>
      <c r="DI28" s="646"/>
      <c r="DJ28" s="646"/>
      <c r="DK28" s="647"/>
      <c r="DL28" s="654">
        <v>28588031</v>
      </c>
      <c r="DM28" s="646"/>
      <c r="DN28" s="646"/>
      <c r="DO28" s="646"/>
      <c r="DP28" s="646"/>
      <c r="DQ28" s="646"/>
      <c r="DR28" s="646"/>
      <c r="DS28" s="646"/>
      <c r="DT28" s="646"/>
      <c r="DU28" s="646"/>
      <c r="DV28" s="647"/>
      <c r="DW28" s="650">
        <v>14.5</v>
      </c>
      <c r="DX28" s="679"/>
      <c r="DY28" s="679"/>
      <c r="DZ28" s="679"/>
      <c r="EA28" s="679"/>
      <c r="EB28" s="679"/>
      <c r="EC28" s="680"/>
    </row>
    <row r="29" spans="2:133" ht="11.25" customHeight="1">
      <c r="B29" s="642" t="s">
        <v>301</v>
      </c>
      <c r="C29" s="643"/>
      <c r="D29" s="643"/>
      <c r="E29" s="643"/>
      <c r="F29" s="643"/>
      <c r="G29" s="643"/>
      <c r="H29" s="643"/>
      <c r="I29" s="643"/>
      <c r="J29" s="643"/>
      <c r="K29" s="643"/>
      <c r="L29" s="643"/>
      <c r="M29" s="643"/>
      <c r="N29" s="643"/>
      <c r="O29" s="643"/>
      <c r="P29" s="643"/>
      <c r="Q29" s="644"/>
      <c r="R29" s="645">
        <v>5591351</v>
      </c>
      <c r="S29" s="646"/>
      <c r="T29" s="646"/>
      <c r="U29" s="646"/>
      <c r="V29" s="646"/>
      <c r="W29" s="646"/>
      <c r="X29" s="646"/>
      <c r="Y29" s="647"/>
      <c r="Z29" s="648">
        <v>1.4</v>
      </c>
      <c r="AA29" s="648"/>
      <c r="AB29" s="648"/>
      <c r="AC29" s="648"/>
      <c r="AD29" s="649">
        <v>401082</v>
      </c>
      <c r="AE29" s="649"/>
      <c r="AF29" s="649"/>
      <c r="AG29" s="649"/>
      <c r="AH29" s="649"/>
      <c r="AI29" s="649"/>
      <c r="AJ29" s="649"/>
      <c r="AK29" s="649"/>
      <c r="AL29" s="650">
        <v>0.2</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302</v>
      </c>
      <c r="CE29" s="686"/>
      <c r="CF29" s="660" t="s">
        <v>303</v>
      </c>
      <c r="CG29" s="661"/>
      <c r="CH29" s="661"/>
      <c r="CI29" s="661"/>
      <c r="CJ29" s="661"/>
      <c r="CK29" s="661"/>
      <c r="CL29" s="661"/>
      <c r="CM29" s="661"/>
      <c r="CN29" s="661"/>
      <c r="CO29" s="661"/>
      <c r="CP29" s="661"/>
      <c r="CQ29" s="662"/>
      <c r="CR29" s="645">
        <v>36594988</v>
      </c>
      <c r="CS29" s="681"/>
      <c r="CT29" s="681"/>
      <c r="CU29" s="681"/>
      <c r="CV29" s="681"/>
      <c r="CW29" s="681"/>
      <c r="CX29" s="681"/>
      <c r="CY29" s="682"/>
      <c r="CZ29" s="650">
        <v>9.1999999999999993</v>
      </c>
      <c r="DA29" s="679"/>
      <c r="DB29" s="679"/>
      <c r="DC29" s="683"/>
      <c r="DD29" s="654">
        <v>28589175</v>
      </c>
      <c r="DE29" s="681"/>
      <c r="DF29" s="681"/>
      <c r="DG29" s="681"/>
      <c r="DH29" s="681"/>
      <c r="DI29" s="681"/>
      <c r="DJ29" s="681"/>
      <c r="DK29" s="682"/>
      <c r="DL29" s="654">
        <v>28586459</v>
      </c>
      <c r="DM29" s="681"/>
      <c r="DN29" s="681"/>
      <c r="DO29" s="681"/>
      <c r="DP29" s="681"/>
      <c r="DQ29" s="681"/>
      <c r="DR29" s="681"/>
      <c r="DS29" s="681"/>
      <c r="DT29" s="681"/>
      <c r="DU29" s="681"/>
      <c r="DV29" s="682"/>
      <c r="DW29" s="650">
        <v>14.5</v>
      </c>
      <c r="DX29" s="679"/>
      <c r="DY29" s="679"/>
      <c r="DZ29" s="679"/>
      <c r="EA29" s="679"/>
      <c r="EB29" s="679"/>
      <c r="EC29" s="680"/>
    </row>
    <row r="30" spans="2:133" ht="11.25" customHeight="1">
      <c r="B30" s="642" t="s">
        <v>304</v>
      </c>
      <c r="C30" s="643"/>
      <c r="D30" s="643"/>
      <c r="E30" s="643"/>
      <c r="F30" s="643"/>
      <c r="G30" s="643"/>
      <c r="H30" s="643"/>
      <c r="I30" s="643"/>
      <c r="J30" s="643"/>
      <c r="K30" s="643"/>
      <c r="L30" s="643"/>
      <c r="M30" s="643"/>
      <c r="N30" s="643"/>
      <c r="O30" s="643"/>
      <c r="P30" s="643"/>
      <c r="Q30" s="644"/>
      <c r="R30" s="645">
        <v>3043692</v>
      </c>
      <c r="S30" s="646"/>
      <c r="T30" s="646"/>
      <c r="U30" s="646"/>
      <c r="V30" s="646"/>
      <c r="W30" s="646"/>
      <c r="X30" s="646"/>
      <c r="Y30" s="647"/>
      <c r="Z30" s="648">
        <v>0.7</v>
      </c>
      <c r="AA30" s="648"/>
      <c r="AB30" s="648"/>
      <c r="AC30" s="648"/>
      <c r="AD30" s="649">
        <v>192530</v>
      </c>
      <c r="AE30" s="649"/>
      <c r="AF30" s="649"/>
      <c r="AG30" s="649"/>
      <c r="AH30" s="649"/>
      <c r="AI30" s="649"/>
      <c r="AJ30" s="649"/>
      <c r="AK30" s="649"/>
      <c r="AL30" s="650">
        <v>0.1</v>
      </c>
      <c r="AM30" s="651"/>
      <c r="AN30" s="651"/>
      <c r="AO30" s="652"/>
      <c r="AP30" s="624" t="s">
        <v>220</v>
      </c>
      <c r="AQ30" s="625"/>
      <c r="AR30" s="625"/>
      <c r="AS30" s="625"/>
      <c r="AT30" s="625"/>
      <c r="AU30" s="625"/>
      <c r="AV30" s="625"/>
      <c r="AW30" s="625"/>
      <c r="AX30" s="625"/>
      <c r="AY30" s="625"/>
      <c r="AZ30" s="625"/>
      <c r="BA30" s="625"/>
      <c r="BB30" s="625"/>
      <c r="BC30" s="625"/>
      <c r="BD30" s="625"/>
      <c r="BE30" s="625"/>
      <c r="BF30" s="626"/>
      <c r="BG30" s="624" t="s">
        <v>305</v>
      </c>
      <c r="BH30" s="698"/>
      <c r="BI30" s="698"/>
      <c r="BJ30" s="698"/>
      <c r="BK30" s="698"/>
      <c r="BL30" s="698"/>
      <c r="BM30" s="698"/>
      <c r="BN30" s="698"/>
      <c r="BO30" s="698"/>
      <c r="BP30" s="698"/>
      <c r="BQ30" s="699"/>
      <c r="BR30" s="624" t="s">
        <v>306</v>
      </c>
      <c r="BS30" s="698"/>
      <c r="BT30" s="698"/>
      <c r="BU30" s="698"/>
      <c r="BV30" s="698"/>
      <c r="BW30" s="698"/>
      <c r="BX30" s="698"/>
      <c r="BY30" s="698"/>
      <c r="BZ30" s="698"/>
      <c r="CA30" s="698"/>
      <c r="CB30" s="699"/>
      <c r="CD30" s="687"/>
      <c r="CE30" s="688"/>
      <c r="CF30" s="660" t="s">
        <v>307</v>
      </c>
      <c r="CG30" s="661"/>
      <c r="CH30" s="661"/>
      <c r="CI30" s="661"/>
      <c r="CJ30" s="661"/>
      <c r="CK30" s="661"/>
      <c r="CL30" s="661"/>
      <c r="CM30" s="661"/>
      <c r="CN30" s="661"/>
      <c r="CO30" s="661"/>
      <c r="CP30" s="661"/>
      <c r="CQ30" s="662"/>
      <c r="CR30" s="645">
        <v>34075332</v>
      </c>
      <c r="CS30" s="646"/>
      <c r="CT30" s="646"/>
      <c r="CU30" s="646"/>
      <c r="CV30" s="646"/>
      <c r="CW30" s="646"/>
      <c r="CX30" s="646"/>
      <c r="CY30" s="647"/>
      <c r="CZ30" s="650">
        <v>8.6</v>
      </c>
      <c r="DA30" s="679"/>
      <c r="DB30" s="679"/>
      <c r="DC30" s="683"/>
      <c r="DD30" s="654">
        <v>26069519</v>
      </c>
      <c r="DE30" s="646"/>
      <c r="DF30" s="646"/>
      <c r="DG30" s="646"/>
      <c r="DH30" s="646"/>
      <c r="DI30" s="646"/>
      <c r="DJ30" s="646"/>
      <c r="DK30" s="647"/>
      <c r="DL30" s="654">
        <v>26069519</v>
      </c>
      <c r="DM30" s="646"/>
      <c r="DN30" s="646"/>
      <c r="DO30" s="646"/>
      <c r="DP30" s="646"/>
      <c r="DQ30" s="646"/>
      <c r="DR30" s="646"/>
      <c r="DS30" s="646"/>
      <c r="DT30" s="646"/>
      <c r="DU30" s="646"/>
      <c r="DV30" s="647"/>
      <c r="DW30" s="650">
        <v>13.3</v>
      </c>
      <c r="DX30" s="679"/>
      <c r="DY30" s="679"/>
      <c r="DZ30" s="679"/>
      <c r="EA30" s="679"/>
      <c r="EB30" s="679"/>
      <c r="EC30" s="680"/>
    </row>
    <row r="31" spans="2:133" ht="11.25" customHeight="1">
      <c r="B31" s="642" t="s">
        <v>308</v>
      </c>
      <c r="C31" s="643"/>
      <c r="D31" s="643"/>
      <c r="E31" s="643"/>
      <c r="F31" s="643"/>
      <c r="G31" s="643"/>
      <c r="H31" s="643"/>
      <c r="I31" s="643"/>
      <c r="J31" s="643"/>
      <c r="K31" s="643"/>
      <c r="L31" s="643"/>
      <c r="M31" s="643"/>
      <c r="N31" s="643"/>
      <c r="O31" s="643"/>
      <c r="P31" s="643"/>
      <c r="Q31" s="644"/>
      <c r="R31" s="645">
        <v>86294928</v>
      </c>
      <c r="S31" s="646"/>
      <c r="T31" s="646"/>
      <c r="U31" s="646"/>
      <c r="V31" s="646"/>
      <c r="W31" s="646"/>
      <c r="X31" s="646"/>
      <c r="Y31" s="647"/>
      <c r="Z31" s="648">
        <v>21.2</v>
      </c>
      <c r="AA31" s="648"/>
      <c r="AB31" s="648"/>
      <c r="AC31" s="648"/>
      <c r="AD31" s="649" t="s">
        <v>232</v>
      </c>
      <c r="AE31" s="649"/>
      <c r="AF31" s="649"/>
      <c r="AG31" s="649"/>
      <c r="AH31" s="649"/>
      <c r="AI31" s="649"/>
      <c r="AJ31" s="649"/>
      <c r="AK31" s="649"/>
      <c r="AL31" s="650" t="s">
        <v>232</v>
      </c>
      <c r="AM31" s="651"/>
      <c r="AN31" s="651"/>
      <c r="AO31" s="652"/>
      <c r="AP31" s="702" t="s">
        <v>309</v>
      </c>
      <c r="AQ31" s="703"/>
      <c r="AR31" s="703"/>
      <c r="AS31" s="703"/>
      <c r="AT31" s="708" t="s">
        <v>310</v>
      </c>
      <c r="AU31" s="231"/>
      <c r="AV31" s="231"/>
      <c r="AW31" s="231"/>
      <c r="AX31" s="631" t="s">
        <v>184</v>
      </c>
      <c r="AY31" s="632"/>
      <c r="AZ31" s="632"/>
      <c r="BA31" s="632"/>
      <c r="BB31" s="632"/>
      <c r="BC31" s="632"/>
      <c r="BD31" s="632"/>
      <c r="BE31" s="632"/>
      <c r="BF31" s="633"/>
      <c r="BG31" s="713">
        <v>99.1</v>
      </c>
      <c r="BH31" s="700"/>
      <c r="BI31" s="700"/>
      <c r="BJ31" s="700"/>
      <c r="BK31" s="700"/>
      <c r="BL31" s="700"/>
      <c r="BM31" s="640">
        <v>97.7</v>
      </c>
      <c r="BN31" s="700"/>
      <c r="BO31" s="700"/>
      <c r="BP31" s="700"/>
      <c r="BQ31" s="701"/>
      <c r="BR31" s="713">
        <v>99.1</v>
      </c>
      <c r="BS31" s="700"/>
      <c r="BT31" s="700"/>
      <c r="BU31" s="700"/>
      <c r="BV31" s="700"/>
      <c r="BW31" s="700"/>
      <c r="BX31" s="640">
        <v>97.4</v>
      </c>
      <c r="BY31" s="700"/>
      <c r="BZ31" s="700"/>
      <c r="CA31" s="700"/>
      <c r="CB31" s="701"/>
      <c r="CD31" s="687"/>
      <c r="CE31" s="688"/>
      <c r="CF31" s="660" t="s">
        <v>311</v>
      </c>
      <c r="CG31" s="661"/>
      <c r="CH31" s="661"/>
      <c r="CI31" s="661"/>
      <c r="CJ31" s="661"/>
      <c r="CK31" s="661"/>
      <c r="CL31" s="661"/>
      <c r="CM31" s="661"/>
      <c r="CN31" s="661"/>
      <c r="CO31" s="661"/>
      <c r="CP31" s="661"/>
      <c r="CQ31" s="662"/>
      <c r="CR31" s="645">
        <v>2519656</v>
      </c>
      <c r="CS31" s="681"/>
      <c r="CT31" s="681"/>
      <c r="CU31" s="681"/>
      <c r="CV31" s="681"/>
      <c r="CW31" s="681"/>
      <c r="CX31" s="681"/>
      <c r="CY31" s="682"/>
      <c r="CZ31" s="650">
        <v>0.6</v>
      </c>
      <c r="DA31" s="679"/>
      <c r="DB31" s="679"/>
      <c r="DC31" s="683"/>
      <c r="DD31" s="654">
        <v>2519656</v>
      </c>
      <c r="DE31" s="681"/>
      <c r="DF31" s="681"/>
      <c r="DG31" s="681"/>
      <c r="DH31" s="681"/>
      <c r="DI31" s="681"/>
      <c r="DJ31" s="681"/>
      <c r="DK31" s="682"/>
      <c r="DL31" s="654">
        <v>2516940</v>
      </c>
      <c r="DM31" s="681"/>
      <c r="DN31" s="681"/>
      <c r="DO31" s="681"/>
      <c r="DP31" s="681"/>
      <c r="DQ31" s="681"/>
      <c r="DR31" s="681"/>
      <c r="DS31" s="681"/>
      <c r="DT31" s="681"/>
      <c r="DU31" s="681"/>
      <c r="DV31" s="682"/>
      <c r="DW31" s="650">
        <v>1.3</v>
      </c>
      <c r="DX31" s="679"/>
      <c r="DY31" s="679"/>
      <c r="DZ31" s="679"/>
      <c r="EA31" s="679"/>
      <c r="EB31" s="679"/>
      <c r="EC31" s="680"/>
    </row>
    <row r="32" spans="2:133" ht="11.25" customHeight="1">
      <c r="B32" s="691" t="s">
        <v>312</v>
      </c>
      <c r="C32" s="692"/>
      <c r="D32" s="692"/>
      <c r="E32" s="692"/>
      <c r="F32" s="692"/>
      <c r="G32" s="692"/>
      <c r="H32" s="692"/>
      <c r="I32" s="692"/>
      <c r="J32" s="692"/>
      <c r="K32" s="692"/>
      <c r="L32" s="692"/>
      <c r="M32" s="692"/>
      <c r="N32" s="692"/>
      <c r="O32" s="692"/>
      <c r="P32" s="692"/>
      <c r="Q32" s="693"/>
      <c r="R32" s="645">
        <v>4948</v>
      </c>
      <c r="S32" s="646"/>
      <c r="T32" s="646"/>
      <c r="U32" s="646"/>
      <c r="V32" s="646"/>
      <c r="W32" s="646"/>
      <c r="X32" s="646"/>
      <c r="Y32" s="647"/>
      <c r="Z32" s="648">
        <v>0</v>
      </c>
      <c r="AA32" s="648"/>
      <c r="AB32" s="648"/>
      <c r="AC32" s="648"/>
      <c r="AD32" s="649">
        <v>4948</v>
      </c>
      <c r="AE32" s="649"/>
      <c r="AF32" s="649"/>
      <c r="AG32" s="649"/>
      <c r="AH32" s="649"/>
      <c r="AI32" s="649"/>
      <c r="AJ32" s="649"/>
      <c r="AK32" s="649"/>
      <c r="AL32" s="650">
        <v>0</v>
      </c>
      <c r="AM32" s="651"/>
      <c r="AN32" s="651"/>
      <c r="AO32" s="652"/>
      <c r="AP32" s="704"/>
      <c r="AQ32" s="705"/>
      <c r="AR32" s="705"/>
      <c r="AS32" s="705"/>
      <c r="AT32" s="709"/>
      <c r="AU32" s="230" t="s">
        <v>313</v>
      </c>
      <c r="AV32" s="230"/>
      <c r="AW32" s="230"/>
      <c r="AX32" s="642" t="s">
        <v>314</v>
      </c>
      <c r="AY32" s="643"/>
      <c r="AZ32" s="643"/>
      <c r="BA32" s="643"/>
      <c r="BB32" s="643"/>
      <c r="BC32" s="643"/>
      <c r="BD32" s="643"/>
      <c r="BE32" s="643"/>
      <c r="BF32" s="644"/>
      <c r="BG32" s="714">
        <v>98.9</v>
      </c>
      <c r="BH32" s="681"/>
      <c r="BI32" s="681"/>
      <c r="BJ32" s="681"/>
      <c r="BK32" s="681"/>
      <c r="BL32" s="681"/>
      <c r="BM32" s="651">
        <v>97.5</v>
      </c>
      <c r="BN32" s="711"/>
      <c r="BO32" s="711"/>
      <c r="BP32" s="711"/>
      <c r="BQ32" s="712"/>
      <c r="BR32" s="714">
        <v>99</v>
      </c>
      <c r="BS32" s="681"/>
      <c r="BT32" s="681"/>
      <c r="BU32" s="681"/>
      <c r="BV32" s="681"/>
      <c r="BW32" s="681"/>
      <c r="BX32" s="651">
        <v>97.4</v>
      </c>
      <c r="BY32" s="711"/>
      <c r="BZ32" s="711"/>
      <c r="CA32" s="711"/>
      <c r="CB32" s="712"/>
      <c r="CD32" s="689"/>
      <c r="CE32" s="690"/>
      <c r="CF32" s="660" t="s">
        <v>315</v>
      </c>
      <c r="CG32" s="661"/>
      <c r="CH32" s="661"/>
      <c r="CI32" s="661"/>
      <c r="CJ32" s="661"/>
      <c r="CK32" s="661"/>
      <c r="CL32" s="661"/>
      <c r="CM32" s="661"/>
      <c r="CN32" s="661"/>
      <c r="CO32" s="661"/>
      <c r="CP32" s="661"/>
      <c r="CQ32" s="662"/>
      <c r="CR32" s="645">
        <v>1572</v>
      </c>
      <c r="CS32" s="646"/>
      <c r="CT32" s="646"/>
      <c r="CU32" s="646"/>
      <c r="CV32" s="646"/>
      <c r="CW32" s="646"/>
      <c r="CX32" s="646"/>
      <c r="CY32" s="647"/>
      <c r="CZ32" s="650">
        <v>0</v>
      </c>
      <c r="DA32" s="679"/>
      <c r="DB32" s="679"/>
      <c r="DC32" s="683"/>
      <c r="DD32" s="654">
        <v>1572</v>
      </c>
      <c r="DE32" s="646"/>
      <c r="DF32" s="646"/>
      <c r="DG32" s="646"/>
      <c r="DH32" s="646"/>
      <c r="DI32" s="646"/>
      <c r="DJ32" s="646"/>
      <c r="DK32" s="647"/>
      <c r="DL32" s="654">
        <v>1572</v>
      </c>
      <c r="DM32" s="646"/>
      <c r="DN32" s="646"/>
      <c r="DO32" s="646"/>
      <c r="DP32" s="646"/>
      <c r="DQ32" s="646"/>
      <c r="DR32" s="646"/>
      <c r="DS32" s="646"/>
      <c r="DT32" s="646"/>
      <c r="DU32" s="646"/>
      <c r="DV32" s="647"/>
      <c r="DW32" s="650">
        <v>0</v>
      </c>
      <c r="DX32" s="679"/>
      <c r="DY32" s="679"/>
      <c r="DZ32" s="679"/>
      <c r="EA32" s="679"/>
      <c r="EB32" s="679"/>
      <c r="EC32" s="680"/>
    </row>
    <row r="33" spans="2:133" ht="11.25" customHeight="1">
      <c r="B33" s="642" t="s">
        <v>316</v>
      </c>
      <c r="C33" s="643"/>
      <c r="D33" s="643"/>
      <c r="E33" s="643"/>
      <c r="F33" s="643"/>
      <c r="G33" s="643"/>
      <c r="H33" s="643"/>
      <c r="I33" s="643"/>
      <c r="J33" s="643"/>
      <c r="K33" s="643"/>
      <c r="L33" s="643"/>
      <c r="M33" s="643"/>
      <c r="N33" s="643"/>
      <c r="O33" s="643"/>
      <c r="P33" s="643"/>
      <c r="Q33" s="644"/>
      <c r="R33" s="645">
        <v>27758496</v>
      </c>
      <c r="S33" s="646"/>
      <c r="T33" s="646"/>
      <c r="U33" s="646"/>
      <c r="V33" s="646"/>
      <c r="W33" s="646"/>
      <c r="X33" s="646"/>
      <c r="Y33" s="647"/>
      <c r="Z33" s="648">
        <v>6.8</v>
      </c>
      <c r="AA33" s="648"/>
      <c r="AB33" s="648"/>
      <c r="AC33" s="648"/>
      <c r="AD33" s="649" t="s">
        <v>179</v>
      </c>
      <c r="AE33" s="649"/>
      <c r="AF33" s="649"/>
      <c r="AG33" s="649"/>
      <c r="AH33" s="649"/>
      <c r="AI33" s="649"/>
      <c r="AJ33" s="649"/>
      <c r="AK33" s="649"/>
      <c r="AL33" s="650" t="s">
        <v>232</v>
      </c>
      <c r="AM33" s="651"/>
      <c r="AN33" s="651"/>
      <c r="AO33" s="652"/>
      <c r="AP33" s="706"/>
      <c r="AQ33" s="707"/>
      <c r="AR33" s="707"/>
      <c r="AS33" s="707"/>
      <c r="AT33" s="710"/>
      <c r="AU33" s="232"/>
      <c r="AV33" s="232"/>
      <c r="AW33" s="232"/>
      <c r="AX33" s="695" t="s">
        <v>317</v>
      </c>
      <c r="AY33" s="696"/>
      <c r="AZ33" s="696"/>
      <c r="BA33" s="696"/>
      <c r="BB33" s="696"/>
      <c r="BC33" s="696"/>
      <c r="BD33" s="696"/>
      <c r="BE33" s="696"/>
      <c r="BF33" s="697"/>
      <c r="BG33" s="715">
        <v>99.2</v>
      </c>
      <c r="BH33" s="716"/>
      <c r="BI33" s="716"/>
      <c r="BJ33" s="716"/>
      <c r="BK33" s="716"/>
      <c r="BL33" s="716"/>
      <c r="BM33" s="717">
        <v>97.7</v>
      </c>
      <c r="BN33" s="716"/>
      <c r="BO33" s="716"/>
      <c r="BP33" s="716"/>
      <c r="BQ33" s="718"/>
      <c r="BR33" s="715">
        <v>99.1</v>
      </c>
      <c r="BS33" s="716"/>
      <c r="BT33" s="716"/>
      <c r="BU33" s="716"/>
      <c r="BV33" s="716"/>
      <c r="BW33" s="716"/>
      <c r="BX33" s="717">
        <v>97.1</v>
      </c>
      <c r="BY33" s="716"/>
      <c r="BZ33" s="716"/>
      <c r="CA33" s="716"/>
      <c r="CB33" s="718"/>
      <c r="CD33" s="660" t="s">
        <v>318</v>
      </c>
      <c r="CE33" s="661"/>
      <c r="CF33" s="661"/>
      <c r="CG33" s="661"/>
      <c r="CH33" s="661"/>
      <c r="CI33" s="661"/>
      <c r="CJ33" s="661"/>
      <c r="CK33" s="661"/>
      <c r="CL33" s="661"/>
      <c r="CM33" s="661"/>
      <c r="CN33" s="661"/>
      <c r="CO33" s="661"/>
      <c r="CP33" s="661"/>
      <c r="CQ33" s="662"/>
      <c r="CR33" s="645">
        <v>103152715</v>
      </c>
      <c r="CS33" s="681"/>
      <c r="CT33" s="681"/>
      <c r="CU33" s="681"/>
      <c r="CV33" s="681"/>
      <c r="CW33" s="681"/>
      <c r="CX33" s="681"/>
      <c r="CY33" s="682"/>
      <c r="CZ33" s="650">
        <v>25.9</v>
      </c>
      <c r="DA33" s="679"/>
      <c r="DB33" s="679"/>
      <c r="DC33" s="683"/>
      <c r="DD33" s="654">
        <v>77104313</v>
      </c>
      <c r="DE33" s="681"/>
      <c r="DF33" s="681"/>
      <c r="DG33" s="681"/>
      <c r="DH33" s="681"/>
      <c r="DI33" s="681"/>
      <c r="DJ33" s="681"/>
      <c r="DK33" s="682"/>
      <c r="DL33" s="654">
        <v>51463929</v>
      </c>
      <c r="DM33" s="681"/>
      <c r="DN33" s="681"/>
      <c r="DO33" s="681"/>
      <c r="DP33" s="681"/>
      <c r="DQ33" s="681"/>
      <c r="DR33" s="681"/>
      <c r="DS33" s="681"/>
      <c r="DT33" s="681"/>
      <c r="DU33" s="681"/>
      <c r="DV33" s="682"/>
      <c r="DW33" s="650">
        <v>26.2</v>
      </c>
      <c r="DX33" s="679"/>
      <c r="DY33" s="679"/>
      <c r="DZ33" s="679"/>
      <c r="EA33" s="679"/>
      <c r="EB33" s="679"/>
      <c r="EC33" s="680"/>
    </row>
    <row r="34" spans="2:133" ht="11.25" customHeight="1">
      <c r="B34" s="642" t="s">
        <v>319</v>
      </c>
      <c r="C34" s="643"/>
      <c r="D34" s="643"/>
      <c r="E34" s="643"/>
      <c r="F34" s="643"/>
      <c r="G34" s="643"/>
      <c r="H34" s="643"/>
      <c r="I34" s="643"/>
      <c r="J34" s="643"/>
      <c r="K34" s="643"/>
      <c r="L34" s="643"/>
      <c r="M34" s="643"/>
      <c r="N34" s="643"/>
      <c r="O34" s="643"/>
      <c r="P34" s="643"/>
      <c r="Q34" s="644"/>
      <c r="R34" s="645">
        <v>1165135</v>
      </c>
      <c r="S34" s="646"/>
      <c r="T34" s="646"/>
      <c r="U34" s="646"/>
      <c r="V34" s="646"/>
      <c r="W34" s="646"/>
      <c r="X34" s="646"/>
      <c r="Y34" s="647"/>
      <c r="Z34" s="648">
        <v>0.3</v>
      </c>
      <c r="AA34" s="648"/>
      <c r="AB34" s="648"/>
      <c r="AC34" s="648"/>
      <c r="AD34" s="649">
        <v>1200</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320</v>
      </c>
      <c r="CE34" s="661"/>
      <c r="CF34" s="661"/>
      <c r="CG34" s="661"/>
      <c r="CH34" s="661"/>
      <c r="CI34" s="661"/>
      <c r="CJ34" s="661"/>
      <c r="CK34" s="661"/>
      <c r="CL34" s="661"/>
      <c r="CM34" s="661"/>
      <c r="CN34" s="661"/>
      <c r="CO34" s="661"/>
      <c r="CP34" s="661"/>
      <c r="CQ34" s="662"/>
      <c r="CR34" s="645">
        <v>37883316</v>
      </c>
      <c r="CS34" s="646"/>
      <c r="CT34" s="646"/>
      <c r="CU34" s="646"/>
      <c r="CV34" s="646"/>
      <c r="CW34" s="646"/>
      <c r="CX34" s="646"/>
      <c r="CY34" s="647"/>
      <c r="CZ34" s="650">
        <v>9.5</v>
      </c>
      <c r="DA34" s="679"/>
      <c r="DB34" s="679"/>
      <c r="DC34" s="683"/>
      <c r="DD34" s="654">
        <v>27909676</v>
      </c>
      <c r="DE34" s="646"/>
      <c r="DF34" s="646"/>
      <c r="DG34" s="646"/>
      <c r="DH34" s="646"/>
      <c r="DI34" s="646"/>
      <c r="DJ34" s="646"/>
      <c r="DK34" s="647"/>
      <c r="DL34" s="654">
        <v>19942545</v>
      </c>
      <c r="DM34" s="646"/>
      <c r="DN34" s="646"/>
      <c r="DO34" s="646"/>
      <c r="DP34" s="646"/>
      <c r="DQ34" s="646"/>
      <c r="DR34" s="646"/>
      <c r="DS34" s="646"/>
      <c r="DT34" s="646"/>
      <c r="DU34" s="646"/>
      <c r="DV34" s="647"/>
      <c r="DW34" s="650">
        <v>10.1</v>
      </c>
      <c r="DX34" s="679"/>
      <c r="DY34" s="679"/>
      <c r="DZ34" s="679"/>
      <c r="EA34" s="679"/>
      <c r="EB34" s="679"/>
      <c r="EC34" s="680"/>
    </row>
    <row r="35" spans="2:133" ht="11.25" customHeight="1">
      <c r="B35" s="642" t="s">
        <v>321</v>
      </c>
      <c r="C35" s="643"/>
      <c r="D35" s="643"/>
      <c r="E35" s="643"/>
      <c r="F35" s="643"/>
      <c r="G35" s="643"/>
      <c r="H35" s="643"/>
      <c r="I35" s="643"/>
      <c r="J35" s="643"/>
      <c r="K35" s="643"/>
      <c r="L35" s="643"/>
      <c r="M35" s="643"/>
      <c r="N35" s="643"/>
      <c r="O35" s="643"/>
      <c r="P35" s="643"/>
      <c r="Q35" s="644"/>
      <c r="R35" s="645">
        <v>393084</v>
      </c>
      <c r="S35" s="646"/>
      <c r="T35" s="646"/>
      <c r="U35" s="646"/>
      <c r="V35" s="646"/>
      <c r="W35" s="646"/>
      <c r="X35" s="646"/>
      <c r="Y35" s="647"/>
      <c r="Z35" s="648">
        <v>0.1</v>
      </c>
      <c r="AA35" s="648"/>
      <c r="AB35" s="648"/>
      <c r="AC35" s="648"/>
      <c r="AD35" s="649" t="s">
        <v>232</v>
      </c>
      <c r="AE35" s="649"/>
      <c r="AF35" s="649"/>
      <c r="AG35" s="649"/>
      <c r="AH35" s="649"/>
      <c r="AI35" s="649"/>
      <c r="AJ35" s="649"/>
      <c r="AK35" s="649"/>
      <c r="AL35" s="650" t="s">
        <v>232</v>
      </c>
      <c r="AM35" s="651"/>
      <c r="AN35" s="651"/>
      <c r="AO35" s="652"/>
      <c r="AP35" s="235"/>
      <c r="AQ35" s="624" t="s">
        <v>322</v>
      </c>
      <c r="AR35" s="625"/>
      <c r="AS35" s="625"/>
      <c r="AT35" s="625"/>
      <c r="AU35" s="625"/>
      <c r="AV35" s="625"/>
      <c r="AW35" s="625"/>
      <c r="AX35" s="625"/>
      <c r="AY35" s="625"/>
      <c r="AZ35" s="625"/>
      <c r="BA35" s="625"/>
      <c r="BB35" s="625"/>
      <c r="BC35" s="625"/>
      <c r="BD35" s="625"/>
      <c r="BE35" s="625"/>
      <c r="BF35" s="626"/>
      <c r="BG35" s="624" t="s">
        <v>323</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324</v>
      </c>
      <c r="CE35" s="661"/>
      <c r="CF35" s="661"/>
      <c r="CG35" s="661"/>
      <c r="CH35" s="661"/>
      <c r="CI35" s="661"/>
      <c r="CJ35" s="661"/>
      <c r="CK35" s="661"/>
      <c r="CL35" s="661"/>
      <c r="CM35" s="661"/>
      <c r="CN35" s="661"/>
      <c r="CO35" s="661"/>
      <c r="CP35" s="661"/>
      <c r="CQ35" s="662"/>
      <c r="CR35" s="645">
        <v>3267681</v>
      </c>
      <c r="CS35" s="681"/>
      <c r="CT35" s="681"/>
      <c r="CU35" s="681"/>
      <c r="CV35" s="681"/>
      <c r="CW35" s="681"/>
      <c r="CX35" s="681"/>
      <c r="CY35" s="682"/>
      <c r="CZ35" s="650">
        <v>0.8</v>
      </c>
      <c r="DA35" s="679"/>
      <c r="DB35" s="679"/>
      <c r="DC35" s="683"/>
      <c r="DD35" s="654">
        <v>2310840</v>
      </c>
      <c r="DE35" s="681"/>
      <c r="DF35" s="681"/>
      <c r="DG35" s="681"/>
      <c r="DH35" s="681"/>
      <c r="DI35" s="681"/>
      <c r="DJ35" s="681"/>
      <c r="DK35" s="682"/>
      <c r="DL35" s="654">
        <v>2310840</v>
      </c>
      <c r="DM35" s="681"/>
      <c r="DN35" s="681"/>
      <c r="DO35" s="681"/>
      <c r="DP35" s="681"/>
      <c r="DQ35" s="681"/>
      <c r="DR35" s="681"/>
      <c r="DS35" s="681"/>
      <c r="DT35" s="681"/>
      <c r="DU35" s="681"/>
      <c r="DV35" s="682"/>
      <c r="DW35" s="650">
        <v>1.2</v>
      </c>
      <c r="DX35" s="679"/>
      <c r="DY35" s="679"/>
      <c r="DZ35" s="679"/>
      <c r="EA35" s="679"/>
      <c r="EB35" s="679"/>
      <c r="EC35" s="680"/>
    </row>
    <row r="36" spans="2:133" ht="11.25" customHeight="1">
      <c r="B36" s="642" t="s">
        <v>325</v>
      </c>
      <c r="C36" s="643"/>
      <c r="D36" s="643"/>
      <c r="E36" s="643"/>
      <c r="F36" s="643"/>
      <c r="G36" s="643"/>
      <c r="H36" s="643"/>
      <c r="I36" s="643"/>
      <c r="J36" s="643"/>
      <c r="K36" s="643"/>
      <c r="L36" s="643"/>
      <c r="M36" s="643"/>
      <c r="N36" s="643"/>
      <c r="O36" s="643"/>
      <c r="P36" s="643"/>
      <c r="Q36" s="644"/>
      <c r="R36" s="645">
        <v>7509648</v>
      </c>
      <c r="S36" s="646"/>
      <c r="T36" s="646"/>
      <c r="U36" s="646"/>
      <c r="V36" s="646"/>
      <c r="W36" s="646"/>
      <c r="X36" s="646"/>
      <c r="Y36" s="647"/>
      <c r="Z36" s="648">
        <v>1.8</v>
      </c>
      <c r="AA36" s="648"/>
      <c r="AB36" s="648"/>
      <c r="AC36" s="648"/>
      <c r="AD36" s="649" t="s">
        <v>232</v>
      </c>
      <c r="AE36" s="649"/>
      <c r="AF36" s="649"/>
      <c r="AG36" s="649"/>
      <c r="AH36" s="649"/>
      <c r="AI36" s="649"/>
      <c r="AJ36" s="649"/>
      <c r="AK36" s="649"/>
      <c r="AL36" s="650" t="s">
        <v>126</v>
      </c>
      <c r="AM36" s="651"/>
      <c r="AN36" s="651"/>
      <c r="AO36" s="652"/>
      <c r="AP36" s="235"/>
      <c r="AQ36" s="719" t="s">
        <v>326</v>
      </c>
      <c r="AR36" s="720"/>
      <c r="AS36" s="720"/>
      <c r="AT36" s="720"/>
      <c r="AU36" s="720"/>
      <c r="AV36" s="720"/>
      <c r="AW36" s="720"/>
      <c r="AX36" s="720"/>
      <c r="AY36" s="721"/>
      <c r="AZ36" s="634">
        <v>36126593</v>
      </c>
      <c r="BA36" s="635"/>
      <c r="BB36" s="635"/>
      <c r="BC36" s="635"/>
      <c r="BD36" s="635"/>
      <c r="BE36" s="635"/>
      <c r="BF36" s="722"/>
      <c r="BG36" s="656" t="s">
        <v>327</v>
      </c>
      <c r="BH36" s="657"/>
      <c r="BI36" s="657"/>
      <c r="BJ36" s="657"/>
      <c r="BK36" s="657"/>
      <c r="BL36" s="657"/>
      <c r="BM36" s="657"/>
      <c r="BN36" s="657"/>
      <c r="BO36" s="657"/>
      <c r="BP36" s="657"/>
      <c r="BQ36" s="657"/>
      <c r="BR36" s="657"/>
      <c r="BS36" s="657"/>
      <c r="BT36" s="657"/>
      <c r="BU36" s="658"/>
      <c r="BV36" s="634">
        <v>-832191</v>
      </c>
      <c r="BW36" s="635"/>
      <c r="BX36" s="635"/>
      <c r="BY36" s="635"/>
      <c r="BZ36" s="635"/>
      <c r="CA36" s="635"/>
      <c r="CB36" s="722"/>
      <c r="CD36" s="660" t="s">
        <v>328</v>
      </c>
      <c r="CE36" s="661"/>
      <c r="CF36" s="661"/>
      <c r="CG36" s="661"/>
      <c r="CH36" s="661"/>
      <c r="CI36" s="661"/>
      <c r="CJ36" s="661"/>
      <c r="CK36" s="661"/>
      <c r="CL36" s="661"/>
      <c r="CM36" s="661"/>
      <c r="CN36" s="661"/>
      <c r="CO36" s="661"/>
      <c r="CP36" s="661"/>
      <c r="CQ36" s="662"/>
      <c r="CR36" s="645">
        <v>20295794</v>
      </c>
      <c r="CS36" s="646"/>
      <c r="CT36" s="646"/>
      <c r="CU36" s="646"/>
      <c r="CV36" s="646"/>
      <c r="CW36" s="646"/>
      <c r="CX36" s="646"/>
      <c r="CY36" s="647"/>
      <c r="CZ36" s="650">
        <v>5.0999999999999996</v>
      </c>
      <c r="DA36" s="679"/>
      <c r="DB36" s="679"/>
      <c r="DC36" s="683"/>
      <c r="DD36" s="654">
        <v>16917196</v>
      </c>
      <c r="DE36" s="646"/>
      <c r="DF36" s="646"/>
      <c r="DG36" s="646"/>
      <c r="DH36" s="646"/>
      <c r="DI36" s="646"/>
      <c r="DJ36" s="646"/>
      <c r="DK36" s="647"/>
      <c r="DL36" s="654">
        <v>9006265</v>
      </c>
      <c r="DM36" s="646"/>
      <c r="DN36" s="646"/>
      <c r="DO36" s="646"/>
      <c r="DP36" s="646"/>
      <c r="DQ36" s="646"/>
      <c r="DR36" s="646"/>
      <c r="DS36" s="646"/>
      <c r="DT36" s="646"/>
      <c r="DU36" s="646"/>
      <c r="DV36" s="647"/>
      <c r="DW36" s="650">
        <v>4.5999999999999996</v>
      </c>
      <c r="DX36" s="679"/>
      <c r="DY36" s="679"/>
      <c r="DZ36" s="679"/>
      <c r="EA36" s="679"/>
      <c r="EB36" s="679"/>
      <c r="EC36" s="680"/>
    </row>
    <row r="37" spans="2:133" ht="11.25" customHeight="1">
      <c r="B37" s="642" t="s">
        <v>329</v>
      </c>
      <c r="C37" s="643"/>
      <c r="D37" s="643"/>
      <c r="E37" s="643"/>
      <c r="F37" s="643"/>
      <c r="G37" s="643"/>
      <c r="H37" s="643"/>
      <c r="I37" s="643"/>
      <c r="J37" s="643"/>
      <c r="K37" s="643"/>
      <c r="L37" s="643"/>
      <c r="M37" s="643"/>
      <c r="N37" s="643"/>
      <c r="O37" s="643"/>
      <c r="P37" s="643"/>
      <c r="Q37" s="644"/>
      <c r="R37" s="645">
        <v>10820079</v>
      </c>
      <c r="S37" s="646"/>
      <c r="T37" s="646"/>
      <c r="U37" s="646"/>
      <c r="V37" s="646"/>
      <c r="W37" s="646"/>
      <c r="X37" s="646"/>
      <c r="Y37" s="647"/>
      <c r="Z37" s="648">
        <v>2.7</v>
      </c>
      <c r="AA37" s="648"/>
      <c r="AB37" s="648"/>
      <c r="AC37" s="648"/>
      <c r="AD37" s="649" t="s">
        <v>179</v>
      </c>
      <c r="AE37" s="649"/>
      <c r="AF37" s="649"/>
      <c r="AG37" s="649"/>
      <c r="AH37" s="649"/>
      <c r="AI37" s="649"/>
      <c r="AJ37" s="649"/>
      <c r="AK37" s="649"/>
      <c r="AL37" s="650" t="s">
        <v>126</v>
      </c>
      <c r="AM37" s="651"/>
      <c r="AN37" s="651"/>
      <c r="AO37" s="652"/>
      <c r="AQ37" s="723" t="s">
        <v>330</v>
      </c>
      <c r="AR37" s="724"/>
      <c r="AS37" s="724"/>
      <c r="AT37" s="724"/>
      <c r="AU37" s="724"/>
      <c r="AV37" s="724"/>
      <c r="AW37" s="724"/>
      <c r="AX37" s="724"/>
      <c r="AY37" s="725"/>
      <c r="AZ37" s="645">
        <v>5939524</v>
      </c>
      <c r="BA37" s="646"/>
      <c r="BB37" s="646"/>
      <c r="BC37" s="646"/>
      <c r="BD37" s="681"/>
      <c r="BE37" s="681"/>
      <c r="BF37" s="712"/>
      <c r="BG37" s="660" t="s">
        <v>331</v>
      </c>
      <c r="BH37" s="661"/>
      <c r="BI37" s="661"/>
      <c r="BJ37" s="661"/>
      <c r="BK37" s="661"/>
      <c r="BL37" s="661"/>
      <c r="BM37" s="661"/>
      <c r="BN37" s="661"/>
      <c r="BO37" s="661"/>
      <c r="BP37" s="661"/>
      <c r="BQ37" s="661"/>
      <c r="BR37" s="661"/>
      <c r="BS37" s="661"/>
      <c r="BT37" s="661"/>
      <c r="BU37" s="662"/>
      <c r="BV37" s="645">
        <v>-3105910</v>
      </c>
      <c r="BW37" s="646"/>
      <c r="BX37" s="646"/>
      <c r="BY37" s="646"/>
      <c r="BZ37" s="646"/>
      <c r="CA37" s="646"/>
      <c r="CB37" s="655"/>
      <c r="CD37" s="660" t="s">
        <v>332</v>
      </c>
      <c r="CE37" s="661"/>
      <c r="CF37" s="661"/>
      <c r="CG37" s="661"/>
      <c r="CH37" s="661"/>
      <c r="CI37" s="661"/>
      <c r="CJ37" s="661"/>
      <c r="CK37" s="661"/>
      <c r="CL37" s="661"/>
      <c r="CM37" s="661"/>
      <c r="CN37" s="661"/>
      <c r="CO37" s="661"/>
      <c r="CP37" s="661"/>
      <c r="CQ37" s="662"/>
      <c r="CR37" s="645">
        <v>218245</v>
      </c>
      <c r="CS37" s="681"/>
      <c r="CT37" s="681"/>
      <c r="CU37" s="681"/>
      <c r="CV37" s="681"/>
      <c r="CW37" s="681"/>
      <c r="CX37" s="681"/>
      <c r="CY37" s="682"/>
      <c r="CZ37" s="650">
        <v>0.1</v>
      </c>
      <c r="DA37" s="679"/>
      <c r="DB37" s="679"/>
      <c r="DC37" s="683"/>
      <c r="DD37" s="654">
        <v>217445</v>
      </c>
      <c r="DE37" s="681"/>
      <c r="DF37" s="681"/>
      <c r="DG37" s="681"/>
      <c r="DH37" s="681"/>
      <c r="DI37" s="681"/>
      <c r="DJ37" s="681"/>
      <c r="DK37" s="682"/>
      <c r="DL37" s="654">
        <v>217445</v>
      </c>
      <c r="DM37" s="681"/>
      <c r="DN37" s="681"/>
      <c r="DO37" s="681"/>
      <c r="DP37" s="681"/>
      <c r="DQ37" s="681"/>
      <c r="DR37" s="681"/>
      <c r="DS37" s="681"/>
      <c r="DT37" s="681"/>
      <c r="DU37" s="681"/>
      <c r="DV37" s="682"/>
      <c r="DW37" s="650">
        <v>0.1</v>
      </c>
      <c r="DX37" s="679"/>
      <c r="DY37" s="679"/>
      <c r="DZ37" s="679"/>
      <c r="EA37" s="679"/>
      <c r="EB37" s="679"/>
      <c r="EC37" s="680"/>
    </row>
    <row r="38" spans="2:133" ht="11.25" customHeight="1">
      <c r="B38" s="642" t="s">
        <v>333</v>
      </c>
      <c r="C38" s="643"/>
      <c r="D38" s="643"/>
      <c r="E38" s="643"/>
      <c r="F38" s="643"/>
      <c r="G38" s="643"/>
      <c r="H38" s="643"/>
      <c r="I38" s="643"/>
      <c r="J38" s="643"/>
      <c r="K38" s="643"/>
      <c r="L38" s="643"/>
      <c r="M38" s="643"/>
      <c r="N38" s="643"/>
      <c r="O38" s="643"/>
      <c r="P38" s="643"/>
      <c r="Q38" s="644"/>
      <c r="R38" s="645">
        <v>14679232</v>
      </c>
      <c r="S38" s="646"/>
      <c r="T38" s="646"/>
      <c r="U38" s="646"/>
      <c r="V38" s="646"/>
      <c r="W38" s="646"/>
      <c r="X38" s="646"/>
      <c r="Y38" s="647"/>
      <c r="Z38" s="648">
        <v>3.6</v>
      </c>
      <c r="AA38" s="648"/>
      <c r="AB38" s="648"/>
      <c r="AC38" s="648"/>
      <c r="AD38" s="649">
        <v>249</v>
      </c>
      <c r="AE38" s="649"/>
      <c r="AF38" s="649"/>
      <c r="AG38" s="649"/>
      <c r="AH38" s="649"/>
      <c r="AI38" s="649"/>
      <c r="AJ38" s="649"/>
      <c r="AK38" s="649"/>
      <c r="AL38" s="650">
        <v>0</v>
      </c>
      <c r="AM38" s="651"/>
      <c r="AN38" s="651"/>
      <c r="AO38" s="652"/>
      <c r="AQ38" s="723" t="s">
        <v>334</v>
      </c>
      <c r="AR38" s="724"/>
      <c r="AS38" s="724"/>
      <c r="AT38" s="724"/>
      <c r="AU38" s="724"/>
      <c r="AV38" s="724"/>
      <c r="AW38" s="724"/>
      <c r="AX38" s="724"/>
      <c r="AY38" s="725"/>
      <c r="AZ38" s="645">
        <v>1242869</v>
      </c>
      <c r="BA38" s="646"/>
      <c r="BB38" s="646"/>
      <c r="BC38" s="646"/>
      <c r="BD38" s="681"/>
      <c r="BE38" s="681"/>
      <c r="BF38" s="712"/>
      <c r="BG38" s="660" t="s">
        <v>335</v>
      </c>
      <c r="BH38" s="661"/>
      <c r="BI38" s="661"/>
      <c r="BJ38" s="661"/>
      <c r="BK38" s="661"/>
      <c r="BL38" s="661"/>
      <c r="BM38" s="661"/>
      <c r="BN38" s="661"/>
      <c r="BO38" s="661"/>
      <c r="BP38" s="661"/>
      <c r="BQ38" s="661"/>
      <c r="BR38" s="661"/>
      <c r="BS38" s="661"/>
      <c r="BT38" s="661"/>
      <c r="BU38" s="662"/>
      <c r="BV38" s="645">
        <v>96975</v>
      </c>
      <c r="BW38" s="646"/>
      <c r="BX38" s="646"/>
      <c r="BY38" s="646"/>
      <c r="BZ38" s="646"/>
      <c r="CA38" s="646"/>
      <c r="CB38" s="655"/>
      <c r="CD38" s="660" t="s">
        <v>336</v>
      </c>
      <c r="CE38" s="661"/>
      <c r="CF38" s="661"/>
      <c r="CG38" s="661"/>
      <c r="CH38" s="661"/>
      <c r="CI38" s="661"/>
      <c r="CJ38" s="661"/>
      <c r="CK38" s="661"/>
      <c r="CL38" s="661"/>
      <c r="CM38" s="661"/>
      <c r="CN38" s="661"/>
      <c r="CO38" s="661"/>
      <c r="CP38" s="661"/>
      <c r="CQ38" s="662"/>
      <c r="CR38" s="645">
        <v>28588968</v>
      </c>
      <c r="CS38" s="646"/>
      <c r="CT38" s="646"/>
      <c r="CU38" s="646"/>
      <c r="CV38" s="646"/>
      <c r="CW38" s="646"/>
      <c r="CX38" s="646"/>
      <c r="CY38" s="647"/>
      <c r="CZ38" s="650">
        <v>7.2</v>
      </c>
      <c r="DA38" s="679"/>
      <c r="DB38" s="679"/>
      <c r="DC38" s="683"/>
      <c r="DD38" s="654">
        <v>22727508</v>
      </c>
      <c r="DE38" s="646"/>
      <c r="DF38" s="646"/>
      <c r="DG38" s="646"/>
      <c r="DH38" s="646"/>
      <c r="DI38" s="646"/>
      <c r="DJ38" s="646"/>
      <c r="DK38" s="647"/>
      <c r="DL38" s="654">
        <v>20204279</v>
      </c>
      <c r="DM38" s="646"/>
      <c r="DN38" s="646"/>
      <c r="DO38" s="646"/>
      <c r="DP38" s="646"/>
      <c r="DQ38" s="646"/>
      <c r="DR38" s="646"/>
      <c r="DS38" s="646"/>
      <c r="DT38" s="646"/>
      <c r="DU38" s="646"/>
      <c r="DV38" s="647"/>
      <c r="DW38" s="650">
        <v>10.3</v>
      </c>
      <c r="DX38" s="679"/>
      <c r="DY38" s="679"/>
      <c r="DZ38" s="679"/>
      <c r="EA38" s="679"/>
      <c r="EB38" s="679"/>
      <c r="EC38" s="680"/>
    </row>
    <row r="39" spans="2:133" ht="11.25" customHeight="1">
      <c r="B39" s="642" t="s">
        <v>337</v>
      </c>
      <c r="C39" s="643"/>
      <c r="D39" s="643"/>
      <c r="E39" s="643"/>
      <c r="F39" s="643"/>
      <c r="G39" s="643"/>
      <c r="H39" s="643"/>
      <c r="I39" s="643"/>
      <c r="J39" s="643"/>
      <c r="K39" s="643"/>
      <c r="L39" s="643"/>
      <c r="M39" s="643"/>
      <c r="N39" s="643"/>
      <c r="O39" s="643"/>
      <c r="P39" s="643"/>
      <c r="Q39" s="644"/>
      <c r="R39" s="645">
        <v>61063488</v>
      </c>
      <c r="S39" s="646"/>
      <c r="T39" s="646"/>
      <c r="U39" s="646"/>
      <c r="V39" s="646"/>
      <c r="W39" s="646"/>
      <c r="X39" s="646"/>
      <c r="Y39" s="647"/>
      <c r="Z39" s="648">
        <v>15</v>
      </c>
      <c r="AA39" s="648"/>
      <c r="AB39" s="648"/>
      <c r="AC39" s="648"/>
      <c r="AD39" s="649" t="s">
        <v>232</v>
      </c>
      <c r="AE39" s="649"/>
      <c r="AF39" s="649"/>
      <c r="AG39" s="649"/>
      <c r="AH39" s="649"/>
      <c r="AI39" s="649"/>
      <c r="AJ39" s="649"/>
      <c r="AK39" s="649"/>
      <c r="AL39" s="650" t="s">
        <v>232</v>
      </c>
      <c r="AM39" s="651"/>
      <c r="AN39" s="651"/>
      <c r="AO39" s="652"/>
      <c r="AQ39" s="723" t="s">
        <v>338</v>
      </c>
      <c r="AR39" s="724"/>
      <c r="AS39" s="724"/>
      <c r="AT39" s="724"/>
      <c r="AU39" s="724"/>
      <c r="AV39" s="724"/>
      <c r="AW39" s="724"/>
      <c r="AX39" s="724"/>
      <c r="AY39" s="725"/>
      <c r="AZ39" s="645">
        <v>451600</v>
      </c>
      <c r="BA39" s="646"/>
      <c r="BB39" s="646"/>
      <c r="BC39" s="646"/>
      <c r="BD39" s="681"/>
      <c r="BE39" s="681"/>
      <c r="BF39" s="712"/>
      <c r="BG39" s="660" t="s">
        <v>339</v>
      </c>
      <c r="BH39" s="661"/>
      <c r="BI39" s="661"/>
      <c r="BJ39" s="661"/>
      <c r="BK39" s="661"/>
      <c r="BL39" s="661"/>
      <c r="BM39" s="661"/>
      <c r="BN39" s="661"/>
      <c r="BO39" s="661"/>
      <c r="BP39" s="661"/>
      <c r="BQ39" s="661"/>
      <c r="BR39" s="661"/>
      <c r="BS39" s="661"/>
      <c r="BT39" s="661"/>
      <c r="BU39" s="662"/>
      <c r="BV39" s="645">
        <v>152570</v>
      </c>
      <c r="BW39" s="646"/>
      <c r="BX39" s="646"/>
      <c r="BY39" s="646"/>
      <c r="BZ39" s="646"/>
      <c r="CA39" s="646"/>
      <c r="CB39" s="655"/>
      <c r="CD39" s="660" t="s">
        <v>340</v>
      </c>
      <c r="CE39" s="661"/>
      <c r="CF39" s="661"/>
      <c r="CG39" s="661"/>
      <c r="CH39" s="661"/>
      <c r="CI39" s="661"/>
      <c r="CJ39" s="661"/>
      <c r="CK39" s="661"/>
      <c r="CL39" s="661"/>
      <c r="CM39" s="661"/>
      <c r="CN39" s="661"/>
      <c r="CO39" s="661"/>
      <c r="CP39" s="661"/>
      <c r="CQ39" s="662"/>
      <c r="CR39" s="645">
        <v>7803145</v>
      </c>
      <c r="CS39" s="681"/>
      <c r="CT39" s="681"/>
      <c r="CU39" s="681"/>
      <c r="CV39" s="681"/>
      <c r="CW39" s="681"/>
      <c r="CX39" s="681"/>
      <c r="CY39" s="682"/>
      <c r="CZ39" s="650">
        <v>2</v>
      </c>
      <c r="DA39" s="679"/>
      <c r="DB39" s="679"/>
      <c r="DC39" s="683"/>
      <c r="DD39" s="654">
        <v>5496084</v>
      </c>
      <c r="DE39" s="681"/>
      <c r="DF39" s="681"/>
      <c r="DG39" s="681"/>
      <c r="DH39" s="681"/>
      <c r="DI39" s="681"/>
      <c r="DJ39" s="681"/>
      <c r="DK39" s="682"/>
      <c r="DL39" s="654" t="s">
        <v>126</v>
      </c>
      <c r="DM39" s="681"/>
      <c r="DN39" s="681"/>
      <c r="DO39" s="681"/>
      <c r="DP39" s="681"/>
      <c r="DQ39" s="681"/>
      <c r="DR39" s="681"/>
      <c r="DS39" s="681"/>
      <c r="DT39" s="681"/>
      <c r="DU39" s="681"/>
      <c r="DV39" s="682"/>
      <c r="DW39" s="650" t="s">
        <v>232</v>
      </c>
      <c r="DX39" s="679"/>
      <c r="DY39" s="679"/>
      <c r="DZ39" s="679"/>
      <c r="EA39" s="679"/>
      <c r="EB39" s="679"/>
      <c r="EC39" s="680"/>
    </row>
    <row r="40" spans="2:133" ht="11.25" customHeight="1">
      <c r="B40" s="642" t="s">
        <v>341</v>
      </c>
      <c r="C40" s="643"/>
      <c r="D40" s="643"/>
      <c r="E40" s="643"/>
      <c r="F40" s="643"/>
      <c r="G40" s="643"/>
      <c r="H40" s="643"/>
      <c r="I40" s="643"/>
      <c r="J40" s="643"/>
      <c r="K40" s="643"/>
      <c r="L40" s="643"/>
      <c r="M40" s="643"/>
      <c r="N40" s="643"/>
      <c r="O40" s="643"/>
      <c r="P40" s="643"/>
      <c r="Q40" s="644"/>
      <c r="R40" s="645" t="s">
        <v>126</v>
      </c>
      <c r="S40" s="646"/>
      <c r="T40" s="646"/>
      <c r="U40" s="646"/>
      <c r="V40" s="646"/>
      <c r="W40" s="646"/>
      <c r="X40" s="646"/>
      <c r="Y40" s="647"/>
      <c r="Z40" s="648" t="s">
        <v>232</v>
      </c>
      <c r="AA40" s="648"/>
      <c r="AB40" s="648"/>
      <c r="AC40" s="648"/>
      <c r="AD40" s="649" t="s">
        <v>179</v>
      </c>
      <c r="AE40" s="649"/>
      <c r="AF40" s="649"/>
      <c r="AG40" s="649"/>
      <c r="AH40" s="649"/>
      <c r="AI40" s="649"/>
      <c r="AJ40" s="649"/>
      <c r="AK40" s="649"/>
      <c r="AL40" s="650" t="s">
        <v>126</v>
      </c>
      <c r="AM40" s="651"/>
      <c r="AN40" s="651"/>
      <c r="AO40" s="652"/>
      <c r="AQ40" s="723" t="s">
        <v>342</v>
      </c>
      <c r="AR40" s="724"/>
      <c r="AS40" s="724"/>
      <c r="AT40" s="724"/>
      <c r="AU40" s="724"/>
      <c r="AV40" s="724"/>
      <c r="AW40" s="724"/>
      <c r="AX40" s="724"/>
      <c r="AY40" s="725"/>
      <c r="AZ40" s="645">
        <v>149876</v>
      </c>
      <c r="BA40" s="646"/>
      <c r="BB40" s="646"/>
      <c r="BC40" s="646"/>
      <c r="BD40" s="681"/>
      <c r="BE40" s="681"/>
      <c r="BF40" s="712"/>
      <c r="BG40" s="726" t="s">
        <v>343</v>
      </c>
      <c r="BH40" s="727"/>
      <c r="BI40" s="727"/>
      <c r="BJ40" s="727"/>
      <c r="BK40" s="727"/>
      <c r="BL40" s="236"/>
      <c r="BM40" s="661" t="s">
        <v>344</v>
      </c>
      <c r="BN40" s="661"/>
      <c r="BO40" s="661"/>
      <c r="BP40" s="661"/>
      <c r="BQ40" s="661"/>
      <c r="BR40" s="661"/>
      <c r="BS40" s="661"/>
      <c r="BT40" s="661"/>
      <c r="BU40" s="662"/>
      <c r="BV40" s="645">
        <v>98</v>
      </c>
      <c r="BW40" s="646"/>
      <c r="BX40" s="646"/>
      <c r="BY40" s="646"/>
      <c r="BZ40" s="646"/>
      <c r="CA40" s="646"/>
      <c r="CB40" s="655"/>
      <c r="CD40" s="660" t="s">
        <v>345</v>
      </c>
      <c r="CE40" s="661"/>
      <c r="CF40" s="661"/>
      <c r="CG40" s="661"/>
      <c r="CH40" s="661"/>
      <c r="CI40" s="661"/>
      <c r="CJ40" s="661"/>
      <c r="CK40" s="661"/>
      <c r="CL40" s="661"/>
      <c r="CM40" s="661"/>
      <c r="CN40" s="661"/>
      <c r="CO40" s="661"/>
      <c r="CP40" s="661"/>
      <c r="CQ40" s="662"/>
      <c r="CR40" s="645">
        <v>5313811</v>
      </c>
      <c r="CS40" s="646"/>
      <c r="CT40" s="646"/>
      <c r="CU40" s="646"/>
      <c r="CV40" s="646"/>
      <c r="CW40" s="646"/>
      <c r="CX40" s="646"/>
      <c r="CY40" s="647"/>
      <c r="CZ40" s="650">
        <v>1.3</v>
      </c>
      <c r="DA40" s="679"/>
      <c r="DB40" s="679"/>
      <c r="DC40" s="683"/>
      <c r="DD40" s="654">
        <v>1743009</v>
      </c>
      <c r="DE40" s="646"/>
      <c r="DF40" s="646"/>
      <c r="DG40" s="646"/>
      <c r="DH40" s="646"/>
      <c r="DI40" s="646"/>
      <c r="DJ40" s="646"/>
      <c r="DK40" s="647"/>
      <c r="DL40" s="654" t="s">
        <v>126</v>
      </c>
      <c r="DM40" s="646"/>
      <c r="DN40" s="646"/>
      <c r="DO40" s="646"/>
      <c r="DP40" s="646"/>
      <c r="DQ40" s="646"/>
      <c r="DR40" s="646"/>
      <c r="DS40" s="646"/>
      <c r="DT40" s="646"/>
      <c r="DU40" s="646"/>
      <c r="DV40" s="647"/>
      <c r="DW40" s="650" t="s">
        <v>126</v>
      </c>
      <c r="DX40" s="679"/>
      <c r="DY40" s="679"/>
      <c r="DZ40" s="679"/>
      <c r="EA40" s="679"/>
      <c r="EB40" s="679"/>
      <c r="EC40" s="680"/>
    </row>
    <row r="41" spans="2:133" ht="11.25" customHeight="1">
      <c r="B41" s="642" t="s">
        <v>346</v>
      </c>
      <c r="C41" s="643"/>
      <c r="D41" s="643"/>
      <c r="E41" s="643"/>
      <c r="F41" s="643"/>
      <c r="G41" s="643"/>
      <c r="H41" s="643"/>
      <c r="I41" s="643"/>
      <c r="J41" s="643"/>
      <c r="K41" s="643"/>
      <c r="L41" s="643"/>
      <c r="M41" s="643"/>
      <c r="N41" s="643"/>
      <c r="O41" s="643"/>
      <c r="P41" s="643"/>
      <c r="Q41" s="644"/>
      <c r="R41" s="645">
        <v>18268088</v>
      </c>
      <c r="S41" s="646"/>
      <c r="T41" s="646"/>
      <c r="U41" s="646"/>
      <c r="V41" s="646"/>
      <c r="W41" s="646"/>
      <c r="X41" s="646"/>
      <c r="Y41" s="647"/>
      <c r="Z41" s="648">
        <v>4.5</v>
      </c>
      <c r="AA41" s="648"/>
      <c r="AB41" s="648"/>
      <c r="AC41" s="648"/>
      <c r="AD41" s="649" t="s">
        <v>179</v>
      </c>
      <c r="AE41" s="649"/>
      <c r="AF41" s="649"/>
      <c r="AG41" s="649"/>
      <c r="AH41" s="649"/>
      <c r="AI41" s="649"/>
      <c r="AJ41" s="649"/>
      <c r="AK41" s="649"/>
      <c r="AL41" s="650" t="s">
        <v>232</v>
      </c>
      <c r="AM41" s="651"/>
      <c r="AN41" s="651"/>
      <c r="AO41" s="652"/>
      <c r="AQ41" s="723" t="s">
        <v>347</v>
      </c>
      <c r="AR41" s="724"/>
      <c r="AS41" s="724"/>
      <c r="AT41" s="724"/>
      <c r="AU41" s="724"/>
      <c r="AV41" s="724"/>
      <c r="AW41" s="724"/>
      <c r="AX41" s="724"/>
      <c r="AY41" s="725"/>
      <c r="AZ41" s="645">
        <v>9109564</v>
      </c>
      <c r="BA41" s="646"/>
      <c r="BB41" s="646"/>
      <c r="BC41" s="646"/>
      <c r="BD41" s="681"/>
      <c r="BE41" s="681"/>
      <c r="BF41" s="712"/>
      <c r="BG41" s="726"/>
      <c r="BH41" s="727"/>
      <c r="BI41" s="727"/>
      <c r="BJ41" s="727"/>
      <c r="BK41" s="727"/>
      <c r="BL41" s="236"/>
      <c r="BM41" s="661" t="s">
        <v>348</v>
      </c>
      <c r="BN41" s="661"/>
      <c r="BO41" s="661"/>
      <c r="BP41" s="661"/>
      <c r="BQ41" s="661"/>
      <c r="BR41" s="661"/>
      <c r="BS41" s="661"/>
      <c r="BT41" s="661"/>
      <c r="BU41" s="662"/>
      <c r="BV41" s="645" t="s">
        <v>126</v>
      </c>
      <c r="BW41" s="646"/>
      <c r="BX41" s="646"/>
      <c r="BY41" s="646"/>
      <c r="BZ41" s="646"/>
      <c r="CA41" s="646"/>
      <c r="CB41" s="655"/>
      <c r="CD41" s="660" t="s">
        <v>349</v>
      </c>
      <c r="CE41" s="661"/>
      <c r="CF41" s="661"/>
      <c r="CG41" s="661"/>
      <c r="CH41" s="661"/>
      <c r="CI41" s="661"/>
      <c r="CJ41" s="661"/>
      <c r="CK41" s="661"/>
      <c r="CL41" s="661"/>
      <c r="CM41" s="661"/>
      <c r="CN41" s="661"/>
      <c r="CO41" s="661"/>
      <c r="CP41" s="661"/>
      <c r="CQ41" s="662"/>
      <c r="CR41" s="645" t="s">
        <v>126</v>
      </c>
      <c r="CS41" s="681"/>
      <c r="CT41" s="681"/>
      <c r="CU41" s="681"/>
      <c r="CV41" s="681"/>
      <c r="CW41" s="681"/>
      <c r="CX41" s="681"/>
      <c r="CY41" s="682"/>
      <c r="CZ41" s="650" t="s">
        <v>232</v>
      </c>
      <c r="DA41" s="679"/>
      <c r="DB41" s="679"/>
      <c r="DC41" s="683"/>
      <c r="DD41" s="654" t="s">
        <v>232</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95" t="s">
        <v>350</v>
      </c>
      <c r="C42" s="696"/>
      <c r="D42" s="696"/>
      <c r="E42" s="696"/>
      <c r="F42" s="696"/>
      <c r="G42" s="696"/>
      <c r="H42" s="696"/>
      <c r="I42" s="696"/>
      <c r="J42" s="696"/>
      <c r="K42" s="696"/>
      <c r="L42" s="696"/>
      <c r="M42" s="696"/>
      <c r="N42" s="696"/>
      <c r="O42" s="696"/>
      <c r="P42" s="696"/>
      <c r="Q42" s="697"/>
      <c r="R42" s="730">
        <v>407076330</v>
      </c>
      <c r="S42" s="731"/>
      <c r="T42" s="731"/>
      <c r="U42" s="731"/>
      <c r="V42" s="731"/>
      <c r="W42" s="731"/>
      <c r="X42" s="731"/>
      <c r="Y42" s="739"/>
      <c r="Z42" s="740">
        <v>100</v>
      </c>
      <c r="AA42" s="740"/>
      <c r="AB42" s="740"/>
      <c r="AC42" s="740"/>
      <c r="AD42" s="741">
        <v>178315282</v>
      </c>
      <c r="AE42" s="741"/>
      <c r="AF42" s="741"/>
      <c r="AG42" s="741"/>
      <c r="AH42" s="741"/>
      <c r="AI42" s="741"/>
      <c r="AJ42" s="741"/>
      <c r="AK42" s="741"/>
      <c r="AL42" s="742">
        <v>100</v>
      </c>
      <c r="AM42" s="717"/>
      <c r="AN42" s="717"/>
      <c r="AO42" s="743"/>
      <c r="AQ42" s="744" t="s">
        <v>351</v>
      </c>
      <c r="AR42" s="745"/>
      <c r="AS42" s="745"/>
      <c r="AT42" s="745"/>
      <c r="AU42" s="745"/>
      <c r="AV42" s="745"/>
      <c r="AW42" s="745"/>
      <c r="AX42" s="745"/>
      <c r="AY42" s="746"/>
      <c r="AZ42" s="730">
        <v>19233160</v>
      </c>
      <c r="BA42" s="731"/>
      <c r="BB42" s="731"/>
      <c r="BC42" s="731"/>
      <c r="BD42" s="716"/>
      <c r="BE42" s="716"/>
      <c r="BF42" s="718"/>
      <c r="BG42" s="728"/>
      <c r="BH42" s="729"/>
      <c r="BI42" s="729"/>
      <c r="BJ42" s="729"/>
      <c r="BK42" s="729"/>
      <c r="BL42" s="237"/>
      <c r="BM42" s="671" t="s">
        <v>352</v>
      </c>
      <c r="BN42" s="671"/>
      <c r="BO42" s="671"/>
      <c r="BP42" s="671"/>
      <c r="BQ42" s="671"/>
      <c r="BR42" s="671"/>
      <c r="BS42" s="671"/>
      <c r="BT42" s="671"/>
      <c r="BU42" s="672"/>
      <c r="BV42" s="730">
        <v>357</v>
      </c>
      <c r="BW42" s="731"/>
      <c r="BX42" s="731"/>
      <c r="BY42" s="731"/>
      <c r="BZ42" s="731"/>
      <c r="CA42" s="731"/>
      <c r="CB42" s="738"/>
      <c r="CD42" s="642" t="s">
        <v>353</v>
      </c>
      <c r="CE42" s="643"/>
      <c r="CF42" s="643"/>
      <c r="CG42" s="643"/>
      <c r="CH42" s="643"/>
      <c r="CI42" s="643"/>
      <c r="CJ42" s="643"/>
      <c r="CK42" s="643"/>
      <c r="CL42" s="643"/>
      <c r="CM42" s="643"/>
      <c r="CN42" s="643"/>
      <c r="CO42" s="643"/>
      <c r="CP42" s="643"/>
      <c r="CQ42" s="644"/>
      <c r="CR42" s="645">
        <v>76046681</v>
      </c>
      <c r="CS42" s="646"/>
      <c r="CT42" s="646"/>
      <c r="CU42" s="646"/>
      <c r="CV42" s="646"/>
      <c r="CW42" s="646"/>
      <c r="CX42" s="646"/>
      <c r="CY42" s="647"/>
      <c r="CZ42" s="650">
        <v>19.100000000000001</v>
      </c>
      <c r="DA42" s="651"/>
      <c r="DB42" s="651"/>
      <c r="DC42" s="663"/>
      <c r="DD42" s="654">
        <v>5155723</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354</v>
      </c>
      <c r="CE43" s="643"/>
      <c r="CF43" s="643"/>
      <c r="CG43" s="643"/>
      <c r="CH43" s="643"/>
      <c r="CI43" s="643"/>
      <c r="CJ43" s="643"/>
      <c r="CK43" s="643"/>
      <c r="CL43" s="643"/>
      <c r="CM43" s="643"/>
      <c r="CN43" s="643"/>
      <c r="CO43" s="643"/>
      <c r="CP43" s="643"/>
      <c r="CQ43" s="644"/>
      <c r="CR43" s="645">
        <v>331832</v>
      </c>
      <c r="CS43" s="681"/>
      <c r="CT43" s="681"/>
      <c r="CU43" s="681"/>
      <c r="CV43" s="681"/>
      <c r="CW43" s="681"/>
      <c r="CX43" s="681"/>
      <c r="CY43" s="682"/>
      <c r="CZ43" s="650">
        <v>0.1</v>
      </c>
      <c r="DA43" s="679"/>
      <c r="DB43" s="679"/>
      <c r="DC43" s="683"/>
      <c r="DD43" s="654">
        <v>331832</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302</v>
      </c>
      <c r="CE44" s="758"/>
      <c r="CF44" s="642" t="s">
        <v>355</v>
      </c>
      <c r="CG44" s="643"/>
      <c r="CH44" s="643"/>
      <c r="CI44" s="643"/>
      <c r="CJ44" s="643"/>
      <c r="CK44" s="643"/>
      <c r="CL44" s="643"/>
      <c r="CM44" s="643"/>
      <c r="CN44" s="643"/>
      <c r="CO44" s="643"/>
      <c r="CP44" s="643"/>
      <c r="CQ44" s="644"/>
      <c r="CR44" s="645">
        <v>67300225</v>
      </c>
      <c r="CS44" s="646"/>
      <c r="CT44" s="646"/>
      <c r="CU44" s="646"/>
      <c r="CV44" s="646"/>
      <c r="CW44" s="646"/>
      <c r="CX44" s="646"/>
      <c r="CY44" s="647"/>
      <c r="CZ44" s="650">
        <v>16.899999999999999</v>
      </c>
      <c r="DA44" s="651"/>
      <c r="DB44" s="651"/>
      <c r="DC44" s="663"/>
      <c r="DD44" s="654">
        <v>5119882</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356</v>
      </c>
      <c r="CG45" s="643"/>
      <c r="CH45" s="643"/>
      <c r="CI45" s="643"/>
      <c r="CJ45" s="643"/>
      <c r="CK45" s="643"/>
      <c r="CL45" s="643"/>
      <c r="CM45" s="643"/>
      <c r="CN45" s="643"/>
      <c r="CO45" s="643"/>
      <c r="CP45" s="643"/>
      <c r="CQ45" s="644"/>
      <c r="CR45" s="645">
        <v>38886853</v>
      </c>
      <c r="CS45" s="681"/>
      <c r="CT45" s="681"/>
      <c r="CU45" s="681"/>
      <c r="CV45" s="681"/>
      <c r="CW45" s="681"/>
      <c r="CX45" s="681"/>
      <c r="CY45" s="682"/>
      <c r="CZ45" s="650">
        <v>9.8000000000000007</v>
      </c>
      <c r="DA45" s="679"/>
      <c r="DB45" s="679"/>
      <c r="DC45" s="683"/>
      <c r="DD45" s="654">
        <v>1177890</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358</v>
      </c>
      <c r="CG46" s="643"/>
      <c r="CH46" s="643"/>
      <c r="CI46" s="643"/>
      <c r="CJ46" s="643"/>
      <c r="CK46" s="643"/>
      <c r="CL46" s="643"/>
      <c r="CM46" s="643"/>
      <c r="CN46" s="643"/>
      <c r="CO46" s="643"/>
      <c r="CP46" s="643"/>
      <c r="CQ46" s="644"/>
      <c r="CR46" s="645">
        <v>26251496</v>
      </c>
      <c r="CS46" s="646"/>
      <c r="CT46" s="646"/>
      <c r="CU46" s="646"/>
      <c r="CV46" s="646"/>
      <c r="CW46" s="646"/>
      <c r="CX46" s="646"/>
      <c r="CY46" s="647"/>
      <c r="CZ46" s="650">
        <v>6.6</v>
      </c>
      <c r="DA46" s="651"/>
      <c r="DB46" s="651"/>
      <c r="DC46" s="663"/>
      <c r="DD46" s="654">
        <v>3701696</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360</v>
      </c>
      <c r="CG47" s="643"/>
      <c r="CH47" s="643"/>
      <c r="CI47" s="643"/>
      <c r="CJ47" s="643"/>
      <c r="CK47" s="643"/>
      <c r="CL47" s="643"/>
      <c r="CM47" s="643"/>
      <c r="CN47" s="643"/>
      <c r="CO47" s="643"/>
      <c r="CP47" s="643"/>
      <c r="CQ47" s="644"/>
      <c r="CR47" s="645">
        <v>8746456</v>
      </c>
      <c r="CS47" s="681"/>
      <c r="CT47" s="681"/>
      <c r="CU47" s="681"/>
      <c r="CV47" s="681"/>
      <c r="CW47" s="681"/>
      <c r="CX47" s="681"/>
      <c r="CY47" s="682"/>
      <c r="CZ47" s="650">
        <v>2.2000000000000002</v>
      </c>
      <c r="DA47" s="679"/>
      <c r="DB47" s="679"/>
      <c r="DC47" s="683"/>
      <c r="DD47" s="654">
        <v>35841</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c r="B48" s="241" t="s">
        <v>361</v>
      </c>
      <c r="CD48" s="761"/>
      <c r="CE48" s="762"/>
      <c r="CF48" s="642" t="s">
        <v>362</v>
      </c>
      <c r="CG48" s="643"/>
      <c r="CH48" s="643"/>
      <c r="CI48" s="643"/>
      <c r="CJ48" s="643"/>
      <c r="CK48" s="643"/>
      <c r="CL48" s="643"/>
      <c r="CM48" s="643"/>
      <c r="CN48" s="643"/>
      <c r="CO48" s="643"/>
      <c r="CP48" s="643"/>
      <c r="CQ48" s="644"/>
      <c r="CR48" s="645" t="s">
        <v>232</v>
      </c>
      <c r="CS48" s="646"/>
      <c r="CT48" s="646"/>
      <c r="CU48" s="646"/>
      <c r="CV48" s="646"/>
      <c r="CW48" s="646"/>
      <c r="CX48" s="646"/>
      <c r="CY48" s="647"/>
      <c r="CZ48" s="650" t="s">
        <v>232</v>
      </c>
      <c r="DA48" s="651"/>
      <c r="DB48" s="651"/>
      <c r="DC48" s="663"/>
      <c r="DD48" s="654" t="s">
        <v>232</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95" t="s">
        <v>363</v>
      </c>
      <c r="CE49" s="696"/>
      <c r="CF49" s="696"/>
      <c r="CG49" s="696"/>
      <c r="CH49" s="696"/>
      <c r="CI49" s="696"/>
      <c r="CJ49" s="696"/>
      <c r="CK49" s="696"/>
      <c r="CL49" s="696"/>
      <c r="CM49" s="696"/>
      <c r="CN49" s="696"/>
      <c r="CO49" s="696"/>
      <c r="CP49" s="696"/>
      <c r="CQ49" s="697"/>
      <c r="CR49" s="730">
        <v>398501331</v>
      </c>
      <c r="CS49" s="716"/>
      <c r="CT49" s="716"/>
      <c r="CU49" s="716"/>
      <c r="CV49" s="716"/>
      <c r="CW49" s="716"/>
      <c r="CX49" s="716"/>
      <c r="CY49" s="747"/>
      <c r="CZ49" s="742">
        <v>100</v>
      </c>
      <c r="DA49" s="748"/>
      <c r="DB49" s="748"/>
      <c r="DC49" s="749"/>
      <c r="DD49" s="750">
        <v>213873210</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7PGmKTfpRbZ5veX//gdvyOc33riXJ6730BKA4DFIjzSfYzXp717YXqTJtqkJ61HesmGopptYg2D/wFh2XuE04g==" saltValue="NSJ50Bvj32vW8PYBUmKC0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365</v>
      </c>
      <c r="DK2" s="793"/>
      <c r="DL2" s="793"/>
      <c r="DM2" s="793"/>
      <c r="DN2" s="793"/>
      <c r="DO2" s="794"/>
      <c r="DP2" s="250"/>
      <c r="DQ2" s="792" t="s">
        <v>366</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367</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369</v>
      </c>
      <c r="B5" s="787"/>
      <c r="C5" s="787"/>
      <c r="D5" s="787"/>
      <c r="E5" s="787"/>
      <c r="F5" s="787"/>
      <c r="G5" s="787"/>
      <c r="H5" s="787"/>
      <c r="I5" s="787"/>
      <c r="J5" s="787"/>
      <c r="K5" s="787"/>
      <c r="L5" s="787"/>
      <c r="M5" s="787"/>
      <c r="N5" s="787"/>
      <c r="O5" s="787"/>
      <c r="P5" s="788"/>
      <c r="Q5" s="763" t="s">
        <v>370</v>
      </c>
      <c r="R5" s="764"/>
      <c r="S5" s="764"/>
      <c r="T5" s="764"/>
      <c r="U5" s="765"/>
      <c r="V5" s="763" t="s">
        <v>371</v>
      </c>
      <c r="W5" s="764"/>
      <c r="X5" s="764"/>
      <c r="Y5" s="764"/>
      <c r="Z5" s="765"/>
      <c r="AA5" s="763" t="s">
        <v>372</v>
      </c>
      <c r="AB5" s="764"/>
      <c r="AC5" s="764"/>
      <c r="AD5" s="764"/>
      <c r="AE5" s="764"/>
      <c r="AF5" s="796" t="s">
        <v>373</v>
      </c>
      <c r="AG5" s="764"/>
      <c r="AH5" s="764"/>
      <c r="AI5" s="764"/>
      <c r="AJ5" s="775"/>
      <c r="AK5" s="764" t="s">
        <v>374</v>
      </c>
      <c r="AL5" s="764"/>
      <c r="AM5" s="764"/>
      <c r="AN5" s="764"/>
      <c r="AO5" s="765"/>
      <c r="AP5" s="763" t="s">
        <v>375</v>
      </c>
      <c r="AQ5" s="764"/>
      <c r="AR5" s="764"/>
      <c r="AS5" s="764"/>
      <c r="AT5" s="765"/>
      <c r="AU5" s="763" t="s">
        <v>376</v>
      </c>
      <c r="AV5" s="764"/>
      <c r="AW5" s="764"/>
      <c r="AX5" s="764"/>
      <c r="AY5" s="775"/>
      <c r="AZ5" s="257"/>
      <c r="BA5" s="257"/>
      <c r="BB5" s="257"/>
      <c r="BC5" s="257"/>
      <c r="BD5" s="257"/>
      <c r="BE5" s="258"/>
      <c r="BF5" s="258"/>
      <c r="BG5" s="258"/>
      <c r="BH5" s="258"/>
      <c r="BI5" s="258"/>
      <c r="BJ5" s="258"/>
      <c r="BK5" s="258"/>
      <c r="BL5" s="258"/>
      <c r="BM5" s="258"/>
      <c r="BN5" s="258"/>
      <c r="BO5" s="258"/>
      <c r="BP5" s="258"/>
      <c r="BQ5" s="786" t="s">
        <v>377</v>
      </c>
      <c r="BR5" s="787"/>
      <c r="BS5" s="787"/>
      <c r="BT5" s="787"/>
      <c r="BU5" s="787"/>
      <c r="BV5" s="787"/>
      <c r="BW5" s="787"/>
      <c r="BX5" s="787"/>
      <c r="BY5" s="787"/>
      <c r="BZ5" s="787"/>
      <c r="CA5" s="787"/>
      <c r="CB5" s="787"/>
      <c r="CC5" s="787"/>
      <c r="CD5" s="787"/>
      <c r="CE5" s="787"/>
      <c r="CF5" s="787"/>
      <c r="CG5" s="788"/>
      <c r="CH5" s="763" t="s">
        <v>378</v>
      </c>
      <c r="CI5" s="764"/>
      <c r="CJ5" s="764"/>
      <c r="CK5" s="764"/>
      <c r="CL5" s="765"/>
      <c r="CM5" s="763" t="s">
        <v>379</v>
      </c>
      <c r="CN5" s="764"/>
      <c r="CO5" s="764"/>
      <c r="CP5" s="764"/>
      <c r="CQ5" s="765"/>
      <c r="CR5" s="763" t="s">
        <v>380</v>
      </c>
      <c r="CS5" s="764"/>
      <c r="CT5" s="764"/>
      <c r="CU5" s="764"/>
      <c r="CV5" s="765"/>
      <c r="CW5" s="763" t="s">
        <v>381</v>
      </c>
      <c r="CX5" s="764"/>
      <c r="CY5" s="764"/>
      <c r="CZ5" s="764"/>
      <c r="DA5" s="765"/>
      <c r="DB5" s="763" t="s">
        <v>382</v>
      </c>
      <c r="DC5" s="764"/>
      <c r="DD5" s="764"/>
      <c r="DE5" s="764"/>
      <c r="DF5" s="765"/>
      <c r="DG5" s="769" t="s">
        <v>383</v>
      </c>
      <c r="DH5" s="770"/>
      <c r="DI5" s="770"/>
      <c r="DJ5" s="770"/>
      <c r="DK5" s="771"/>
      <c r="DL5" s="769" t="s">
        <v>384</v>
      </c>
      <c r="DM5" s="770"/>
      <c r="DN5" s="770"/>
      <c r="DO5" s="770"/>
      <c r="DP5" s="771"/>
      <c r="DQ5" s="763" t="s">
        <v>385</v>
      </c>
      <c r="DR5" s="764"/>
      <c r="DS5" s="764"/>
      <c r="DT5" s="764"/>
      <c r="DU5" s="765"/>
      <c r="DV5" s="763" t="s">
        <v>376</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386</v>
      </c>
      <c r="C7" s="778"/>
      <c r="D7" s="778"/>
      <c r="E7" s="778"/>
      <c r="F7" s="778"/>
      <c r="G7" s="778"/>
      <c r="H7" s="778"/>
      <c r="I7" s="778"/>
      <c r="J7" s="778"/>
      <c r="K7" s="778"/>
      <c r="L7" s="778"/>
      <c r="M7" s="778"/>
      <c r="N7" s="778"/>
      <c r="O7" s="778"/>
      <c r="P7" s="779"/>
      <c r="Q7" s="780">
        <v>396304</v>
      </c>
      <c r="R7" s="781"/>
      <c r="S7" s="781"/>
      <c r="T7" s="781"/>
      <c r="U7" s="781"/>
      <c r="V7" s="781">
        <v>388347</v>
      </c>
      <c r="W7" s="781"/>
      <c r="X7" s="781"/>
      <c r="Y7" s="781"/>
      <c r="Z7" s="781"/>
      <c r="AA7" s="781">
        <v>7957</v>
      </c>
      <c r="AB7" s="781"/>
      <c r="AC7" s="781"/>
      <c r="AD7" s="781"/>
      <c r="AE7" s="782"/>
      <c r="AF7" s="783">
        <v>6208</v>
      </c>
      <c r="AG7" s="784"/>
      <c r="AH7" s="784"/>
      <c r="AI7" s="784"/>
      <c r="AJ7" s="785"/>
      <c r="AK7" s="820">
        <v>7518</v>
      </c>
      <c r="AL7" s="821"/>
      <c r="AM7" s="821"/>
      <c r="AN7" s="821"/>
      <c r="AO7" s="821"/>
      <c r="AP7" s="821">
        <v>475062</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594</v>
      </c>
      <c r="BT7" s="825"/>
      <c r="BU7" s="825"/>
      <c r="BV7" s="825"/>
      <c r="BW7" s="825"/>
      <c r="BX7" s="825"/>
      <c r="BY7" s="825"/>
      <c r="BZ7" s="825"/>
      <c r="CA7" s="825"/>
      <c r="CB7" s="825"/>
      <c r="CC7" s="825"/>
      <c r="CD7" s="825"/>
      <c r="CE7" s="825"/>
      <c r="CF7" s="825"/>
      <c r="CG7" s="826"/>
      <c r="CH7" s="817">
        <v>16</v>
      </c>
      <c r="CI7" s="818"/>
      <c r="CJ7" s="818"/>
      <c r="CK7" s="818"/>
      <c r="CL7" s="819"/>
      <c r="CM7" s="817">
        <v>143</v>
      </c>
      <c r="CN7" s="818"/>
      <c r="CO7" s="818"/>
      <c r="CP7" s="818"/>
      <c r="CQ7" s="819"/>
      <c r="CR7" s="817">
        <v>32</v>
      </c>
      <c r="CS7" s="818"/>
      <c r="CT7" s="818"/>
      <c r="CU7" s="818"/>
      <c r="CV7" s="819"/>
      <c r="CW7" s="817" t="s">
        <v>590</v>
      </c>
      <c r="CX7" s="818"/>
      <c r="CY7" s="818"/>
      <c r="CZ7" s="818"/>
      <c r="DA7" s="819"/>
      <c r="DB7" s="817" t="s">
        <v>590</v>
      </c>
      <c r="DC7" s="818"/>
      <c r="DD7" s="818"/>
      <c r="DE7" s="818"/>
      <c r="DF7" s="819"/>
      <c r="DG7" s="817" t="s">
        <v>590</v>
      </c>
      <c r="DH7" s="818"/>
      <c r="DI7" s="818"/>
      <c r="DJ7" s="818"/>
      <c r="DK7" s="819"/>
      <c r="DL7" s="817" t="s">
        <v>590</v>
      </c>
      <c r="DM7" s="818"/>
      <c r="DN7" s="818"/>
      <c r="DO7" s="818"/>
      <c r="DP7" s="819"/>
      <c r="DQ7" s="817" t="s">
        <v>590</v>
      </c>
      <c r="DR7" s="818"/>
      <c r="DS7" s="818"/>
      <c r="DT7" s="818"/>
      <c r="DU7" s="819"/>
      <c r="DV7" s="798"/>
      <c r="DW7" s="799"/>
      <c r="DX7" s="799"/>
      <c r="DY7" s="799"/>
      <c r="DZ7" s="800"/>
      <c r="EA7" s="255"/>
    </row>
    <row r="8" spans="1:131" s="256" customFormat="1" ht="26.25" customHeight="1">
      <c r="A8" s="262">
        <v>2</v>
      </c>
      <c r="B8" s="801" t="s">
        <v>387</v>
      </c>
      <c r="C8" s="802"/>
      <c r="D8" s="802"/>
      <c r="E8" s="802"/>
      <c r="F8" s="802"/>
      <c r="G8" s="802"/>
      <c r="H8" s="802"/>
      <c r="I8" s="802"/>
      <c r="J8" s="802"/>
      <c r="K8" s="802"/>
      <c r="L8" s="802"/>
      <c r="M8" s="802"/>
      <c r="N8" s="802"/>
      <c r="O8" s="802"/>
      <c r="P8" s="803"/>
      <c r="Q8" s="804">
        <v>362</v>
      </c>
      <c r="R8" s="805"/>
      <c r="S8" s="805"/>
      <c r="T8" s="805"/>
      <c r="U8" s="805"/>
      <c r="V8" s="805">
        <v>147</v>
      </c>
      <c r="W8" s="805"/>
      <c r="X8" s="805"/>
      <c r="Y8" s="805"/>
      <c r="Z8" s="805"/>
      <c r="AA8" s="805">
        <v>215</v>
      </c>
      <c r="AB8" s="805"/>
      <c r="AC8" s="805"/>
      <c r="AD8" s="805"/>
      <c r="AE8" s="806"/>
      <c r="AF8" s="807">
        <v>215</v>
      </c>
      <c r="AG8" s="808"/>
      <c r="AH8" s="808"/>
      <c r="AI8" s="808"/>
      <c r="AJ8" s="809"/>
      <c r="AK8" s="810" t="s">
        <v>590</v>
      </c>
      <c r="AL8" s="811"/>
      <c r="AM8" s="811"/>
      <c r="AN8" s="811"/>
      <c r="AO8" s="811"/>
      <c r="AP8" s="811" t="s">
        <v>590</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595</v>
      </c>
      <c r="BT8" s="815"/>
      <c r="BU8" s="815"/>
      <c r="BV8" s="815"/>
      <c r="BW8" s="815"/>
      <c r="BX8" s="815"/>
      <c r="BY8" s="815"/>
      <c r="BZ8" s="815"/>
      <c r="CA8" s="815"/>
      <c r="CB8" s="815"/>
      <c r="CC8" s="815"/>
      <c r="CD8" s="815"/>
      <c r="CE8" s="815"/>
      <c r="CF8" s="815"/>
      <c r="CG8" s="816"/>
      <c r="CH8" s="827">
        <v>7</v>
      </c>
      <c r="CI8" s="828"/>
      <c r="CJ8" s="828"/>
      <c r="CK8" s="828"/>
      <c r="CL8" s="829"/>
      <c r="CM8" s="827">
        <v>219</v>
      </c>
      <c r="CN8" s="828"/>
      <c r="CO8" s="828"/>
      <c r="CP8" s="828"/>
      <c r="CQ8" s="829"/>
      <c r="CR8" s="827">
        <v>100</v>
      </c>
      <c r="CS8" s="828"/>
      <c r="CT8" s="828"/>
      <c r="CU8" s="828"/>
      <c r="CV8" s="829"/>
      <c r="CW8" s="827">
        <v>125</v>
      </c>
      <c r="CX8" s="828"/>
      <c r="CY8" s="828"/>
      <c r="CZ8" s="828"/>
      <c r="DA8" s="829"/>
      <c r="DB8" s="827" t="s">
        <v>590</v>
      </c>
      <c r="DC8" s="828"/>
      <c r="DD8" s="828"/>
      <c r="DE8" s="828"/>
      <c r="DF8" s="829"/>
      <c r="DG8" s="827" t="s">
        <v>590</v>
      </c>
      <c r="DH8" s="828"/>
      <c r="DI8" s="828"/>
      <c r="DJ8" s="828"/>
      <c r="DK8" s="829"/>
      <c r="DL8" s="827" t="s">
        <v>590</v>
      </c>
      <c r="DM8" s="828"/>
      <c r="DN8" s="828"/>
      <c r="DO8" s="828"/>
      <c r="DP8" s="829"/>
      <c r="DQ8" s="827" t="s">
        <v>590</v>
      </c>
      <c r="DR8" s="828"/>
      <c r="DS8" s="828"/>
      <c r="DT8" s="828"/>
      <c r="DU8" s="829"/>
      <c r="DV8" s="830"/>
      <c r="DW8" s="831"/>
      <c r="DX8" s="831"/>
      <c r="DY8" s="831"/>
      <c r="DZ8" s="832"/>
      <c r="EA8" s="255"/>
    </row>
    <row r="9" spans="1:131" s="256" customFormat="1" ht="26.25" customHeight="1">
      <c r="A9" s="262">
        <v>3</v>
      </c>
      <c r="B9" s="801" t="s">
        <v>388</v>
      </c>
      <c r="C9" s="802"/>
      <c r="D9" s="802"/>
      <c r="E9" s="802"/>
      <c r="F9" s="802"/>
      <c r="G9" s="802"/>
      <c r="H9" s="802"/>
      <c r="I9" s="802"/>
      <c r="J9" s="802"/>
      <c r="K9" s="802"/>
      <c r="L9" s="802"/>
      <c r="M9" s="802"/>
      <c r="N9" s="802"/>
      <c r="O9" s="802"/>
      <c r="P9" s="803"/>
      <c r="Q9" s="804">
        <v>3567</v>
      </c>
      <c r="R9" s="805"/>
      <c r="S9" s="805"/>
      <c r="T9" s="805"/>
      <c r="U9" s="805"/>
      <c r="V9" s="805">
        <v>3369</v>
      </c>
      <c r="W9" s="805"/>
      <c r="X9" s="805"/>
      <c r="Y9" s="805"/>
      <c r="Z9" s="805"/>
      <c r="AA9" s="805">
        <v>198</v>
      </c>
      <c r="AB9" s="805"/>
      <c r="AC9" s="805"/>
      <c r="AD9" s="805"/>
      <c r="AE9" s="806"/>
      <c r="AF9" s="807">
        <v>198</v>
      </c>
      <c r="AG9" s="808"/>
      <c r="AH9" s="808"/>
      <c r="AI9" s="808"/>
      <c r="AJ9" s="809"/>
      <c r="AK9" s="810"/>
      <c r="AL9" s="811"/>
      <c r="AM9" s="811"/>
      <c r="AN9" s="811"/>
      <c r="AO9" s="811"/>
      <c r="AP9" s="811" t="s">
        <v>590</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596</v>
      </c>
      <c r="BT9" s="815"/>
      <c r="BU9" s="815"/>
      <c r="BV9" s="815"/>
      <c r="BW9" s="815"/>
      <c r="BX9" s="815"/>
      <c r="BY9" s="815"/>
      <c r="BZ9" s="815"/>
      <c r="CA9" s="815"/>
      <c r="CB9" s="815"/>
      <c r="CC9" s="815"/>
      <c r="CD9" s="815"/>
      <c r="CE9" s="815"/>
      <c r="CF9" s="815"/>
      <c r="CG9" s="816"/>
      <c r="CH9" s="827">
        <v>32</v>
      </c>
      <c r="CI9" s="828"/>
      <c r="CJ9" s="828"/>
      <c r="CK9" s="828"/>
      <c r="CL9" s="829"/>
      <c r="CM9" s="827">
        <v>576</v>
      </c>
      <c r="CN9" s="828"/>
      <c r="CO9" s="828"/>
      <c r="CP9" s="828"/>
      <c r="CQ9" s="829"/>
      <c r="CR9" s="827">
        <v>20</v>
      </c>
      <c r="CS9" s="828"/>
      <c r="CT9" s="828"/>
      <c r="CU9" s="828"/>
      <c r="CV9" s="829"/>
      <c r="CW9" s="827" t="s">
        <v>590</v>
      </c>
      <c r="CX9" s="828"/>
      <c r="CY9" s="828"/>
      <c r="CZ9" s="828"/>
      <c r="DA9" s="829"/>
      <c r="DB9" s="827" t="s">
        <v>590</v>
      </c>
      <c r="DC9" s="828"/>
      <c r="DD9" s="828"/>
      <c r="DE9" s="828"/>
      <c r="DF9" s="829"/>
      <c r="DG9" s="827" t="s">
        <v>590</v>
      </c>
      <c r="DH9" s="828"/>
      <c r="DI9" s="828"/>
      <c r="DJ9" s="828"/>
      <c r="DK9" s="829"/>
      <c r="DL9" s="827" t="s">
        <v>590</v>
      </c>
      <c r="DM9" s="828"/>
      <c r="DN9" s="828"/>
      <c r="DO9" s="828"/>
      <c r="DP9" s="829"/>
      <c r="DQ9" s="827" t="s">
        <v>590</v>
      </c>
      <c r="DR9" s="828"/>
      <c r="DS9" s="828"/>
      <c r="DT9" s="828"/>
      <c r="DU9" s="829"/>
      <c r="DV9" s="830"/>
      <c r="DW9" s="831"/>
      <c r="DX9" s="831"/>
      <c r="DY9" s="831"/>
      <c r="DZ9" s="832"/>
      <c r="EA9" s="255"/>
    </row>
    <row r="10" spans="1:131" s="256" customFormat="1" ht="26.25" customHeight="1">
      <c r="A10" s="262">
        <v>4</v>
      </c>
      <c r="B10" s="801" t="s">
        <v>389</v>
      </c>
      <c r="C10" s="802"/>
      <c r="D10" s="802"/>
      <c r="E10" s="802"/>
      <c r="F10" s="802"/>
      <c r="G10" s="802"/>
      <c r="H10" s="802"/>
      <c r="I10" s="802"/>
      <c r="J10" s="802"/>
      <c r="K10" s="802"/>
      <c r="L10" s="802"/>
      <c r="M10" s="802"/>
      <c r="N10" s="802"/>
      <c r="O10" s="802"/>
      <c r="P10" s="803"/>
      <c r="Q10" s="804">
        <v>331</v>
      </c>
      <c r="R10" s="805"/>
      <c r="S10" s="805"/>
      <c r="T10" s="805"/>
      <c r="U10" s="805"/>
      <c r="V10" s="805">
        <v>331</v>
      </c>
      <c r="W10" s="805"/>
      <c r="X10" s="805"/>
      <c r="Y10" s="805"/>
      <c r="Z10" s="805"/>
      <c r="AA10" s="805" t="s">
        <v>520</v>
      </c>
      <c r="AB10" s="805"/>
      <c r="AC10" s="805"/>
      <c r="AD10" s="805"/>
      <c r="AE10" s="806"/>
      <c r="AF10" s="807" t="s">
        <v>390</v>
      </c>
      <c r="AG10" s="808"/>
      <c r="AH10" s="808"/>
      <c r="AI10" s="808"/>
      <c r="AJ10" s="809"/>
      <c r="AK10" s="810" t="s">
        <v>590</v>
      </c>
      <c r="AL10" s="811"/>
      <c r="AM10" s="811"/>
      <c r="AN10" s="811"/>
      <c r="AO10" s="811"/>
      <c r="AP10" s="811">
        <v>478</v>
      </c>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597</v>
      </c>
      <c r="BT10" s="815"/>
      <c r="BU10" s="815"/>
      <c r="BV10" s="815"/>
      <c r="BW10" s="815"/>
      <c r="BX10" s="815"/>
      <c r="BY10" s="815"/>
      <c r="BZ10" s="815"/>
      <c r="CA10" s="815"/>
      <c r="CB10" s="815"/>
      <c r="CC10" s="815"/>
      <c r="CD10" s="815"/>
      <c r="CE10" s="815"/>
      <c r="CF10" s="815"/>
      <c r="CG10" s="816"/>
      <c r="CH10" s="827">
        <v>29</v>
      </c>
      <c r="CI10" s="828"/>
      <c r="CJ10" s="828"/>
      <c r="CK10" s="828"/>
      <c r="CL10" s="829"/>
      <c r="CM10" s="827">
        <v>241</v>
      </c>
      <c r="CN10" s="828"/>
      <c r="CO10" s="828"/>
      <c r="CP10" s="828"/>
      <c r="CQ10" s="829"/>
      <c r="CR10" s="827">
        <v>131</v>
      </c>
      <c r="CS10" s="828"/>
      <c r="CT10" s="828"/>
      <c r="CU10" s="828"/>
      <c r="CV10" s="829"/>
      <c r="CW10" s="827" t="s">
        <v>590</v>
      </c>
      <c r="CX10" s="828"/>
      <c r="CY10" s="828"/>
      <c r="CZ10" s="828"/>
      <c r="DA10" s="829"/>
      <c r="DB10" s="827" t="s">
        <v>590</v>
      </c>
      <c r="DC10" s="828"/>
      <c r="DD10" s="828"/>
      <c r="DE10" s="828"/>
      <c r="DF10" s="829"/>
      <c r="DG10" s="827" t="s">
        <v>590</v>
      </c>
      <c r="DH10" s="828"/>
      <c r="DI10" s="828"/>
      <c r="DJ10" s="828"/>
      <c r="DK10" s="829"/>
      <c r="DL10" s="827" t="s">
        <v>590</v>
      </c>
      <c r="DM10" s="828"/>
      <c r="DN10" s="828"/>
      <c r="DO10" s="828"/>
      <c r="DP10" s="829"/>
      <c r="DQ10" s="827" t="s">
        <v>590</v>
      </c>
      <c r="DR10" s="828"/>
      <c r="DS10" s="828"/>
      <c r="DT10" s="828"/>
      <c r="DU10" s="829"/>
      <c r="DV10" s="830"/>
      <c r="DW10" s="831"/>
      <c r="DX10" s="831"/>
      <c r="DY10" s="831"/>
      <c r="DZ10" s="832"/>
      <c r="EA10" s="255"/>
    </row>
    <row r="11" spans="1:131" s="256" customFormat="1" ht="26.25" customHeight="1">
      <c r="A11" s="262">
        <v>5</v>
      </c>
      <c r="B11" s="801" t="s">
        <v>391</v>
      </c>
      <c r="C11" s="802"/>
      <c r="D11" s="802"/>
      <c r="E11" s="802"/>
      <c r="F11" s="802"/>
      <c r="G11" s="802"/>
      <c r="H11" s="802"/>
      <c r="I11" s="802"/>
      <c r="J11" s="802"/>
      <c r="K11" s="802"/>
      <c r="L11" s="802"/>
      <c r="M11" s="802"/>
      <c r="N11" s="802"/>
      <c r="O11" s="802"/>
      <c r="P11" s="803"/>
      <c r="Q11" s="804">
        <v>6003</v>
      </c>
      <c r="R11" s="805"/>
      <c r="S11" s="805"/>
      <c r="T11" s="805"/>
      <c r="U11" s="805"/>
      <c r="V11" s="805">
        <v>6003</v>
      </c>
      <c r="W11" s="805"/>
      <c r="X11" s="805"/>
      <c r="Y11" s="805"/>
      <c r="Z11" s="805"/>
      <c r="AA11" s="805" t="s">
        <v>520</v>
      </c>
      <c r="AB11" s="805"/>
      <c r="AC11" s="805"/>
      <c r="AD11" s="805"/>
      <c r="AE11" s="806"/>
      <c r="AF11" s="807" t="s">
        <v>390</v>
      </c>
      <c r="AG11" s="808"/>
      <c r="AH11" s="808"/>
      <c r="AI11" s="808"/>
      <c r="AJ11" s="809"/>
      <c r="AK11" s="810">
        <v>3</v>
      </c>
      <c r="AL11" s="811"/>
      <c r="AM11" s="811"/>
      <c r="AN11" s="811"/>
      <c r="AO11" s="811"/>
      <c r="AP11" s="811" t="s">
        <v>590</v>
      </c>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598</v>
      </c>
      <c r="BT11" s="815"/>
      <c r="BU11" s="815"/>
      <c r="BV11" s="815"/>
      <c r="BW11" s="815"/>
      <c r="BX11" s="815"/>
      <c r="BY11" s="815"/>
      <c r="BZ11" s="815"/>
      <c r="CA11" s="815"/>
      <c r="CB11" s="815"/>
      <c r="CC11" s="815"/>
      <c r="CD11" s="815"/>
      <c r="CE11" s="815"/>
      <c r="CF11" s="815"/>
      <c r="CG11" s="816"/>
      <c r="CH11" s="827">
        <v>4</v>
      </c>
      <c r="CI11" s="828"/>
      <c r="CJ11" s="828"/>
      <c r="CK11" s="828"/>
      <c r="CL11" s="829"/>
      <c r="CM11" s="827">
        <v>425</v>
      </c>
      <c r="CN11" s="828"/>
      <c r="CO11" s="828"/>
      <c r="CP11" s="828"/>
      <c r="CQ11" s="829"/>
      <c r="CR11" s="827">
        <v>350</v>
      </c>
      <c r="CS11" s="828"/>
      <c r="CT11" s="828"/>
      <c r="CU11" s="828"/>
      <c r="CV11" s="829"/>
      <c r="CW11" s="827" t="s">
        <v>590</v>
      </c>
      <c r="CX11" s="828"/>
      <c r="CY11" s="828"/>
      <c r="CZ11" s="828"/>
      <c r="DA11" s="829"/>
      <c r="DB11" s="827" t="s">
        <v>590</v>
      </c>
      <c r="DC11" s="828"/>
      <c r="DD11" s="828"/>
      <c r="DE11" s="828"/>
      <c r="DF11" s="829"/>
      <c r="DG11" s="827" t="s">
        <v>590</v>
      </c>
      <c r="DH11" s="828"/>
      <c r="DI11" s="828"/>
      <c r="DJ11" s="828"/>
      <c r="DK11" s="829"/>
      <c r="DL11" s="827" t="s">
        <v>590</v>
      </c>
      <c r="DM11" s="828"/>
      <c r="DN11" s="828"/>
      <c r="DO11" s="828"/>
      <c r="DP11" s="829"/>
      <c r="DQ11" s="827" t="s">
        <v>590</v>
      </c>
      <c r="DR11" s="828"/>
      <c r="DS11" s="828"/>
      <c r="DT11" s="828"/>
      <c r="DU11" s="829"/>
      <c r="DV11" s="830"/>
      <c r="DW11" s="831"/>
      <c r="DX11" s="831"/>
      <c r="DY11" s="831"/>
      <c r="DZ11" s="832"/>
      <c r="EA11" s="255"/>
    </row>
    <row r="12" spans="1:131" s="256" customFormat="1" ht="26.25" customHeight="1">
      <c r="A12" s="262">
        <v>6</v>
      </c>
      <c r="B12" s="801" t="s">
        <v>392</v>
      </c>
      <c r="C12" s="802"/>
      <c r="D12" s="802"/>
      <c r="E12" s="802"/>
      <c r="F12" s="802"/>
      <c r="G12" s="802"/>
      <c r="H12" s="802"/>
      <c r="I12" s="802"/>
      <c r="J12" s="802"/>
      <c r="K12" s="802"/>
      <c r="L12" s="802"/>
      <c r="M12" s="802"/>
      <c r="N12" s="802"/>
      <c r="O12" s="802"/>
      <c r="P12" s="803"/>
      <c r="Q12" s="804">
        <v>502</v>
      </c>
      <c r="R12" s="805"/>
      <c r="S12" s="805"/>
      <c r="T12" s="805"/>
      <c r="U12" s="805"/>
      <c r="V12" s="805">
        <v>477</v>
      </c>
      <c r="W12" s="805"/>
      <c r="X12" s="805"/>
      <c r="Y12" s="805"/>
      <c r="Z12" s="805"/>
      <c r="AA12" s="805">
        <v>25</v>
      </c>
      <c r="AB12" s="805"/>
      <c r="AC12" s="805"/>
      <c r="AD12" s="805"/>
      <c r="AE12" s="806"/>
      <c r="AF12" s="807">
        <v>25</v>
      </c>
      <c r="AG12" s="808"/>
      <c r="AH12" s="808"/>
      <c r="AI12" s="808"/>
      <c r="AJ12" s="809"/>
      <c r="AK12" s="810">
        <v>428</v>
      </c>
      <c r="AL12" s="811"/>
      <c r="AM12" s="811"/>
      <c r="AN12" s="811"/>
      <c r="AO12" s="811"/>
      <c r="AP12" s="811">
        <v>2881</v>
      </c>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t="s">
        <v>599</v>
      </c>
      <c r="BT12" s="815"/>
      <c r="BU12" s="815"/>
      <c r="BV12" s="815"/>
      <c r="BW12" s="815"/>
      <c r="BX12" s="815"/>
      <c r="BY12" s="815"/>
      <c r="BZ12" s="815"/>
      <c r="CA12" s="815"/>
      <c r="CB12" s="815"/>
      <c r="CC12" s="815"/>
      <c r="CD12" s="815"/>
      <c r="CE12" s="815"/>
      <c r="CF12" s="815"/>
      <c r="CG12" s="816"/>
      <c r="CH12" s="827">
        <v>8</v>
      </c>
      <c r="CI12" s="828"/>
      <c r="CJ12" s="828"/>
      <c r="CK12" s="828"/>
      <c r="CL12" s="829"/>
      <c r="CM12" s="827">
        <v>228</v>
      </c>
      <c r="CN12" s="828"/>
      <c r="CO12" s="828"/>
      <c r="CP12" s="828"/>
      <c r="CQ12" s="829"/>
      <c r="CR12" s="827">
        <v>200</v>
      </c>
      <c r="CS12" s="828"/>
      <c r="CT12" s="828"/>
      <c r="CU12" s="828"/>
      <c r="CV12" s="829"/>
      <c r="CW12" s="827" t="s">
        <v>590</v>
      </c>
      <c r="CX12" s="828"/>
      <c r="CY12" s="828"/>
      <c r="CZ12" s="828"/>
      <c r="DA12" s="829"/>
      <c r="DB12" s="827" t="s">
        <v>590</v>
      </c>
      <c r="DC12" s="828"/>
      <c r="DD12" s="828"/>
      <c r="DE12" s="828"/>
      <c r="DF12" s="829"/>
      <c r="DG12" s="827" t="s">
        <v>590</v>
      </c>
      <c r="DH12" s="828"/>
      <c r="DI12" s="828"/>
      <c r="DJ12" s="828"/>
      <c r="DK12" s="829"/>
      <c r="DL12" s="827" t="s">
        <v>590</v>
      </c>
      <c r="DM12" s="828"/>
      <c r="DN12" s="828"/>
      <c r="DO12" s="828"/>
      <c r="DP12" s="829"/>
      <c r="DQ12" s="827" t="s">
        <v>590</v>
      </c>
      <c r="DR12" s="828"/>
      <c r="DS12" s="828"/>
      <c r="DT12" s="828"/>
      <c r="DU12" s="829"/>
      <c r="DV12" s="830"/>
      <c r="DW12" s="831"/>
      <c r="DX12" s="831"/>
      <c r="DY12" s="831"/>
      <c r="DZ12" s="832"/>
      <c r="EA12" s="255"/>
    </row>
    <row r="13" spans="1:131" s="256" customFormat="1" ht="26.25" customHeight="1">
      <c r="A13" s="262">
        <v>7</v>
      </c>
      <c r="B13" s="801" t="s">
        <v>393</v>
      </c>
      <c r="C13" s="802"/>
      <c r="D13" s="802"/>
      <c r="E13" s="802"/>
      <c r="F13" s="802"/>
      <c r="G13" s="802"/>
      <c r="H13" s="802"/>
      <c r="I13" s="802"/>
      <c r="J13" s="802"/>
      <c r="K13" s="802"/>
      <c r="L13" s="802"/>
      <c r="M13" s="802"/>
      <c r="N13" s="802"/>
      <c r="O13" s="802"/>
      <c r="P13" s="803"/>
      <c r="Q13" s="804">
        <v>774</v>
      </c>
      <c r="R13" s="805"/>
      <c r="S13" s="805"/>
      <c r="T13" s="805"/>
      <c r="U13" s="805"/>
      <c r="V13" s="805">
        <v>604</v>
      </c>
      <c r="W13" s="805"/>
      <c r="X13" s="805"/>
      <c r="Y13" s="805"/>
      <c r="Z13" s="805"/>
      <c r="AA13" s="805">
        <v>170</v>
      </c>
      <c r="AB13" s="805"/>
      <c r="AC13" s="805"/>
      <c r="AD13" s="805"/>
      <c r="AE13" s="806"/>
      <c r="AF13" s="807">
        <v>15</v>
      </c>
      <c r="AG13" s="808"/>
      <c r="AH13" s="808"/>
      <c r="AI13" s="808"/>
      <c r="AJ13" s="809"/>
      <c r="AK13" s="810">
        <v>346</v>
      </c>
      <c r="AL13" s="811"/>
      <c r="AM13" s="811"/>
      <c r="AN13" s="811"/>
      <c r="AO13" s="811"/>
      <c r="AP13" s="811">
        <v>3407</v>
      </c>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t="s">
        <v>600</v>
      </c>
      <c r="BT13" s="815"/>
      <c r="BU13" s="815"/>
      <c r="BV13" s="815"/>
      <c r="BW13" s="815"/>
      <c r="BX13" s="815"/>
      <c r="BY13" s="815"/>
      <c r="BZ13" s="815"/>
      <c r="CA13" s="815"/>
      <c r="CB13" s="815"/>
      <c r="CC13" s="815"/>
      <c r="CD13" s="815"/>
      <c r="CE13" s="815"/>
      <c r="CF13" s="815"/>
      <c r="CG13" s="816"/>
      <c r="CH13" s="827">
        <v>-90</v>
      </c>
      <c r="CI13" s="828"/>
      <c r="CJ13" s="828"/>
      <c r="CK13" s="828"/>
      <c r="CL13" s="829"/>
      <c r="CM13" s="827">
        <v>12</v>
      </c>
      <c r="CN13" s="828"/>
      <c r="CO13" s="828"/>
      <c r="CP13" s="828"/>
      <c r="CQ13" s="829"/>
      <c r="CR13" s="827">
        <v>100</v>
      </c>
      <c r="CS13" s="828"/>
      <c r="CT13" s="828"/>
      <c r="CU13" s="828"/>
      <c r="CV13" s="829"/>
      <c r="CW13" s="827">
        <v>27</v>
      </c>
      <c r="CX13" s="828"/>
      <c r="CY13" s="828"/>
      <c r="CZ13" s="828"/>
      <c r="DA13" s="829"/>
      <c r="DB13" s="827" t="s">
        <v>590</v>
      </c>
      <c r="DC13" s="828"/>
      <c r="DD13" s="828"/>
      <c r="DE13" s="828"/>
      <c r="DF13" s="829"/>
      <c r="DG13" s="827" t="s">
        <v>590</v>
      </c>
      <c r="DH13" s="828"/>
      <c r="DI13" s="828"/>
      <c r="DJ13" s="828"/>
      <c r="DK13" s="829"/>
      <c r="DL13" s="827" t="s">
        <v>590</v>
      </c>
      <c r="DM13" s="828"/>
      <c r="DN13" s="828"/>
      <c r="DO13" s="828"/>
      <c r="DP13" s="829"/>
      <c r="DQ13" s="827" t="s">
        <v>590</v>
      </c>
      <c r="DR13" s="828"/>
      <c r="DS13" s="828"/>
      <c r="DT13" s="828"/>
      <c r="DU13" s="829"/>
      <c r="DV13" s="830"/>
      <c r="DW13" s="831"/>
      <c r="DX13" s="831"/>
      <c r="DY13" s="831"/>
      <c r="DZ13" s="832"/>
      <c r="EA13" s="255"/>
    </row>
    <row r="14" spans="1:131" s="256" customFormat="1" ht="26.25" customHeight="1">
      <c r="A14" s="262">
        <v>8</v>
      </c>
      <c r="B14" s="801" t="s">
        <v>394</v>
      </c>
      <c r="C14" s="802"/>
      <c r="D14" s="802"/>
      <c r="E14" s="802"/>
      <c r="F14" s="802"/>
      <c r="G14" s="802"/>
      <c r="H14" s="802"/>
      <c r="I14" s="802"/>
      <c r="J14" s="802"/>
      <c r="K14" s="802"/>
      <c r="L14" s="802"/>
      <c r="M14" s="802"/>
      <c r="N14" s="802"/>
      <c r="O14" s="802"/>
      <c r="P14" s="803"/>
      <c r="Q14" s="804">
        <v>138</v>
      </c>
      <c r="R14" s="805"/>
      <c r="S14" s="805"/>
      <c r="T14" s="805"/>
      <c r="U14" s="805"/>
      <c r="V14" s="805">
        <v>129</v>
      </c>
      <c r="W14" s="805"/>
      <c r="X14" s="805"/>
      <c r="Y14" s="805"/>
      <c r="Z14" s="805"/>
      <c r="AA14" s="805">
        <v>9</v>
      </c>
      <c r="AB14" s="805"/>
      <c r="AC14" s="805"/>
      <c r="AD14" s="805"/>
      <c r="AE14" s="806"/>
      <c r="AF14" s="807">
        <v>9</v>
      </c>
      <c r="AG14" s="808"/>
      <c r="AH14" s="808"/>
      <c r="AI14" s="808"/>
      <c r="AJ14" s="809"/>
      <c r="AK14" s="810" t="s">
        <v>590</v>
      </c>
      <c r="AL14" s="811"/>
      <c r="AM14" s="811"/>
      <c r="AN14" s="811"/>
      <c r="AO14" s="811"/>
      <c r="AP14" s="811" t="s">
        <v>590</v>
      </c>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t="s">
        <v>601</v>
      </c>
      <c r="BT14" s="815"/>
      <c r="BU14" s="815"/>
      <c r="BV14" s="815"/>
      <c r="BW14" s="815"/>
      <c r="BX14" s="815"/>
      <c r="BY14" s="815"/>
      <c r="BZ14" s="815"/>
      <c r="CA14" s="815"/>
      <c r="CB14" s="815"/>
      <c r="CC14" s="815"/>
      <c r="CD14" s="815"/>
      <c r="CE14" s="815"/>
      <c r="CF14" s="815"/>
      <c r="CG14" s="816"/>
      <c r="CH14" s="827">
        <v>27</v>
      </c>
      <c r="CI14" s="828"/>
      <c r="CJ14" s="828"/>
      <c r="CK14" s="828"/>
      <c r="CL14" s="829"/>
      <c r="CM14" s="827">
        <v>605</v>
      </c>
      <c r="CN14" s="828"/>
      <c r="CO14" s="828"/>
      <c r="CP14" s="828"/>
      <c r="CQ14" s="829"/>
      <c r="CR14" s="827">
        <v>28</v>
      </c>
      <c r="CS14" s="828"/>
      <c r="CT14" s="828"/>
      <c r="CU14" s="828"/>
      <c r="CV14" s="829"/>
      <c r="CW14" s="827" t="s">
        <v>590</v>
      </c>
      <c r="CX14" s="828"/>
      <c r="CY14" s="828"/>
      <c r="CZ14" s="828"/>
      <c r="DA14" s="829"/>
      <c r="DB14" s="827" t="s">
        <v>590</v>
      </c>
      <c r="DC14" s="828"/>
      <c r="DD14" s="828"/>
      <c r="DE14" s="828"/>
      <c r="DF14" s="829"/>
      <c r="DG14" s="827" t="s">
        <v>590</v>
      </c>
      <c r="DH14" s="828"/>
      <c r="DI14" s="828"/>
      <c r="DJ14" s="828"/>
      <c r="DK14" s="829"/>
      <c r="DL14" s="827" t="s">
        <v>590</v>
      </c>
      <c r="DM14" s="828"/>
      <c r="DN14" s="828"/>
      <c r="DO14" s="828"/>
      <c r="DP14" s="829"/>
      <c r="DQ14" s="827" t="s">
        <v>590</v>
      </c>
      <c r="DR14" s="828"/>
      <c r="DS14" s="828"/>
      <c r="DT14" s="828"/>
      <c r="DU14" s="829"/>
      <c r="DV14" s="830"/>
      <c r="DW14" s="831"/>
      <c r="DX14" s="831"/>
      <c r="DY14" s="831"/>
      <c r="DZ14" s="832"/>
      <c r="EA14" s="255"/>
    </row>
    <row r="15" spans="1:131" s="256" customFormat="1" ht="26.25" customHeight="1">
      <c r="A15" s="262">
        <v>9</v>
      </c>
      <c r="B15" s="801" t="s">
        <v>395</v>
      </c>
      <c r="C15" s="802"/>
      <c r="D15" s="802"/>
      <c r="E15" s="802"/>
      <c r="F15" s="802"/>
      <c r="G15" s="802"/>
      <c r="H15" s="802"/>
      <c r="I15" s="802"/>
      <c r="J15" s="802"/>
      <c r="K15" s="802"/>
      <c r="L15" s="802"/>
      <c r="M15" s="802"/>
      <c r="N15" s="802"/>
      <c r="O15" s="802"/>
      <c r="P15" s="803"/>
      <c r="Q15" s="804">
        <v>36754</v>
      </c>
      <c r="R15" s="805"/>
      <c r="S15" s="805"/>
      <c r="T15" s="805"/>
      <c r="U15" s="805"/>
      <c r="V15" s="805">
        <v>36754</v>
      </c>
      <c r="W15" s="805"/>
      <c r="X15" s="805"/>
      <c r="Y15" s="805"/>
      <c r="Z15" s="805"/>
      <c r="AA15" s="805" t="s">
        <v>520</v>
      </c>
      <c r="AB15" s="805"/>
      <c r="AC15" s="805"/>
      <c r="AD15" s="805"/>
      <c r="AE15" s="806"/>
      <c r="AF15" s="807" t="s">
        <v>126</v>
      </c>
      <c r="AG15" s="808"/>
      <c r="AH15" s="808"/>
      <c r="AI15" s="808"/>
      <c r="AJ15" s="809"/>
      <c r="AK15" s="810">
        <v>36746</v>
      </c>
      <c r="AL15" s="811"/>
      <c r="AM15" s="811"/>
      <c r="AN15" s="811"/>
      <c r="AO15" s="811"/>
      <c r="AP15" s="811" t="s">
        <v>590</v>
      </c>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t="s">
        <v>602</v>
      </c>
      <c r="BT15" s="815"/>
      <c r="BU15" s="815"/>
      <c r="BV15" s="815"/>
      <c r="BW15" s="815"/>
      <c r="BX15" s="815"/>
      <c r="BY15" s="815"/>
      <c r="BZ15" s="815"/>
      <c r="CA15" s="815"/>
      <c r="CB15" s="815"/>
      <c r="CC15" s="815"/>
      <c r="CD15" s="815"/>
      <c r="CE15" s="815"/>
      <c r="CF15" s="815"/>
      <c r="CG15" s="816"/>
      <c r="CH15" s="827">
        <v>16</v>
      </c>
      <c r="CI15" s="828"/>
      <c r="CJ15" s="828"/>
      <c r="CK15" s="828"/>
      <c r="CL15" s="829"/>
      <c r="CM15" s="827">
        <v>1308</v>
      </c>
      <c r="CN15" s="828"/>
      <c r="CO15" s="828"/>
      <c r="CP15" s="828"/>
      <c r="CQ15" s="829"/>
      <c r="CR15" s="827">
        <v>500</v>
      </c>
      <c r="CS15" s="828"/>
      <c r="CT15" s="828"/>
      <c r="CU15" s="828"/>
      <c r="CV15" s="829"/>
      <c r="CW15" s="827">
        <v>95</v>
      </c>
      <c r="CX15" s="828"/>
      <c r="CY15" s="828"/>
      <c r="CZ15" s="828"/>
      <c r="DA15" s="829"/>
      <c r="DB15" s="827" t="s">
        <v>590</v>
      </c>
      <c r="DC15" s="828"/>
      <c r="DD15" s="828"/>
      <c r="DE15" s="828"/>
      <c r="DF15" s="829"/>
      <c r="DG15" s="827" t="s">
        <v>590</v>
      </c>
      <c r="DH15" s="828"/>
      <c r="DI15" s="828"/>
      <c r="DJ15" s="828"/>
      <c r="DK15" s="829"/>
      <c r="DL15" s="827" t="s">
        <v>590</v>
      </c>
      <c r="DM15" s="828"/>
      <c r="DN15" s="828"/>
      <c r="DO15" s="828"/>
      <c r="DP15" s="829"/>
      <c r="DQ15" s="827" t="s">
        <v>590</v>
      </c>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396</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397</v>
      </c>
      <c r="B23" s="836" t="s">
        <v>398</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6671</v>
      </c>
      <c r="AG23" s="840"/>
      <c r="AH23" s="840"/>
      <c r="AI23" s="840"/>
      <c r="AJ23" s="843"/>
      <c r="AK23" s="844"/>
      <c r="AL23" s="845"/>
      <c r="AM23" s="845"/>
      <c r="AN23" s="845"/>
      <c r="AO23" s="845"/>
      <c r="AP23" s="840"/>
      <c r="AQ23" s="840"/>
      <c r="AR23" s="840"/>
      <c r="AS23" s="840"/>
      <c r="AT23" s="840"/>
      <c r="AU23" s="846"/>
      <c r="AV23" s="846"/>
      <c r="AW23" s="846"/>
      <c r="AX23" s="846"/>
      <c r="AY23" s="847"/>
      <c r="AZ23" s="855" t="s">
        <v>126</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399</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400</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369</v>
      </c>
      <c r="B26" s="787"/>
      <c r="C26" s="787"/>
      <c r="D26" s="787"/>
      <c r="E26" s="787"/>
      <c r="F26" s="787"/>
      <c r="G26" s="787"/>
      <c r="H26" s="787"/>
      <c r="I26" s="787"/>
      <c r="J26" s="787"/>
      <c r="K26" s="787"/>
      <c r="L26" s="787"/>
      <c r="M26" s="787"/>
      <c r="N26" s="787"/>
      <c r="O26" s="787"/>
      <c r="P26" s="788"/>
      <c r="Q26" s="763" t="s">
        <v>401</v>
      </c>
      <c r="R26" s="764"/>
      <c r="S26" s="764"/>
      <c r="T26" s="764"/>
      <c r="U26" s="765"/>
      <c r="V26" s="763" t="s">
        <v>402</v>
      </c>
      <c r="W26" s="764"/>
      <c r="X26" s="764"/>
      <c r="Y26" s="764"/>
      <c r="Z26" s="765"/>
      <c r="AA26" s="763" t="s">
        <v>403</v>
      </c>
      <c r="AB26" s="764"/>
      <c r="AC26" s="764"/>
      <c r="AD26" s="764"/>
      <c r="AE26" s="764"/>
      <c r="AF26" s="858" t="s">
        <v>404</v>
      </c>
      <c r="AG26" s="859"/>
      <c r="AH26" s="859"/>
      <c r="AI26" s="859"/>
      <c r="AJ26" s="860"/>
      <c r="AK26" s="764" t="s">
        <v>405</v>
      </c>
      <c r="AL26" s="764"/>
      <c r="AM26" s="764"/>
      <c r="AN26" s="764"/>
      <c r="AO26" s="765"/>
      <c r="AP26" s="763" t="s">
        <v>406</v>
      </c>
      <c r="AQ26" s="764"/>
      <c r="AR26" s="764"/>
      <c r="AS26" s="764"/>
      <c r="AT26" s="765"/>
      <c r="AU26" s="763" t="s">
        <v>407</v>
      </c>
      <c r="AV26" s="764"/>
      <c r="AW26" s="764"/>
      <c r="AX26" s="764"/>
      <c r="AY26" s="765"/>
      <c r="AZ26" s="763" t="s">
        <v>408</v>
      </c>
      <c r="BA26" s="764"/>
      <c r="BB26" s="764"/>
      <c r="BC26" s="764"/>
      <c r="BD26" s="765"/>
      <c r="BE26" s="763" t="s">
        <v>376</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409</v>
      </c>
      <c r="C28" s="778"/>
      <c r="D28" s="778"/>
      <c r="E28" s="778"/>
      <c r="F28" s="778"/>
      <c r="G28" s="778"/>
      <c r="H28" s="778"/>
      <c r="I28" s="778"/>
      <c r="J28" s="778"/>
      <c r="K28" s="778"/>
      <c r="L28" s="778"/>
      <c r="M28" s="778"/>
      <c r="N28" s="778"/>
      <c r="O28" s="778"/>
      <c r="P28" s="779"/>
      <c r="Q28" s="867">
        <v>79768</v>
      </c>
      <c r="R28" s="868"/>
      <c r="S28" s="868"/>
      <c r="T28" s="868"/>
      <c r="U28" s="868"/>
      <c r="V28" s="868">
        <v>80600</v>
      </c>
      <c r="W28" s="868"/>
      <c r="X28" s="868"/>
      <c r="Y28" s="868"/>
      <c r="Z28" s="868"/>
      <c r="AA28" s="868">
        <f>Q28-V28</f>
        <v>-832</v>
      </c>
      <c r="AB28" s="868"/>
      <c r="AC28" s="868"/>
      <c r="AD28" s="868"/>
      <c r="AE28" s="869"/>
      <c r="AF28" s="870">
        <v>-832</v>
      </c>
      <c r="AG28" s="868"/>
      <c r="AH28" s="868"/>
      <c r="AI28" s="868"/>
      <c r="AJ28" s="871"/>
      <c r="AK28" s="872">
        <v>9110</v>
      </c>
      <c r="AL28" s="873"/>
      <c r="AM28" s="873"/>
      <c r="AN28" s="873"/>
      <c r="AO28" s="873"/>
      <c r="AP28" s="864" t="s">
        <v>590</v>
      </c>
      <c r="AQ28" s="864"/>
      <c r="AR28" s="864"/>
      <c r="AS28" s="864"/>
      <c r="AT28" s="864"/>
      <c r="AU28" s="864" t="s">
        <v>590</v>
      </c>
      <c r="AV28" s="864"/>
      <c r="AW28" s="864"/>
      <c r="AX28" s="864"/>
      <c r="AY28" s="864"/>
      <c r="AZ28" s="864" t="s">
        <v>590</v>
      </c>
      <c r="BA28" s="864"/>
      <c r="BB28" s="864"/>
      <c r="BC28" s="864"/>
      <c r="BD28" s="864"/>
      <c r="BE28" s="865"/>
      <c r="BF28" s="865"/>
      <c r="BG28" s="865"/>
      <c r="BH28" s="865"/>
      <c r="BI28" s="866"/>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410</v>
      </c>
      <c r="C29" s="802"/>
      <c r="D29" s="802"/>
      <c r="E29" s="802"/>
      <c r="F29" s="802"/>
      <c r="G29" s="802"/>
      <c r="H29" s="802"/>
      <c r="I29" s="802"/>
      <c r="J29" s="802"/>
      <c r="K29" s="802"/>
      <c r="L29" s="802"/>
      <c r="M29" s="802"/>
      <c r="N29" s="802"/>
      <c r="O29" s="802"/>
      <c r="P29" s="803"/>
      <c r="Q29" s="804">
        <v>67103</v>
      </c>
      <c r="R29" s="805"/>
      <c r="S29" s="805"/>
      <c r="T29" s="805"/>
      <c r="U29" s="805"/>
      <c r="V29" s="805">
        <v>62287</v>
      </c>
      <c r="W29" s="805"/>
      <c r="X29" s="805"/>
      <c r="Y29" s="805"/>
      <c r="Z29" s="805"/>
      <c r="AA29" s="805">
        <f t="shared" ref="AA29:AA37" si="0">Q29-V29</f>
        <v>4816</v>
      </c>
      <c r="AB29" s="805"/>
      <c r="AC29" s="805"/>
      <c r="AD29" s="805"/>
      <c r="AE29" s="806"/>
      <c r="AF29" s="807">
        <v>4816</v>
      </c>
      <c r="AG29" s="808"/>
      <c r="AH29" s="808"/>
      <c r="AI29" s="808"/>
      <c r="AJ29" s="809"/>
      <c r="AK29" s="876">
        <v>9391</v>
      </c>
      <c r="AL29" s="877"/>
      <c r="AM29" s="877"/>
      <c r="AN29" s="877"/>
      <c r="AO29" s="877"/>
      <c r="AP29" s="878" t="s">
        <v>590</v>
      </c>
      <c r="AQ29" s="878"/>
      <c r="AR29" s="878"/>
      <c r="AS29" s="878"/>
      <c r="AT29" s="878"/>
      <c r="AU29" s="878" t="s">
        <v>590</v>
      </c>
      <c r="AV29" s="878"/>
      <c r="AW29" s="878"/>
      <c r="AX29" s="878"/>
      <c r="AY29" s="878"/>
      <c r="AZ29" s="878" t="s">
        <v>590</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411</v>
      </c>
      <c r="C30" s="802"/>
      <c r="D30" s="802"/>
      <c r="E30" s="802"/>
      <c r="F30" s="802"/>
      <c r="G30" s="802"/>
      <c r="H30" s="802"/>
      <c r="I30" s="802"/>
      <c r="J30" s="802"/>
      <c r="K30" s="802"/>
      <c r="L30" s="802"/>
      <c r="M30" s="802"/>
      <c r="N30" s="802"/>
      <c r="O30" s="802"/>
      <c r="P30" s="803"/>
      <c r="Q30" s="804">
        <v>9214</v>
      </c>
      <c r="R30" s="805"/>
      <c r="S30" s="805"/>
      <c r="T30" s="805"/>
      <c r="U30" s="805"/>
      <c r="V30" s="805">
        <v>8913</v>
      </c>
      <c r="W30" s="805"/>
      <c r="X30" s="805"/>
      <c r="Y30" s="805"/>
      <c r="Z30" s="805"/>
      <c r="AA30" s="805">
        <f t="shared" si="0"/>
        <v>301</v>
      </c>
      <c r="AB30" s="805"/>
      <c r="AC30" s="805"/>
      <c r="AD30" s="805"/>
      <c r="AE30" s="806"/>
      <c r="AF30" s="807">
        <v>301</v>
      </c>
      <c r="AG30" s="808"/>
      <c r="AH30" s="808"/>
      <c r="AI30" s="808"/>
      <c r="AJ30" s="809"/>
      <c r="AK30" s="876">
        <v>1905</v>
      </c>
      <c r="AL30" s="877"/>
      <c r="AM30" s="877"/>
      <c r="AN30" s="877"/>
      <c r="AO30" s="877"/>
      <c r="AP30" s="878" t="s">
        <v>590</v>
      </c>
      <c r="AQ30" s="878"/>
      <c r="AR30" s="878"/>
      <c r="AS30" s="878"/>
      <c r="AT30" s="878"/>
      <c r="AU30" s="878" t="s">
        <v>590</v>
      </c>
      <c r="AV30" s="878"/>
      <c r="AW30" s="878"/>
      <c r="AX30" s="878"/>
      <c r="AY30" s="878"/>
      <c r="AZ30" s="878" t="s">
        <v>590</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412</v>
      </c>
      <c r="C31" s="802"/>
      <c r="D31" s="802"/>
      <c r="E31" s="802"/>
      <c r="F31" s="802"/>
      <c r="G31" s="802"/>
      <c r="H31" s="802"/>
      <c r="I31" s="802"/>
      <c r="J31" s="802"/>
      <c r="K31" s="802"/>
      <c r="L31" s="802"/>
      <c r="M31" s="802"/>
      <c r="N31" s="802"/>
      <c r="O31" s="802"/>
      <c r="P31" s="803"/>
      <c r="Q31" s="804">
        <v>9548</v>
      </c>
      <c r="R31" s="805"/>
      <c r="S31" s="805"/>
      <c r="T31" s="805"/>
      <c r="U31" s="805"/>
      <c r="V31" s="805">
        <v>9372</v>
      </c>
      <c r="W31" s="805"/>
      <c r="X31" s="805"/>
      <c r="Y31" s="805"/>
      <c r="Z31" s="805"/>
      <c r="AA31" s="805">
        <f t="shared" si="0"/>
        <v>176</v>
      </c>
      <c r="AB31" s="805"/>
      <c r="AC31" s="805"/>
      <c r="AD31" s="805"/>
      <c r="AE31" s="806"/>
      <c r="AF31" s="807">
        <v>176</v>
      </c>
      <c r="AG31" s="808"/>
      <c r="AH31" s="808"/>
      <c r="AI31" s="808"/>
      <c r="AJ31" s="809"/>
      <c r="AK31" s="876">
        <v>100</v>
      </c>
      <c r="AL31" s="877"/>
      <c r="AM31" s="877"/>
      <c r="AN31" s="877"/>
      <c r="AO31" s="877"/>
      <c r="AP31" s="878" t="s">
        <v>590</v>
      </c>
      <c r="AQ31" s="878"/>
      <c r="AR31" s="878"/>
      <c r="AS31" s="878"/>
      <c r="AT31" s="878"/>
      <c r="AU31" s="878" t="s">
        <v>590</v>
      </c>
      <c r="AV31" s="878"/>
      <c r="AW31" s="878"/>
      <c r="AX31" s="878"/>
      <c r="AY31" s="878"/>
      <c r="AZ31" s="878" t="s">
        <v>590</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413</v>
      </c>
      <c r="C32" s="802"/>
      <c r="D32" s="802"/>
      <c r="E32" s="802"/>
      <c r="F32" s="802"/>
      <c r="G32" s="802"/>
      <c r="H32" s="802"/>
      <c r="I32" s="802"/>
      <c r="J32" s="802"/>
      <c r="K32" s="802"/>
      <c r="L32" s="802"/>
      <c r="M32" s="802"/>
      <c r="N32" s="802"/>
      <c r="O32" s="802"/>
      <c r="P32" s="803"/>
      <c r="Q32" s="804">
        <v>7490</v>
      </c>
      <c r="R32" s="805"/>
      <c r="S32" s="805"/>
      <c r="T32" s="805"/>
      <c r="U32" s="805"/>
      <c r="V32" s="805">
        <v>12077</v>
      </c>
      <c r="W32" s="805"/>
      <c r="X32" s="805"/>
      <c r="Y32" s="805"/>
      <c r="Z32" s="805"/>
      <c r="AA32" s="805">
        <f t="shared" si="0"/>
        <v>-4587</v>
      </c>
      <c r="AB32" s="805"/>
      <c r="AC32" s="805"/>
      <c r="AD32" s="805"/>
      <c r="AE32" s="806"/>
      <c r="AF32" s="807" t="s">
        <v>390</v>
      </c>
      <c r="AG32" s="808"/>
      <c r="AH32" s="808"/>
      <c r="AI32" s="808"/>
      <c r="AJ32" s="809"/>
      <c r="AK32" s="876">
        <v>1243</v>
      </c>
      <c r="AL32" s="877"/>
      <c r="AM32" s="877"/>
      <c r="AN32" s="877"/>
      <c r="AO32" s="877"/>
      <c r="AP32" s="877">
        <v>30548</v>
      </c>
      <c r="AQ32" s="877"/>
      <c r="AR32" s="877"/>
      <c r="AS32" s="877"/>
      <c r="AT32" s="877"/>
      <c r="AU32" s="877">
        <v>17898</v>
      </c>
      <c r="AV32" s="877"/>
      <c r="AW32" s="877"/>
      <c r="AX32" s="877"/>
      <c r="AY32" s="877"/>
      <c r="AZ32" s="878" t="s">
        <v>590</v>
      </c>
      <c r="BA32" s="878"/>
      <c r="BB32" s="878"/>
      <c r="BC32" s="878"/>
      <c r="BD32" s="878"/>
      <c r="BE32" s="874" t="s">
        <v>414</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t="s">
        <v>415</v>
      </c>
      <c r="C33" s="802"/>
      <c r="D33" s="802"/>
      <c r="E33" s="802"/>
      <c r="F33" s="802"/>
      <c r="G33" s="802"/>
      <c r="H33" s="802"/>
      <c r="I33" s="802"/>
      <c r="J33" s="802"/>
      <c r="K33" s="802"/>
      <c r="L33" s="802"/>
      <c r="M33" s="802"/>
      <c r="N33" s="802"/>
      <c r="O33" s="802"/>
      <c r="P33" s="803"/>
      <c r="Q33" s="804">
        <v>13316</v>
      </c>
      <c r="R33" s="805"/>
      <c r="S33" s="805"/>
      <c r="T33" s="805"/>
      <c r="U33" s="805"/>
      <c r="V33" s="805">
        <v>10586</v>
      </c>
      <c r="W33" s="805"/>
      <c r="X33" s="805"/>
      <c r="Y33" s="805"/>
      <c r="Z33" s="805"/>
      <c r="AA33" s="805">
        <f t="shared" si="0"/>
        <v>2730</v>
      </c>
      <c r="AB33" s="805"/>
      <c r="AC33" s="805"/>
      <c r="AD33" s="805"/>
      <c r="AE33" s="806"/>
      <c r="AF33" s="807">
        <v>14549</v>
      </c>
      <c r="AG33" s="808"/>
      <c r="AH33" s="808"/>
      <c r="AI33" s="808"/>
      <c r="AJ33" s="809"/>
      <c r="AK33" s="876">
        <v>150</v>
      </c>
      <c r="AL33" s="877"/>
      <c r="AM33" s="877"/>
      <c r="AN33" s="877"/>
      <c r="AO33" s="877"/>
      <c r="AP33" s="877">
        <v>33141</v>
      </c>
      <c r="AQ33" s="877"/>
      <c r="AR33" s="877"/>
      <c r="AS33" s="877"/>
      <c r="AT33" s="877"/>
      <c r="AU33" s="877">
        <v>1160</v>
      </c>
      <c r="AV33" s="877"/>
      <c r="AW33" s="877"/>
      <c r="AX33" s="877"/>
      <c r="AY33" s="877"/>
      <c r="AZ33" s="878" t="s">
        <v>590</v>
      </c>
      <c r="BA33" s="878"/>
      <c r="BB33" s="878"/>
      <c r="BC33" s="878"/>
      <c r="BD33" s="878"/>
      <c r="BE33" s="874" t="s">
        <v>414</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t="s">
        <v>416</v>
      </c>
      <c r="C34" s="802"/>
      <c r="D34" s="802"/>
      <c r="E34" s="802"/>
      <c r="F34" s="802"/>
      <c r="G34" s="802"/>
      <c r="H34" s="802"/>
      <c r="I34" s="802"/>
      <c r="J34" s="802"/>
      <c r="K34" s="802"/>
      <c r="L34" s="802"/>
      <c r="M34" s="802"/>
      <c r="N34" s="802"/>
      <c r="O34" s="802"/>
      <c r="P34" s="803"/>
      <c r="Q34" s="804">
        <v>5</v>
      </c>
      <c r="R34" s="805"/>
      <c r="S34" s="805"/>
      <c r="T34" s="805"/>
      <c r="U34" s="805"/>
      <c r="V34" s="805">
        <v>5</v>
      </c>
      <c r="W34" s="805"/>
      <c r="X34" s="805"/>
      <c r="Y34" s="805"/>
      <c r="Z34" s="805"/>
      <c r="AA34" s="805" t="s">
        <v>590</v>
      </c>
      <c r="AB34" s="805"/>
      <c r="AC34" s="805"/>
      <c r="AD34" s="805"/>
      <c r="AE34" s="806"/>
      <c r="AF34" s="807">
        <v>18</v>
      </c>
      <c r="AG34" s="808"/>
      <c r="AH34" s="808"/>
      <c r="AI34" s="808"/>
      <c r="AJ34" s="809"/>
      <c r="AK34" s="876" t="s">
        <v>590</v>
      </c>
      <c r="AL34" s="877"/>
      <c r="AM34" s="877"/>
      <c r="AN34" s="877"/>
      <c r="AO34" s="877"/>
      <c r="AP34" s="877">
        <v>1</v>
      </c>
      <c r="AQ34" s="877"/>
      <c r="AR34" s="877"/>
      <c r="AS34" s="877"/>
      <c r="AT34" s="877"/>
      <c r="AU34" s="877" t="s">
        <v>590</v>
      </c>
      <c r="AV34" s="877"/>
      <c r="AW34" s="877"/>
      <c r="AX34" s="877"/>
      <c r="AY34" s="877"/>
      <c r="AZ34" s="878" t="s">
        <v>590</v>
      </c>
      <c r="BA34" s="878"/>
      <c r="BB34" s="878"/>
      <c r="BC34" s="878"/>
      <c r="BD34" s="878"/>
      <c r="BE34" s="874" t="s">
        <v>414</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t="s">
        <v>417</v>
      </c>
      <c r="C35" s="802"/>
      <c r="D35" s="802"/>
      <c r="E35" s="802"/>
      <c r="F35" s="802"/>
      <c r="G35" s="802"/>
      <c r="H35" s="802"/>
      <c r="I35" s="802"/>
      <c r="J35" s="802"/>
      <c r="K35" s="802"/>
      <c r="L35" s="802"/>
      <c r="M35" s="802"/>
      <c r="N35" s="802"/>
      <c r="O35" s="802"/>
      <c r="P35" s="803"/>
      <c r="Q35" s="804">
        <v>19972</v>
      </c>
      <c r="R35" s="805"/>
      <c r="S35" s="805"/>
      <c r="T35" s="805"/>
      <c r="U35" s="805"/>
      <c r="V35" s="805">
        <v>17843</v>
      </c>
      <c r="W35" s="805"/>
      <c r="X35" s="805"/>
      <c r="Y35" s="805"/>
      <c r="Z35" s="805"/>
      <c r="AA35" s="805">
        <f t="shared" si="0"/>
        <v>2129</v>
      </c>
      <c r="AB35" s="805"/>
      <c r="AC35" s="805"/>
      <c r="AD35" s="805"/>
      <c r="AE35" s="806"/>
      <c r="AF35" s="807">
        <v>11407</v>
      </c>
      <c r="AG35" s="808"/>
      <c r="AH35" s="808"/>
      <c r="AI35" s="808"/>
      <c r="AJ35" s="809"/>
      <c r="AK35" s="876">
        <v>5693</v>
      </c>
      <c r="AL35" s="877"/>
      <c r="AM35" s="877"/>
      <c r="AN35" s="877"/>
      <c r="AO35" s="877"/>
      <c r="AP35" s="877">
        <v>134313</v>
      </c>
      <c r="AQ35" s="877"/>
      <c r="AR35" s="877"/>
      <c r="AS35" s="877"/>
      <c r="AT35" s="877"/>
      <c r="AU35" s="877">
        <v>50770</v>
      </c>
      <c r="AV35" s="877"/>
      <c r="AW35" s="877"/>
      <c r="AX35" s="877"/>
      <c r="AY35" s="877"/>
      <c r="AZ35" s="878" t="s">
        <v>590</v>
      </c>
      <c r="BA35" s="878"/>
      <c r="BB35" s="878"/>
      <c r="BC35" s="878"/>
      <c r="BD35" s="878"/>
      <c r="BE35" s="874" t="s">
        <v>414</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t="s">
        <v>418</v>
      </c>
      <c r="C36" s="802"/>
      <c r="D36" s="802"/>
      <c r="E36" s="802"/>
      <c r="F36" s="802"/>
      <c r="G36" s="802"/>
      <c r="H36" s="802"/>
      <c r="I36" s="802"/>
      <c r="J36" s="802"/>
      <c r="K36" s="802"/>
      <c r="L36" s="802"/>
      <c r="M36" s="802"/>
      <c r="N36" s="802"/>
      <c r="O36" s="802"/>
      <c r="P36" s="803"/>
      <c r="Q36" s="804">
        <v>2235</v>
      </c>
      <c r="R36" s="805"/>
      <c r="S36" s="805"/>
      <c r="T36" s="805"/>
      <c r="U36" s="805"/>
      <c r="V36" s="805">
        <v>1996</v>
      </c>
      <c r="W36" s="805"/>
      <c r="X36" s="805"/>
      <c r="Y36" s="805"/>
      <c r="Z36" s="805"/>
      <c r="AA36" s="805">
        <f t="shared" si="0"/>
        <v>239</v>
      </c>
      <c r="AB36" s="805"/>
      <c r="AC36" s="805"/>
      <c r="AD36" s="805"/>
      <c r="AE36" s="806"/>
      <c r="AF36" s="807">
        <v>1295</v>
      </c>
      <c r="AG36" s="808"/>
      <c r="AH36" s="808"/>
      <c r="AI36" s="808"/>
      <c r="AJ36" s="809"/>
      <c r="AK36" s="876">
        <v>451</v>
      </c>
      <c r="AL36" s="877"/>
      <c r="AM36" s="877"/>
      <c r="AN36" s="877"/>
      <c r="AO36" s="877"/>
      <c r="AP36" s="877">
        <v>2815</v>
      </c>
      <c r="AQ36" s="877"/>
      <c r="AR36" s="877"/>
      <c r="AS36" s="877"/>
      <c r="AT36" s="877"/>
      <c r="AU36" s="877">
        <v>1247</v>
      </c>
      <c r="AV36" s="877"/>
      <c r="AW36" s="877"/>
      <c r="AX36" s="877"/>
      <c r="AY36" s="877"/>
      <c r="AZ36" s="878" t="s">
        <v>590</v>
      </c>
      <c r="BA36" s="878"/>
      <c r="BB36" s="878"/>
      <c r="BC36" s="878"/>
      <c r="BD36" s="878"/>
      <c r="BE36" s="874" t="s">
        <v>414</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t="s">
        <v>419</v>
      </c>
      <c r="C37" s="802"/>
      <c r="D37" s="802"/>
      <c r="E37" s="802"/>
      <c r="F37" s="802"/>
      <c r="G37" s="802"/>
      <c r="H37" s="802"/>
      <c r="I37" s="802"/>
      <c r="J37" s="802"/>
      <c r="K37" s="802"/>
      <c r="L37" s="802"/>
      <c r="M37" s="802"/>
      <c r="N37" s="802"/>
      <c r="O37" s="802"/>
      <c r="P37" s="803"/>
      <c r="Q37" s="804">
        <v>309</v>
      </c>
      <c r="R37" s="805"/>
      <c r="S37" s="805"/>
      <c r="T37" s="805"/>
      <c r="U37" s="805"/>
      <c r="V37" s="805">
        <v>287</v>
      </c>
      <c r="W37" s="805"/>
      <c r="X37" s="805"/>
      <c r="Y37" s="805"/>
      <c r="Z37" s="805"/>
      <c r="AA37" s="805">
        <f t="shared" si="0"/>
        <v>22</v>
      </c>
      <c r="AB37" s="805"/>
      <c r="AC37" s="805"/>
      <c r="AD37" s="805"/>
      <c r="AE37" s="806"/>
      <c r="AF37" s="807">
        <v>5</v>
      </c>
      <c r="AG37" s="808"/>
      <c r="AH37" s="808"/>
      <c r="AI37" s="808"/>
      <c r="AJ37" s="809"/>
      <c r="AK37" s="876">
        <v>246</v>
      </c>
      <c r="AL37" s="877"/>
      <c r="AM37" s="877"/>
      <c r="AN37" s="877"/>
      <c r="AO37" s="877"/>
      <c r="AP37" s="877" t="s">
        <v>590</v>
      </c>
      <c r="AQ37" s="877"/>
      <c r="AR37" s="877"/>
      <c r="AS37" s="877"/>
      <c r="AT37" s="877"/>
      <c r="AU37" s="877" t="s">
        <v>590</v>
      </c>
      <c r="AV37" s="877"/>
      <c r="AW37" s="877"/>
      <c r="AX37" s="877"/>
      <c r="AY37" s="877"/>
      <c r="AZ37" s="878" t="s">
        <v>590</v>
      </c>
      <c r="BA37" s="878"/>
      <c r="BB37" s="878"/>
      <c r="BC37" s="878"/>
      <c r="BD37" s="878"/>
      <c r="BE37" s="874" t="s">
        <v>420</v>
      </c>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421</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397</v>
      </c>
      <c r="B63" s="836" t="s">
        <v>422</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31734</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390</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423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424</v>
      </c>
      <c r="B66" s="787"/>
      <c r="C66" s="787"/>
      <c r="D66" s="787"/>
      <c r="E66" s="787"/>
      <c r="F66" s="787"/>
      <c r="G66" s="787"/>
      <c r="H66" s="787"/>
      <c r="I66" s="787"/>
      <c r="J66" s="787"/>
      <c r="K66" s="787"/>
      <c r="L66" s="787"/>
      <c r="M66" s="787"/>
      <c r="N66" s="787"/>
      <c r="O66" s="787"/>
      <c r="P66" s="788"/>
      <c r="Q66" s="763" t="s">
        <v>425</v>
      </c>
      <c r="R66" s="764"/>
      <c r="S66" s="764"/>
      <c r="T66" s="764"/>
      <c r="U66" s="765"/>
      <c r="V66" s="763" t="s">
        <v>402</v>
      </c>
      <c r="W66" s="764"/>
      <c r="X66" s="764"/>
      <c r="Y66" s="764"/>
      <c r="Z66" s="765"/>
      <c r="AA66" s="763" t="s">
        <v>426</v>
      </c>
      <c r="AB66" s="764"/>
      <c r="AC66" s="764"/>
      <c r="AD66" s="764"/>
      <c r="AE66" s="765"/>
      <c r="AF66" s="898" t="s">
        <v>427</v>
      </c>
      <c r="AG66" s="859"/>
      <c r="AH66" s="859"/>
      <c r="AI66" s="859"/>
      <c r="AJ66" s="899"/>
      <c r="AK66" s="763" t="s">
        <v>405</v>
      </c>
      <c r="AL66" s="787"/>
      <c r="AM66" s="787"/>
      <c r="AN66" s="787"/>
      <c r="AO66" s="788"/>
      <c r="AP66" s="763" t="s">
        <v>406</v>
      </c>
      <c r="AQ66" s="764"/>
      <c r="AR66" s="764"/>
      <c r="AS66" s="764"/>
      <c r="AT66" s="765"/>
      <c r="AU66" s="763" t="s">
        <v>428</v>
      </c>
      <c r="AV66" s="764"/>
      <c r="AW66" s="764"/>
      <c r="AX66" s="764"/>
      <c r="AY66" s="765"/>
      <c r="AZ66" s="763" t="s">
        <v>376</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591</v>
      </c>
      <c r="C68" s="916"/>
      <c r="D68" s="916"/>
      <c r="E68" s="916"/>
      <c r="F68" s="916"/>
      <c r="G68" s="916"/>
      <c r="H68" s="916"/>
      <c r="I68" s="916"/>
      <c r="J68" s="916"/>
      <c r="K68" s="916"/>
      <c r="L68" s="916"/>
      <c r="M68" s="916"/>
      <c r="N68" s="916"/>
      <c r="O68" s="916"/>
      <c r="P68" s="917"/>
      <c r="Q68" s="918">
        <v>547</v>
      </c>
      <c r="R68" s="912"/>
      <c r="S68" s="912"/>
      <c r="T68" s="912"/>
      <c r="U68" s="912"/>
      <c r="V68" s="912">
        <v>432</v>
      </c>
      <c r="W68" s="912"/>
      <c r="X68" s="912"/>
      <c r="Y68" s="912"/>
      <c r="Z68" s="912"/>
      <c r="AA68" s="912">
        <v>115</v>
      </c>
      <c r="AB68" s="912"/>
      <c r="AC68" s="912"/>
      <c r="AD68" s="912"/>
      <c r="AE68" s="912"/>
      <c r="AF68" s="912">
        <v>115</v>
      </c>
      <c r="AG68" s="912"/>
      <c r="AH68" s="912"/>
      <c r="AI68" s="912"/>
      <c r="AJ68" s="912"/>
      <c r="AK68" s="912" t="s">
        <v>590</v>
      </c>
      <c r="AL68" s="912"/>
      <c r="AM68" s="912"/>
      <c r="AN68" s="912"/>
      <c r="AO68" s="912"/>
      <c r="AP68" s="912">
        <v>5006</v>
      </c>
      <c r="AQ68" s="912"/>
      <c r="AR68" s="912"/>
      <c r="AS68" s="912"/>
      <c r="AT68" s="912"/>
      <c r="AU68" s="912" t="s">
        <v>590</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592</v>
      </c>
      <c r="C69" s="920"/>
      <c r="D69" s="920"/>
      <c r="E69" s="920"/>
      <c r="F69" s="920"/>
      <c r="G69" s="920"/>
      <c r="H69" s="920"/>
      <c r="I69" s="920"/>
      <c r="J69" s="920"/>
      <c r="K69" s="920"/>
      <c r="L69" s="920"/>
      <c r="M69" s="920"/>
      <c r="N69" s="920"/>
      <c r="O69" s="920"/>
      <c r="P69" s="921"/>
      <c r="Q69" s="922">
        <v>308</v>
      </c>
      <c r="R69" s="877"/>
      <c r="S69" s="877"/>
      <c r="T69" s="877"/>
      <c r="U69" s="877"/>
      <c r="V69" s="877">
        <v>254</v>
      </c>
      <c r="W69" s="877"/>
      <c r="X69" s="877"/>
      <c r="Y69" s="877"/>
      <c r="Z69" s="877"/>
      <c r="AA69" s="877">
        <v>54</v>
      </c>
      <c r="AB69" s="877"/>
      <c r="AC69" s="877"/>
      <c r="AD69" s="877"/>
      <c r="AE69" s="877"/>
      <c r="AF69" s="877">
        <v>54</v>
      </c>
      <c r="AG69" s="877"/>
      <c r="AH69" s="877"/>
      <c r="AI69" s="877"/>
      <c r="AJ69" s="877"/>
      <c r="AK69" s="877" t="s">
        <v>590</v>
      </c>
      <c r="AL69" s="877"/>
      <c r="AM69" s="877"/>
      <c r="AN69" s="877"/>
      <c r="AO69" s="877"/>
      <c r="AP69" s="877" t="s">
        <v>590</v>
      </c>
      <c r="AQ69" s="877"/>
      <c r="AR69" s="877"/>
      <c r="AS69" s="877"/>
      <c r="AT69" s="877"/>
      <c r="AU69" s="877" t="s">
        <v>590</v>
      </c>
      <c r="AV69" s="877"/>
      <c r="AW69" s="877"/>
      <c r="AX69" s="877"/>
      <c r="AY69" s="877"/>
      <c r="AZ69" s="874"/>
      <c r="BA69" s="874"/>
      <c r="BB69" s="874"/>
      <c r="BC69" s="874"/>
      <c r="BD69" s="875"/>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t="s">
        <v>593</v>
      </c>
      <c r="C70" s="920"/>
      <c r="D70" s="920"/>
      <c r="E70" s="920"/>
      <c r="F70" s="920"/>
      <c r="G70" s="920"/>
      <c r="H70" s="920"/>
      <c r="I70" s="920"/>
      <c r="J70" s="920"/>
      <c r="K70" s="920"/>
      <c r="L70" s="920"/>
      <c r="M70" s="920"/>
      <c r="N70" s="920"/>
      <c r="O70" s="920"/>
      <c r="P70" s="921"/>
      <c r="Q70" s="922">
        <v>296028</v>
      </c>
      <c r="R70" s="877"/>
      <c r="S70" s="877"/>
      <c r="T70" s="877"/>
      <c r="U70" s="877"/>
      <c r="V70" s="877">
        <v>287668</v>
      </c>
      <c r="W70" s="877"/>
      <c r="X70" s="877"/>
      <c r="Y70" s="877"/>
      <c r="Z70" s="877"/>
      <c r="AA70" s="877">
        <v>8360</v>
      </c>
      <c r="AB70" s="877"/>
      <c r="AC70" s="877"/>
      <c r="AD70" s="877"/>
      <c r="AE70" s="877"/>
      <c r="AF70" s="877">
        <v>8360</v>
      </c>
      <c r="AG70" s="877"/>
      <c r="AH70" s="877"/>
      <c r="AI70" s="877"/>
      <c r="AJ70" s="877"/>
      <c r="AK70" s="877" t="s">
        <v>590</v>
      </c>
      <c r="AL70" s="877"/>
      <c r="AM70" s="877"/>
      <c r="AN70" s="877"/>
      <c r="AO70" s="877"/>
      <c r="AP70" s="877" t="s">
        <v>590</v>
      </c>
      <c r="AQ70" s="877"/>
      <c r="AR70" s="877"/>
      <c r="AS70" s="877"/>
      <c r="AT70" s="877"/>
      <c r="AU70" s="877" t="s">
        <v>590</v>
      </c>
      <c r="AV70" s="877"/>
      <c r="AW70" s="877"/>
      <c r="AX70" s="877"/>
      <c r="AY70" s="877"/>
      <c r="AZ70" s="874"/>
      <c r="BA70" s="874"/>
      <c r="BB70" s="874"/>
      <c r="BC70" s="874"/>
      <c r="BD70" s="875"/>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c r="C71" s="920"/>
      <c r="D71" s="920"/>
      <c r="E71" s="920"/>
      <c r="F71" s="920"/>
      <c r="G71" s="920"/>
      <c r="H71" s="920"/>
      <c r="I71" s="920"/>
      <c r="J71" s="920"/>
      <c r="K71" s="920"/>
      <c r="L71" s="920"/>
      <c r="M71" s="920"/>
      <c r="N71" s="920"/>
      <c r="O71" s="920"/>
      <c r="P71" s="921"/>
      <c r="Q71" s="922"/>
      <c r="R71" s="877"/>
      <c r="S71" s="877"/>
      <c r="T71" s="877"/>
      <c r="U71" s="877"/>
      <c r="V71" s="877"/>
      <c r="W71" s="877"/>
      <c r="X71" s="877"/>
      <c r="Y71" s="877"/>
      <c r="Z71" s="877"/>
      <c r="AA71" s="877"/>
      <c r="AB71" s="877"/>
      <c r="AC71" s="877"/>
      <c r="AD71" s="877"/>
      <c r="AE71" s="877"/>
      <c r="AF71" s="877"/>
      <c r="AG71" s="877"/>
      <c r="AH71" s="877"/>
      <c r="AI71" s="877"/>
      <c r="AJ71" s="877"/>
      <c r="AK71" s="877"/>
      <c r="AL71" s="877"/>
      <c r="AM71" s="877"/>
      <c r="AN71" s="877"/>
      <c r="AO71" s="877"/>
      <c r="AP71" s="877"/>
      <c r="AQ71" s="877"/>
      <c r="AR71" s="877"/>
      <c r="AS71" s="877"/>
      <c r="AT71" s="877"/>
      <c r="AU71" s="877"/>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397</v>
      </c>
      <c r="B88" s="836" t="s">
        <v>429</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397</v>
      </c>
      <c r="BR102" s="836" t="s">
        <v>430</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431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432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435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437</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438</v>
      </c>
      <c r="AB109" s="941"/>
      <c r="AC109" s="941"/>
      <c r="AD109" s="941"/>
      <c r="AE109" s="942"/>
      <c r="AF109" s="940" t="s">
        <v>306</v>
      </c>
      <c r="AG109" s="941"/>
      <c r="AH109" s="941"/>
      <c r="AI109" s="941"/>
      <c r="AJ109" s="942"/>
      <c r="AK109" s="940" t="s">
        <v>305</v>
      </c>
      <c r="AL109" s="941"/>
      <c r="AM109" s="941"/>
      <c r="AN109" s="941"/>
      <c r="AO109" s="942"/>
      <c r="AP109" s="940" t="s">
        <v>439</v>
      </c>
      <c r="AQ109" s="941"/>
      <c r="AR109" s="941"/>
      <c r="AS109" s="941"/>
      <c r="AT109" s="943"/>
      <c r="AU109" s="960" t="s">
        <v>437</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438</v>
      </c>
      <c r="BR109" s="941"/>
      <c r="BS109" s="941"/>
      <c r="BT109" s="941"/>
      <c r="BU109" s="942"/>
      <c r="BV109" s="940" t="s">
        <v>306</v>
      </c>
      <c r="BW109" s="941"/>
      <c r="BX109" s="941"/>
      <c r="BY109" s="941"/>
      <c r="BZ109" s="942"/>
      <c r="CA109" s="940" t="s">
        <v>305</v>
      </c>
      <c r="CB109" s="941"/>
      <c r="CC109" s="941"/>
      <c r="CD109" s="941"/>
      <c r="CE109" s="942"/>
      <c r="CF109" s="961" t="s">
        <v>439</v>
      </c>
      <c r="CG109" s="961"/>
      <c r="CH109" s="961"/>
      <c r="CI109" s="961"/>
      <c r="CJ109" s="961"/>
      <c r="CK109" s="940" t="s">
        <v>440</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438</v>
      </c>
      <c r="DH109" s="941"/>
      <c r="DI109" s="941"/>
      <c r="DJ109" s="941"/>
      <c r="DK109" s="942"/>
      <c r="DL109" s="940" t="s">
        <v>306</v>
      </c>
      <c r="DM109" s="941"/>
      <c r="DN109" s="941"/>
      <c r="DO109" s="941"/>
      <c r="DP109" s="942"/>
      <c r="DQ109" s="940" t="s">
        <v>305</v>
      </c>
      <c r="DR109" s="941"/>
      <c r="DS109" s="941"/>
      <c r="DT109" s="941"/>
      <c r="DU109" s="942"/>
      <c r="DV109" s="940" t="s">
        <v>439</v>
      </c>
      <c r="DW109" s="941"/>
      <c r="DX109" s="941"/>
      <c r="DY109" s="941"/>
      <c r="DZ109" s="943"/>
    </row>
    <row r="110" spans="1:131" s="247" customFormat="1" ht="26.25" customHeight="1">
      <c r="A110" s="944" t="s">
        <v>441</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30940505</v>
      </c>
      <c r="AB110" s="948"/>
      <c r="AC110" s="948"/>
      <c r="AD110" s="948"/>
      <c r="AE110" s="949"/>
      <c r="AF110" s="950">
        <v>30780180</v>
      </c>
      <c r="AG110" s="948"/>
      <c r="AH110" s="948"/>
      <c r="AI110" s="948"/>
      <c r="AJ110" s="949"/>
      <c r="AK110" s="950">
        <v>35114988</v>
      </c>
      <c r="AL110" s="948"/>
      <c r="AM110" s="948"/>
      <c r="AN110" s="948"/>
      <c r="AO110" s="949"/>
      <c r="AP110" s="951">
        <v>20.399999999999999</v>
      </c>
      <c r="AQ110" s="952"/>
      <c r="AR110" s="952"/>
      <c r="AS110" s="952"/>
      <c r="AT110" s="953"/>
      <c r="AU110" s="954" t="s">
        <v>73</v>
      </c>
      <c r="AV110" s="955"/>
      <c r="AW110" s="955"/>
      <c r="AX110" s="955"/>
      <c r="AY110" s="955"/>
      <c r="AZ110" s="996" t="s">
        <v>442</v>
      </c>
      <c r="BA110" s="945"/>
      <c r="BB110" s="945"/>
      <c r="BC110" s="945"/>
      <c r="BD110" s="945"/>
      <c r="BE110" s="945"/>
      <c r="BF110" s="945"/>
      <c r="BG110" s="945"/>
      <c r="BH110" s="945"/>
      <c r="BI110" s="945"/>
      <c r="BJ110" s="945"/>
      <c r="BK110" s="945"/>
      <c r="BL110" s="945"/>
      <c r="BM110" s="945"/>
      <c r="BN110" s="945"/>
      <c r="BO110" s="945"/>
      <c r="BP110" s="946"/>
      <c r="BQ110" s="982">
        <v>443110965</v>
      </c>
      <c r="BR110" s="983"/>
      <c r="BS110" s="983"/>
      <c r="BT110" s="983"/>
      <c r="BU110" s="983"/>
      <c r="BV110" s="983">
        <v>454325134</v>
      </c>
      <c r="BW110" s="983"/>
      <c r="BX110" s="983"/>
      <c r="BY110" s="983"/>
      <c r="BZ110" s="983"/>
      <c r="CA110" s="983">
        <v>481313290</v>
      </c>
      <c r="CB110" s="983"/>
      <c r="CC110" s="983"/>
      <c r="CD110" s="983"/>
      <c r="CE110" s="983"/>
      <c r="CF110" s="997">
        <v>278.89999999999998</v>
      </c>
      <c r="CG110" s="998"/>
      <c r="CH110" s="998"/>
      <c r="CI110" s="998"/>
      <c r="CJ110" s="998"/>
      <c r="CK110" s="999" t="s">
        <v>443</v>
      </c>
      <c r="CL110" s="1000"/>
      <c r="CM110" s="979" t="s">
        <v>444</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v>1834811</v>
      </c>
      <c r="DH110" s="983"/>
      <c r="DI110" s="983"/>
      <c r="DJ110" s="983"/>
      <c r="DK110" s="983"/>
      <c r="DL110" s="983">
        <v>1678633</v>
      </c>
      <c r="DM110" s="983"/>
      <c r="DN110" s="983"/>
      <c r="DO110" s="983"/>
      <c r="DP110" s="983"/>
      <c r="DQ110" s="983">
        <v>1519375</v>
      </c>
      <c r="DR110" s="983"/>
      <c r="DS110" s="983"/>
      <c r="DT110" s="983"/>
      <c r="DU110" s="983"/>
      <c r="DV110" s="984">
        <v>0.9</v>
      </c>
      <c r="DW110" s="984"/>
      <c r="DX110" s="984"/>
      <c r="DY110" s="984"/>
      <c r="DZ110" s="985"/>
    </row>
    <row r="111" spans="1:131" s="247" customFormat="1" ht="26.25" customHeight="1">
      <c r="A111" s="986" t="s">
        <v>445</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446</v>
      </c>
      <c r="AB111" s="990"/>
      <c r="AC111" s="990"/>
      <c r="AD111" s="990"/>
      <c r="AE111" s="991"/>
      <c r="AF111" s="992" t="s">
        <v>390</v>
      </c>
      <c r="AG111" s="990"/>
      <c r="AH111" s="990"/>
      <c r="AI111" s="990"/>
      <c r="AJ111" s="991"/>
      <c r="AK111" s="992" t="s">
        <v>126</v>
      </c>
      <c r="AL111" s="990"/>
      <c r="AM111" s="990"/>
      <c r="AN111" s="990"/>
      <c r="AO111" s="991"/>
      <c r="AP111" s="993" t="s">
        <v>126</v>
      </c>
      <c r="AQ111" s="994"/>
      <c r="AR111" s="994"/>
      <c r="AS111" s="994"/>
      <c r="AT111" s="995"/>
      <c r="AU111" s="956"/>
      <c r="AV111" s="957"/>
      <c r="AW111" s="957"/>
      <c r="AX111" s="957"/>
      <c r="AY111" s="957"/>
      <c r="AZ111" s="1005" t="s">
        <v>447</v>
      </c>
      <c r="BA111" s="1006"/>
      <c r="BB111" s="1006"/>
      <c r="BC111" s="1006"/>
      <c r="BD111" s="1006"/>
      <c r="BE111" s="1006"/>
      <c r="BF111" s="1006"/>
      <c r="BG111" s="1006"/>
      <c r="BH111" s="1006"/>
      <c r="BI111" s="1006"/>
      <c r="BJ111" s="1006"/>
      <c r="BK111" s="1006"/>
      <c r="BL111" s="1006"/>
      <c r="BM111" s="1006"/>
      <c r="BN111" s="1006"/>
      <c r="BO111" s="1006"/>
      <c r="BP111" s="1007"/>
      <c r="BQ111" s="975">
        <v>1902126</v>
      </c>
      <c r="BR111" s="976"/>
      <c r="BS111" s="976"/>
      <c r="BT111" s="976"/>
      <c r="BU111" s="976"/>
      <c r="BV111" s="976">
        <v>1706981</v>
      </c>
      <c r="BW111" s="976"/>
      <c r="BX111" s="976"/>
      <c r="BY111" s="976"/>
      <c r="BZ111" s="976"/>
      <c r="CA111" s="976">
        <v>1538274</v>
      </c>
      <c r="CB111" s="976"/>
      <c r="CC111" s="976"/>
      <c r="CD111" s="976"/>
      <c r="CE111" s="976"/>
      <c r="CF111" s="970">
        <v>0.9</v>
      </c>
      <c r="CG111" s="971"/>
      <c r="CH111" s="971"/>
      <c r="CI111" s="971"/>
      <c r="CJ111" s="971"/>
      <c r="CK111" s="1001"/>
      <c r="CL111" s="1002"/>
      <c r="CM111" s="972" t="s">
        <v>448</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126</v>
      </c>
      <c r="DH111" s="976"/>
      <c r="DI111" s="976"/>
      <c r="DJ111" s="976"/>
      <c r="DK111" s="976"/>
      <c r="DL111" s="976" t="s">
        <v>390</v>
      </c>
      <c r="DM111" s="976"/>
      <c r="DN111" s="976"/>
      <c r="DO111" s="976"/>
      <c r="DP111" s="976"/>
      <c r="DQ111" s="976" t="s">
        <v>126</v>
      </c>
      <c r="DR111" s="976"/>
      <c r="DS111" s="976"/>
      <c r="DT111" s="976"/>
      <c r="DU111" s="976"/>
      <c r="DV111" s="977" t="s">
        <v>126</v>
      </c>
      <c r="DW111" s="977"/>
      <c r="DX111" s="977"/>
      <c r="DY111" s="977"/>
      <c r="DZ111" s="978"/>
    </row>
    <row r="112" spans="1:131" s="247" customFormat="1" ht="26.25" customHeight="1">
      <c r="A112" s="1008" t="s">
        <v>449</v>
      </c>
      <c r="B112" s="1009"/>
      <c r="C112" s="1006" t="s">
        <v>450</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v>1666666</v>
      </c>
      <c r="AB112" s="1015"/>
      <c r="AC112" s="1015"/>
      <c r="AD112" s="1015"/>
      <c r="AE112" s="1016"/>
      <c r="AF112" s="1017">
        <v>2000000</v>
      </c>
      <c r="AG112" s="1015"/>
      <c r="AH112" s="1015"/>
      <c r="AI112" s="1015"/>
      <c r="AJ112" s="1016"/>
      <c r="AK112" s="1017">
        <v>2333333</v>
      </c>
      <c r="AL112" s="1015"/>
      <c r="AM112" s="1015"/>
      <c r="AN112" s="1015"/>
      <c r="AO112" s="1016"/>
      <c r="AP112" s="1018">
        <v>1.4</v>
      </c>
      <c r="AQ112" s="1019"/>
      <c r="AR112" s="1019"/>
      <c r="AS112" s="1019"/>
      <c r="AT112" s="1020"/>
      <c r="AU112" s="956"/>
      <c r="AV112" s="957"/>
      <c r="AW112" s="957"/>
      <c r="AX112" s="957"/>
      <c r="AY112" s="957"/>
      <c r="AZ112" s="1005" t="s">
        <v>451</v>
      </c>
      <c r="BA112" s="1006"/>
      <c r="BB112" s="1006"/>
      <c r="BC112" s="1006"/>
      <c r="BD112" s="1006"/>
      <c r="BE112" s="1006"/>
      <c r="BF112" s="1006"/>
      <c r="BG112" s="1006"/>
      <c r="BH112" s="1006"/>
      <c r="BI112" s="1006"/>
      <c r="BJ112" s="1006"/>
      <c r="BK112" s="1006"/>
      <c r="BL112" s="1006"/>
      <c r="BM112" s="1006"/>
      <c r="BN112" s="1006"/>
      <c r="BO112" s="1006"/>
      <c r="BP112" s="1007"/>
      <c r="BQ112" s="975">
        <v>73297966</v>
      </c>
      <c r="BR112" s="976"/>
      <c r="BS112" s="976"/>
      <c r="BT112" s="976"/>
      <c r="BU112" s="976"/>
      <c r="BV112" s="976">
        <v>70909196</v>
      </c>
      <c r="BW112" s="976"/>
      <c r="BX112" s="976"/>
      <c r="BY112" s="976"/>
      <c r="BZ112" s="976"/>
      <c r="CA112" s="976">
        <v>72307753</v>
      </c>
      <c r="CB112" s="976"/>
      <c r="CC112" s="976"/>
      <c r="CD112" s="976"/>
      <c r="CE112" s="976"/>
      <c r="CF112" s="970">
        <v>41.9</v>
      </c>
      <c r="CG112" s="971"/>
      <c r="CH112" s="971"/>
      <c r="CI112" s="971"/>
      <c r="CJ112" s="971"/>
      <c r="CK112" s="1001"/>
      <c r="CL112" s="1002"/>
      <c r="CM112" s="972" t="s">
        <v>452</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v>37796</v>
      </c>
      <c r="DH112" s="976"/>
      <c r="DI112" s="976"/>
      <c r="DJ112" s="976"/>
      <c r="DK112" s="976"/>
      <c r="DL112" s="976">
        <v>28348</v>
      </c>
      <c r="DM112" s="976"/>
      <c r="DN112" s="976"/>
      <c r="DO112" s="976"/>
      <c r="DP112" s="976"/>
      <c r="DQ112" s="976">
        <v>18899</v>
      </c>
      <c r="DR112" s="976"/>
      <c r="DS112" s="976"/>
      <c r="DT112" s="976"/>
      <c r="DU112" s="976"/>
      <c r="DV112" s="977">
        <v>0</v>
      </c>
      <c r="DW112" s="977"/>
      <c r="DX112" s="977"/>
      <c r="DY112" s="977"/>
      <c r="DZ112" s="978"/>
    </row>
    <row r="113" spans="1:130" s="247" customFormat="1" ht="26.25" customHeight="1">
      <c r="A113" s="1010"/>
      <c r="B113" s="1011"/>
      <c r="C113" s="1006" t="s">
        <v>453</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6418197</v>
      </c>
      <c r="AB113" s="990"/>
      <c r="AC113" s="990"/>
      <c r="AD113" s="990"/>
      <c r="AE113" s="991"/>
      <c r="AF113" s="992">
        <v>5383490</v>
      </c>
      <c r="AG113" s="990"/>
      <c r="AH113" s="990"/>
      <c r="AI113" s="990"/>
      <c r="AJ113" s="991"/>
      <c r="AK113" s="992">
        <v>4994240</v>
      </c>
      <c r="AL113" s="990"/>
      <c r="AM113" s="990"/>
      <c r="AN113" s="990"/>
      <c r="AO113" s="991"/>
      <c r="AP113" s="993">
        <v>2.9</v>
      </c>
      <c r="AQ113" s="994"/>
      <c r="AR113" s="994"/>
      <c r="AS113" s="994"/>
      <c r="AT113" s="995"/>
      <c r="AU113" s="956"/>
      <c r="AV113" s="957"/>
      <c r="AW113" s="957"/>
      <c r="AX113" s="957"/>
      <c r="AY113" s="957"/>
      <c r="AZ113" s="1005" t="s">
        <v>454</v>
      </c>
      <c r="BA113" s="1006"/>
      <c r="BB113" s="1006"/>
      <c r="BC113" s="1006"/>
      <c r="BD113" s="1006"/>
      <c r="BE113" s="1006"/>
      <c r="BF113" s="1006"/>
      <c r="BG113" s="1006"/>
      <c r="BH113" s="1006"/>
      <c r="BI113" s="1006"/>
      <c r="BJ113" s="1006"/>
      <c r="BK113" s="1006"/>
      <c r="BL113" s="1006"/>
      <c r="BM113" s="1006"/>
      <c r="BN113" s="1006"/>
      <c r="BO113" s="1006"/>
      <c r="BP113" s="1007"/>
      <c r="BQ113" s="975">
        <v>2510</v>
      </c>
      <c r="BR113" s="976"/>
      <c r="BS113" s="976"/>
      <c r="BT113" s="976"/>
      <c r="BU113" s="976"/>
      <c r="BV113" s="976">
        <v>1873</v>
      </c>
      <c r="BW113" s="976"/>
      <c r="BX113" s="976"/>
      <c r="BY113" s="976"/>
      <c r="BZ113" s="976"/>
      <c r="CA113" s="976">
        <v>1242</v>
      </c>
      <c r="CB113" s="976"/>
      <c r="CC113" s="976"/>
      <c r="CD113" s="976"/>
      <c r="CE113" s="976"/>
      <c r="CF113" s="970">
        <v>0</v>
      </c>
      <c r="CG113" s="971"/>
      <c r="CH113" s="971"/>
      <c r="CI113" s="971"/>
      <c r="CJ113" s="971"/>
      <c r="CK113" s="1001"/>
      <c r="CL113" s="1002"/>
      <c r="CM113" s="972" t="s">
        <v>455</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390</v>
      </c>
      <c r="DH113" s="1015"/>
      <c r="DI113" s="1015"/>
      <c r="DJ113" s="1015"/>
      <c r="DK113" s="1016"/>
      <c r="DL113" s="1017" t="s">
        <v>390</v>
      </c>
      <c r="DM113" s="1015"/>
      <c r="DN113" s="1015"/>
      <c r="DO113" s="1015"/>
      <c r="DP113" s="1016"/>
      <c r="DQ113" s="1017" t="s">
        <v>126</v>
      </c>
      <c r="DR113" s="1015"/>
      <c r="DS113" s="1015"/>
      <c r="DT113" s="1015"/>
      <c r="DU113" s="1016"/>
      <c r="DV113" s="1018" t="s">
        <v>126</v>
      </c>
      <c r="DW113" s="1019"/>
      <c r="DX113" s="1019"/>
      <c r="DY113" s="1019"/>
      <c r="DZ113" s="1020"/>
    </row>
    <row r="114" spans="1:130" s="247" customFormat="1" ht="26.25" customHeight="1">
      <c r="A114" s="1010"/>
      <c r="B114" s="1011"/>
      <c r="C114" s="1006" t="s">
        <v>456</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49583</v>
      </c>
      <c r="AB114" s="1015"/>
      <c r="AC114" s="1015"/>
      <c r="AD114" s="1015"/>
      <c r="AE114" s="1016"/>
      <c r="AF114" s="1017">
        <v>299</v>
      </c>
      <c r="AG114" s="1015"/>
      <c r="AH114" s="1015"/>
      <c r="AI114" s="1015"/>
      <c r="AJ114" s="1016"/>
      <c r="AK114" s="1017">
        <v>265</v>
      </c>
      <c r="AL114" s="1015"/>
      <c r="AM114" s="1015"/>
      <c r="AN114" s="1015"/>
      <c r="AO114" s="1016"/>
      <c r="AP114" s="1018">
        <v>0</v>
      </c>
      <c r="AQ114" s="1019"/>
      <c r="AR114" s="1019"/>
      <c r="AS114" s="1019"/>
      <c r="AT114" s="1020"/>
      <c r="AU114" s="956"/>
      <c r="AV114" s="957"/>
      <c r="AW114" s="957"/>
      <c r="AX114" s="957"/>
      <c r="AY114" s="957"/>
      <c r="AZ114" s="1005" t="s">
        <v>457</v>
      </c>
      <c r="BA114" s="1006"/>
      <c r="BB114" s="1006"/>
      <c r="BC114" s="1006"/>
      <c r="BD114" s="1006"/>
      <c r="BE114" s="1006"/>
      <c r="BF114" s="1006"/>
      <c r="BG114" s="1006"/>
      <c r="BH114" s="1006"/>
      <c r="BI114" s="1006"/>
      <c r="BJ114" s="1006"/>
      <c r="BK114" s="1006"/>
      <c r="BL114" s="1006"/>
      <c r="BM114" s="1006"/>
      <c r="BN114" s="1006"/>
      <c r="BO114" s="1006"/>
      <c r="BP114" s="1007"/>
      <c r="BQ114" s="975">
        <v>75497529</v>
      </c>
      <c r="BR114" s="976"/>
      <c r="BS114" s="976"/>
      <c r="BT114" s="976"/>
      <c r="BU114" s="976"/>
      <c r="BV114" s="976">
        <v>74246560</v>
      </c>
      <c r="BW114" s="976"/>
      <c r="BX114" s="976"/>
      <c r="BY114" s="976"/>
      <c r="BZ114" s="976"/>
      <c r="CA114" s="976">
        <v>72459306</v>
      </c>
      <c r="CB114" s="976"/>
      <c r="CC114" s="976"/>
      <c r="CD114" s="976"/>
      <c r="CE114" s="976"/>
      <c r="CF114" s="970">
        <v>42</v>
      </c>
      <c r="CG114" s="971"/>
      <c r="CH114" s="971"/>
      <c r="CI114" s="971"/>
      <c r="CJ114" s="971"/>
      <c r="CK114" s="1001"/>
      <c r="CL114" s="1002"/>
      <c r="CM114" s="972" t="s">
        <v>458</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390</v>
      </c>
      <c r="DH114" s="1015"/>
      <c r="DI114" s="1015"/>
      <c r="DJ114" s="1015"/>
      <c r="DK114" s="1016"/>
      <c r="DL114" s="1017" t="s">
        <v>126</v>
      </c>
      <c r="DM114" s="1015"/>
      <c r="DN114" s="1015"/>
      <c r="DO114" s="1015"/>
      <c r="DP114" s="1016"/>
      <c r="DQ114" s="1017" t="s">
        <v>126</v>
      </c>
      <c r="DR114" s="1015"/>
      <c r="DS114" s="1015"/>
      <c r="DT114" s="1015"/>
      <c r="DU114" s="1016"/>
      <c r="DV114" s="1018" t="s">
        <v>126</v>
      </c>
      <c r="DW114" s="1019"/>
      <c r="DX114" s="1019"/>
      <c r="DY114" s="1019"/>
      <c r="DZ114" s="1020"/>
    </row>
    <row r="115" spans="1:130" s="247" customFormat="1" ht="26.25" customHeight="1">
      <c r="A115" s="1010"/>
      <c r="B115" s="1011"/>
      <c r="C115" s="1006" t="s">
        <v>459</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221403</v>
      </c>
      <c r="AB115" s="990"/>
      <c r="AC115" s="990"/>
      <c r="AD115" s="990"/>
      <c r="AE115" s="991"/>
      <c r="AF115" s="992">
        <v>193075</v>
      </c>
      <c r="AG115" s="990"/>
      <c r="AH115" s="990"/>
      <c r="AI115" s="990"/>
      <c r="AJ115" s="991"/>
      <c r="AK115" s="992">
        <v>103721</v>
      </c>
      <c r="AL115" s="990"/>
      <c r="AM115" s="990"/>
      <c r="AN115" s="990"/>
      <c r="AO115" s="991"/>
      <c r="AP115" s="993">
        <v>0.1</v>
      </c>
      <c r="AQ115" s="994"/>
      <c r="AR115" s="994"/>
      <c r="AS115" s="994"/>
      <c r="AT115" s="995"/>
      <c r="AU115" s="956"/>
      <c r="AV115" s="957"/>
      <c r="AW115" s="957"/>
      <c r="AX115" s="957"/>
      <c r="AY115" s="957"/>
      <c r="AZ115" s="1005" t="s">
        <v>460</v>
      </c>
      <c r="BA115" s="1006"/>
      <c r="BB115" s="1006"/>
      <c r="BC115" s="1006"/>
      <c r="BD115" s="1006"/>
      <c r="BE115" s="1006"/>
      <c r="BF115" s="1006"/>
      <c r="BG115" s="1006"/>
      <c r="BH115" s="1006"/>
      <c r="BI115" s="1006"/>
      <c r="BJ115" s="1006"/>
      <c r="BK115" s="1006"/>
      <c r="BL115" s="1006"/>
      <c r="BM115" s="1006"/>
      <c r="BN115" s="1006"/>
      <c r="BO115" s="1006"/>
      <c r="BP115" s="1007"/>
      <c r="BQ115" s="975" t="s">
        <v>390</v>
      </c>
      <c r="BR115" s="976"/>
      <c r="BS115" s="976"/>
      <c r="BT115" s="976"/>
      <c r="BU115" s="976"/>
      <c r="BV115" s="976" t="s">
        <v>390</v>
      </c>
      <c r="BW115" s="976"/>
      <c r="BX115" s="976"/>
      <c r="BY115" s="976"/>
      <c r="BZ115" s="976"/>
      <c r="CA115" s="976" t="s">
        <v>390</v>
      </c>
      <c r="CB115" s="976"/>
      <c r="CC115" s="976"/>
      <c r="CD115" s="976"/>
      <c r="CE115" s="976"/>
      <c r="CF115" s="970" t="s">
        <v>126</v>
      </c>
      <c r="CG115" s="971"/>
      <c r="CH115" s="971"/>
      <c r="CI115" s="971"/>
      <c r="CJ115" s="971"/>
      <c r="CK115" s="1001"/>
      <c r="CL115" s="1002"/>
      <c r="CM115" s="1005" t="s">
        <v>461</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390</v>
      </c>
      <c r="DH115" s="1015"/>
      <c r="DI115" s="1015"/>
      <c r="DJ115" s="1015"/>
      <c r="DK115" s="1016"/>
      <c r="DL115" s="1017" t="s">
        <v>126</v>
      </c>
      <c r="DM115" s="1015"/>
      <c r="DN115" s="1015"/>
      <c r="DO115" s="1015"/>
      <c r="DP115" s="1016"/>
      <c r="DQ115" s="1017" t="s">
        <v>126</v>
      </c>
      <c r="DR115" s="1015"/>
      <c r="DS115" s="1015"/>
      <c r="DT115" s="1015"/>
      <c r="DU115" s="1016"/>
      <c r="DV115" s="1018" t="s">
        <v>390</v>
      </c>
      <c r="DW115" s="1019"/>
      <c r="DX115" s="1019"/>
      <c r="DY115" s="1019"/>
      <c r="DZ115" s="1020"/>
    </row>
    <row r="116" spans="1:130" s="247" customFormat="1" ht="26.25" customHeight="1">
      <c r="A116" s="1012"/>
      <c r="B116" s="1013"/>
      <c r="C116" s="1021" t="s">
        <v>462</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1251</v>
      </c>
      <c r="AB116" s="1015"/>
      <c r="AC116" s="1015"/>
      <c r="AD116" s="1015"/>
      <c r="AE116" s="1016"/>
      <c r="AF116" s="1017" t="s">
        <v>390</v>
      </c>
      <c r="AG116" s="1015"/>
      <c r="AH116" s="1015"/>
      <c r="AI116" s="1015"/>
      <c r="AJ116" s="1016"/>
      <c r="AK116" s="1017">
        <v>1046</v>
      </c>
      <c r="AL116" s="1015"/>
      <c r="AM116" s="1015"/>
      <c r="AN116" s="1015"/>
      <c r="AO116" s="1016"/>
      <c r="AP116" s="1018">
        <v>0</v>
      </c>
      <c r="AQ116" s="1019"/>
      <c r="AR116" s="1019"/>
      <c r="AS116" s="1019"/>
      <c r="AT116" s="1020"/>
      <c r="AU116" s="956"/>
      <c r="AV116" s="957"/>
      <c r="AW116" s="957"/>
      <c r="AX116" s="957"/>
      <c r="AY116" s="957"/>
      <c r="AZ116" s="1023" t="s">
        <v>463</v>
      </c>
      <c r="BA116" s="1024"/>
      <c r="BB116" s="1024"/>
      <c r="BC116" s="1024"/>
      <c r="BD116" s="1024"/>
      <c r="BE116" s="1024"/>
      <c r="BF116" s="1024"/>
      <c r="BG116" s="1024"/>
      <c r="BH116" s="1024"/>
      <c r="BI116" s="1024"/>
      <c r="BJ116" s="1024"/>
      <c r="BK116" s="1024"/>
      <c r="BL116" s="1024"/>
      <c r="BM116" s="1024"/>
      <c r="BN116" s="1024"/>
      <c r="BO116" s="1024"/>
      <c r="BP116" s="1025"/>
      <c r="BQ116" s="975" t="s">
        <v>126</v>
      </c>
      <c r="BR116" s="976"/>
      <c r="BS116" s="976"/>
      <c r="BT116" s="976"/>
      <c r="BU116" s="976"/>
      <c r="BV116" s="976" t="s">
        <v>126</v>
      </c>
      <c r="BW116" s="976"/>
      <c r="BX116" s="976"/>
      <c r="BY116" s="976"/>
      <c r="BZ116" s="976"/>
      <c r="CA116" s="976" t="s">
        <v>390</v>
      </c>
      <c r="CB116" s="976"/>
      <c r="CC116" s="976"/>
      <c r="CD116" s="976"/>
      <c r="CE116" s="976"/>
      <c r="CF116" s="970" t="s">
        <v>390</v>
      </c>
      <c r="CG116" s="971"/>
      <c r="CH116" s="971"/>
      <c r="CI116" s="971"/>
      <c r="CJ116" s="971"/>
      <c r="CK116" s="1001"/>
      <c r="CL116" s="1002"/>
      <c r="CM116" s="972" t="s">
        <v>464</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126</v>
      </c>
      <c r="DH116" s="1015"/>
      <c r="DI116" s="1015"/>
      <c r="DJ116" s="1015"/>
      <c r="DK116" s="1016"/>
      <c r="DL116" s="1017" t="s">
        <v>126</v>
      </c>
      <c r="DM116" s="1015"/>
      <c r="DN116" s="1015"/>
      <c r="DO116" s="1015"/>
      <c r="DP116" s="1016"/>
      <c r="DQ116" s="1017" t="s">
        <v>446</v>
      </c>
      <c r="DR116" s="1015"/>
      <c r="DS116" s="1015"/>
      <c r="DT116" s="1015"/>
      <c r="DU116" s="1016"/>
      <c r="DV116" s="1018" t="s">
        <v>390</v>
      </c>
      <c r="DW116" s="1019"/>
      <c r="DX116" s="1019"/>
      <c r="DY116" s="1019"/>
      <c r="DZ116" s="1020"/>
    </row>
    <row r="117" spans="1:130" s="247" customFormat="1" ht="26.25" customHeight="1">
      <c r="A117" s="960" t="s">
        <v>184</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465</v>
      </c>
      <c r="Z117" s="942"/>
      <c r="AA117" s="1032">
        <v>39297605</v>
      </c>
      <c r="AB117" s="1033"/>
      <c r="AC117" s="1033"/>
      <c r="AD117" s="1033"/>
      <c r="AE117" s="1034"/>
      <c r="AF117" s="1035">
        <v>38357044</v>
      </c>
      <c r="AG117" s="1033"/>
      <c r="AH117" s="1033"/>
      <c r="AI117" s="1033"/>
      <c r="AJ117" s="1034"/>
      <c r="AK117" s="1035">
        <v>42547593</v>
      </c>
      <c r="AL117" s="1033"/>
      <c r="AM117" s="1033"/>
      <c r="AN117" s="1033"/>
      <c r="AO117" s="1034"/>
      <c r="AP117" s="1036"/>
      <c r="AQ117" s="1037"/>
      <c r="AR117" s="1037"/>
      <c r="AS117" s="1037"/>
      <c r="AT117" s="1038"/>
      <c r="AU117" s="956"/>
      <c r="AV117" s="957"/>
      <c r="AW117" s="957"/>
      <c r="AX117" s="957"/>
      <c r="AY117" s="957"/>
      <c r="AZ117" s="1023" t="s">
        <v>466</v>
      </c>
      <c r="BA117" s="1024"/>
      <c r="BB117" s="1024"/>
      <c r="BC117" s="1024"/>
      <c r="BD117" s="1024"/>
      <c r="BE117" s="1024"/>
      <c r="BF117" s="1024"/>
      <c r="BG117" s="1024"/>
      <c r="BH117" s="1024"/>
      <c r="BI117" s="1024"/>
      <c r="BJ117" s="1024"/>
      <c r="BK117" s="1024"/>
      <c r="BL117" s="1024"/>
      <c r="BM117" s="1024"/>
      <c r="BN117" s="1024"/>
      <c r="BO117" s="1024"/>
      <c r="BP117" s="1025"/>
      <c r="BQ117" s="975" t="s">
        <v>126</v>
      </c>
      <c r="BR117" s="976"/>
      <c r="BS117" s="976"/>
      <c r="BT117" s="976"/>
      <c r="BU117" s="976"/>
      <c r="BV117" s="976" t="s">
        <v>126</v>
      </c>
      <c r="BW117" s="976"/>
      <c r="BX117" s="976"/>
      <c r="BY117" s="976"/>
      <c r="BZ117" s="976"/>
      <c r="CA117" s="976" t="s">
        <v>390</v>
      </c>
      <c r="CB117" s="976"/>
      <c r="CC117" s="976"/>
      <c r="CD117" s="976"/>
      <c r="CE117" s="976"/>
      <c r="CF117" s="970" t="s">
        <v>126</v>
      </c>
      <c r="CG117" s="971"/>
      <c r="CH117" s="971"/>
      <c r="CI117" s="971"/>
      <c r="CJ117" s="971"/>
      <c r="CK117" s="1001"/>
      <c r="CL117" s="1002"/>
      <c r="CM117" s="972" t="s">
        <v>467</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126</v>
      </c>
      <c r="DH117" s="1015"/>
      <c r="DI117" s="1015"/>
      <c r="DJ117" s="1015"/>
      <c r="DK117" s="1016"/>
      <c r="DL117" s="1017" t="s">
        <v>126</v>
      </c>
      <c r="DM117" s="1015"/>
      <c r="DN117" s="1015"/>
      <c r="DO117" s="1015"/>
      <c r="DP117" s="1016"/>
      <c r="DQ117" s="1017" t="s">
        <v>126</v>
      </c>
      <c r="DR117" s="1015"/>
      <c r="DS117" s="1015"/>
      <c r="DT117" s="1015"/>
      <c r="DU117" s="1016"/>
      <c r="DV117" s="1018" t="s">
        <v>126</v>
      </c>
      <c r="DW117" s="1019"/>
      <c r="DX117" s="1019"/>
      <c r="DY117" s="1019"/>
      <c r="DZ117" s="1020"/>
    </row>
    <row r="118" spans="1:130" s="247" customFormat="1" ht="26.25" customHeight="1">
      <c r="A118" s="960" t="s">
        <v>440</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438</v>
      </c>
      <c r="AB118" s="941"/>
      <c r="AC118" s="941"/>
      <c r="AD118" s="941"/>
      <c r="AE118" s="942"/>
      <c r="AF118" s="940" t="s">
        <v>306</v>
      </c>
      <c r="AG118" s="941"/>
      <c r="AH118" s="941"/>
      <c r="AI118" s="941"/>
      <c r="AJ118" s="942"/>
      <c r="AK118" s="940" t="s">
        <v>305</v>
      </c>
      <c r="AL118" s="941"/>
      <c r="AM118" s="941"/>
      <c r="AN118" s="941"/>
      <c r="AO118" s="942"/>
      <c r="AP118" s="1027" t="s">
        <v>439</v>
      </c>
      <c r="AQ118" s="1028"/>
      <c r="AR118" s="1028"/>
      <c r="AS118" s="1028"/>
      <c r="AT118" s="1029"/>
      <c r="AU118" s="956"/>
      <c r="AV118" s="957"/>
      <c r="AW118" s="957"/>
      <c r="AX118" s="957"/>
      <c r="AY118" s="957"/>
      <c r="AZ118" s="1030" t="s">
        <v>468</v>
      </c>
      <c r="BA118" s="1021"/>
      <c r="BB118" s="1021"/>
      <c r="BC118" s="1021"/>
      <c r="BD118" s="1021"/>
      <c r="BE118" s="1021"/>
      <c r="BF118" s="1021"/>
      <c r="BG118" s="1021"/>
      <c r="BH118" s="1021"/>
      <c r="BI118" s="1021"/>
      <c r="BJ118" s="1021"/>
      <c r="BK118" s="1021"/>
      <c r="BL118" s="1021"/>
      <c r="BM118" s="1021"/>
      <c r="BN118" s="1021"/>
      <c r="BO118" s="1021"/>
      <c r="BP118" s="1022"/>
      <c r="BQ118" s="1053" t="s">
        <v>126</v>
      </c>
      <c r="BR118" s="1054"/>
      <c r="BS118" s="1054"/>
      <c r="BT118" s="1054"/>
      <c r="BU118" s="1054"/>
      <c r="BV118" s="1054" t="s">
        <v>126</v>
      </c>
      <c r="BW118" s="1054"/>
      <c r="BX118" s="1054"/>
      <c r="BY118" s="1054"/>
      <c r="BZ118" s="1054"/>
      <c r="CA118" s="1054" t="s">
        <v>126</v>
      </c>
      <c r="CB118" s="1054"/>
      <c r="CC118" s="1054"/>
      <c r="CD118" s="1054"/>
      <c r="CE118" s="1054"/>
      <c r="CF118" s="970" t="s">
        <v>126</v>
      </c>
      <c r="CG118" s="971"/>
      <c r="CH118" s="971"/>
      <c r="CI118" s="971"/>
      <c r="CJ118" s="971"/>
      <c r="CK118" s="1001"/>
      <c r="CL118" s="1002"/>
      <c r="CM118" s="972" t="s">
        <v>469</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126</v>
      </c>
      <c r="DH118" s="1015"/>
      <c r="DI118" s="1015"/>
      <c r="DJ118" s="1015"/>
      <c r="DK118" s="1016"/>
      <c r="DL118" s="1017" t="s">
        <v>126</v>
      </c>
      <c r="DM118" s="1015"/>
      <c r="DN118" s="1015"/>
      <c r="DO118" s="1015"/>
      <c r="DP118" s="1016"/>
      <c r="DQ118" s="1017" t="s">
        <v>126</v>
      </c>
      <c r="DR118" s="1015"/>
      <c r="DS118" s="1015"/>
      <c r="DT118" s="1015"/>
      <c r="DU118" s="1016"/>
      <c r="DV118" s="1018" t="s">
        <v>126</v>
      </c>
      <c r="DW118" s="1019"/>
      <c r="DX118" s="1019"/>
      <c r="DY118" s="1019"/>
      <c r="DZ118" s="1020"/>
    </row>
    <row r="119" spans="1:130" s="247" customFormat="1" ht="26.25" customHeight="1">
      <c r="A119" s="1114" t="s">
        <v>443</v>
      </c>
      <c r="B119" s="1000"/>
      <c r="C119" s="979" t="s">
        <v>444</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v>212327</v>
      </c>
      <c r="AB119" s="948"/>
      <c r="AC119" s="948"/>
      <c r="AD119" s="948"/>
      <c r="AE119" s="949"/>
      <c r="AF119" s="950">
        <v>183884</v>
      </c>
      <c r="AG119" s="948"/>
      <c r="AH119" s="948"/>
      <c r="AI119" s="948"/>
      <c r="AJ119" s="949"/>
      <c r="AK119" s="950">
        <v>93884</v>
      </c>
      <c r="AL119" s="948"/>
      <c r="AM119" s="948"/>
      <c r="AN119" s="948"/>
      <c r="AO119" s="949"/>
      <c r="AP119" s="951">
        <v>0.1</v>
      </c>
      <c r="AQ119" s="952"/>
      <c r="AR119" s="952"/>
      <c r="AS119" s="952"/>
      <c r="AT119" s="953"/>
      <c r="AU119" s="958"/>
      <c r="AV119" s="959"/>
      <c r="AW119" s="959"/>
      <c r="AX119" s="959"/>
      <c r="AY119" s="959"/>
      <c r="AZ119" s="278" t="s">
        <v>184</v>
      </c>
      <c r="BA119" s="278"/>
      <c r="BB119" s="278"/>
      <c r="BC119" s="278"/>
      <c r="BD119" s="278"/>
      <c r="BE119" s="278"/>
      <c r="BF119" s="278"/>
      <c r="BG119" s="278"/>
      <c r="BH119" s="278"/>
      <c r="BI119" s="278"/>
      <c r="BJ119" s="278"/>
      <c r="BK119" s="278"/>
      <c r="BL119" s="278"/>
      <c r="BM119" s="278"/>
      <c r="BN119" s="278"/>
      <c r="BO119" s="1031" t="s">
        <v>470</v>
      </c>
      <c r="BP119" s="1062"/>
      <c r="BQ119" s="1053">
        <v>593811096</v>
      </c>
      <c r="BR119" s="1054"/>
      <c r="BS119" s="1054"/>
      <c r="BT119" s="1054"/>
      <c r="BU119" s="1054"/>
      <c r="BV119" s="1054">
        <v>601189744</v>
      </c>
      <c r="BW119" s="1054"/>
      <c r="BX119" s="1054"/>
      <c r="BY119" s="1054"/>
      <c r="BZ119" s="1054"/>
      <c r="CA119" s="1054">
        <v>627619865</v>
      </c>
      <c r="CB119" s="1054"/>
      <c r="CC119" s="1054"/>
      <c r="CD119" s="1054"/>
      <c r="CE119" s="1054"/>
      <c r="CF119" s="1055"/>
      <c r="CG119" s="1056"/>
      <c r="CH119" s="1056"/>
      <c r="CI119" s="1056"/>
      <c r="CJ119" s="1057"/>
      <c r="CK119" s="1003"/>
      <c r="CL119" s="1004"/>
      <c r="CM119" s="1058" t="s">
        <v>471</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29519</v>
      </c>
      <c r="DH119" s="1040"/>
      <c r="DI119" s="1040"/>
      <c r="DJ119" s="1040"/>
      <c r="DK119" s="1041"/>
      <c r="DL119" s="1039" t="s">
        <v>126</v>
      </c>
      <c r="DM119" s="1040"/>
      <c r="DN119" s="1040"/>
      <c r="DO119" s="1040"/>
      <c r="DP119" s="1041"/>
      <c r="DQ119" s="1039" t="s">
        <v>126</v>
      </c>
      <c r="DR119" s="1040"/>
      <c r="DS119" s="1040"/>
      <c r="DT119" s="1040"/>
      <c r="DU119" s="1041"/>
      <c r="DV119" s="1042" t="s">
        <v>390</v>
      </c>
      <c r="DW119" s="1043"/>
      <c r="DX119" s="1043"/>
      <c r="DY119" s="1043"/>
      <c r="DZ119" s="1044"/>
    </row>
    <row r="120" spans="1:130" s="247" customFormat="1" ht="26.25" customHeight="1">
      <c r="A120" s="1115"/>
      <c r="B120" s="1002"/>
      <c r="C120" s="972" t="s">
        <v>448</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126</v>
      </c>
      <c r="AB120" s="1015"/>
      <c r="AC120" s="1015"/>
      <c r="AD120" s="1015"/>
      <c r="AE120" s="1016"/>
      <c r="AF120" s="1017" t="s">
        <v>126</v>
      </c>
      <c r="AG120" s="1015"/>
      <c r="AH120" s="1015"/>
      <c r="AI120" s="1015"/>
      <c r="AJ120" s="1016"/>
      <c r="AK120" s="1017" t="s">
        <v>126</v>
      </c>
      <c r="AL120" s="1015"/>
      <c r="AM120" s="1015"/>
      <c r="AN120" s="1015"/>
      <c r="AO120" s="1016"/>
      <c r="AP120" s="1018" t="s">
        <v>390</v>
      </c>
      <c r="AQ120" s="1019"/>
      <c r="AR120" s="1019"/>
      <c r="AS120" s="1019"/>
      <c r="AT120" s="1020"/>
      <c r="AU120" s="1045" t="s">
        <v>472</v>
      </c>
      <c r="AV120" s="1046"/>
      <c r="AW120" s="1046"/>
      <c r="AX120" s="1046"/>
      <c r="AY120" s="1047"/>
      <c r="AZ120" s="996" t="s">
        <v>473</v>
      </c>
      <c r="BA120" s="945"/>
      <c r="BB120" s="945"/>
      <c r="BC120" s="945"/>
      <c r="BD120" s="945"/>
      <c r="BE120" s="945"/>
      <c r="BF120" s="945"/>
      <c r="BG120" s="945"/>
      <c r="BH120" s="945"/>
      <c r="BI120" s="945"/>
      <c r="BJ120" s="945"/>
      <c r="BK120" s="945"/>
      <c r="BL120" s="945"/>
      <c r="BM120" s="945"/>
      <c r="BN120" s="945"/>
      <c r="BO120" s="945"/>
      <c r="BP120" s="946"/>
      <c r="BQ120" s="982">
        <v>18731512</v>
      </c>
      <c r="BR120" s="983"/>
      <c r="BS120" s="983"/>
      <c r="BT120" s="983"/>
      <c r="BU120" s="983"/>
      <c r="BV120" s="983">
        <v>22510930</v>
      </c>
      <c r="BW120" s="983"/>
      <c r="BX120" s="983"/>
      <c r="BY120" s="983"/>
      <c r="BZ120" s="983"/>
      <c r="CA120" s="983">
        <v>22532448</v>
      </c>
      <c r="CB120" s="983"/>
      <c r="CC120" s="983"/>
      <c r="CD120" s="983"/>
      <c r="CE120" s="983"/>
      <c r="CF120" s="997">
        <v>13.1</v>
      </c>
      <c r="CG120" s="998"/>
      <c r="CH120" s="998"/>
      <c r="CI120" s="998"/>
      <c r="CJ120" s="998"/>
      <c r="CK120" s="1063" t="s">
        <v>474</v>
      </c>
      <c r="CL120" s="1064"/>
      <c r="CM120" s="1064"/>
      <c r="CN120" s="1064"/>
      <c r="CO120" s="1065"/>
      <c r="CP120" s="1071" t="s">
        <v>417</v>
      </c>
      <c r="CQ120" s="1072"/>
      <c r="CR120" s="1072"/>
      <c r="CS120" s="1072"/>
      <c r="CT120" s="1072"/>
      <c r="CU120" s="1072"/>
      <c r="CV120" s="1072"/>
      <c r="CW120" s="1072"/>
      <c r="CX120" s="1072"/>
      <c r="CY120" s="1072"/>
      <c r="CZ120" s="1072"/>
      <c r="DA120" s="1072"/>
      <c r="DB120" s="1072"/>
      <c r="DC120" s="1072"/>
      <c r="DD120" s="1072"/>
      <c r="DE120" s="1072"/>
      <c r="DF120" s="1073"/>
      <c r="DG120" s="982">
        <v>60316879</v>
      </c>
      <c r="DH120" s="983"/>
      <c r="DI120" s="983"/>
      <c r="DJ120" s="983"/>
      <c r="DK120" s="983"/>
      <c r="DL120" s="983">
        <v>54026739</v>
      </c>
      <c r="DM120" s="983"/>
      <c r="DN120" s="983"/>
      <c r="DO120" s="983"/>
      <c r="DP120" s="983"/>
      <c r="DQ120" s="983">
        <v>50770137</v>
      </c>
      <c r="DR120" s="983"/>
      <c r="DS120" s="983"/>
      <c r="DT120" s="983"/>
      <c r="DU120" s="983"/>
      <c r="DV120" s="984">
        <v>29.4</v>
      </c>
      <c r="DW120" s="984"/>
      <c r="DX120" s="984"/>
      <c r="DY120" s="984"/>
      <c r="DZ120" s="985"/>
    </row>
    <row r="121" spans="1:130" s="247" customFormat="1" ht="26.25" customHeight="1">
      <c r="A121" s="1115"/>
      <c r="B121" s="1002"/>
      <c r="C121" s="1023" t="s">
        <v>475</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126</v>
      </c>
      <c r="AB121" s="1015"/>
      <c r="AC121" s="1015"/>
      <c r="AD121" s="1015"/>
      <c r="AE121" s="1016"/>
      <c r="AF121" s="1017" t="s">
        <v>126</v>
      </c>
      <c r="AG121" s="1015"/>
      <c r="AH121" s="1015"/>
      <c r="AI121" s="1015"/>
      <c r="AJ121" s="1016"/>
      <c r="AK121" s="1017" t="s">
        <v>126</v>
      </c>
      <c r="AL121" s="1015"/>
      <c r="AM121" s="1015"/>
      <c r="AN121" s="1015"/>
      <c r="AO121" s="1016"/>
      <c r="AP121" s="1018" t="s">
        <v>446</v>
      </c>
      <c r="AQ121" s="1019"/>
      <c r="AR121" s="1019"/>
      <c r="AS121" s="1019"/>
      <c r="AT121" s="1020"/>
      <c r="AU121" s="1048"/>
      <c r="AV121" s="1049"/>
      <c r="AW121" s="1049"/>
      <c r="AX121" s="1049"/>
      <c r="AY121" s="1050"/>
      <c r="AZ121" s="1005" t="s">
        <v>476</v>
      </c>
      <c r="BA121" s="1006"/>
      <c r="BB121" s="1006"/>
      <c r="BC121" s="1006"/>
      <c r="BD121" s="1006"/>
      <c r="BE121" s="1006"/>
      <c r="BF121" s="1006"/>
      <c r="BG121" s="1006"/>
      <c r="BH121" s="1006"/>
      <c r="BI121" s="1006"/>
      <c r="BJ121" s="1006"/>
      <c r="BK121" s="1006"/>
      <c r="BL121" s="1006"/>
      <c r="BM121" s="1006"/>
      <c r="BN121" s="1006"/>
      <c r="BO121" s="1006"/>
      <c r="BP121" s="1007"/>
      <c r="BQ121" s="975">
        <v>32191318</v>
      </c>
      <c r="BR121" s="976"/>
      <c r="BS121" s="976"/>
      <c r="BT121" s="976"/>
      <c r="BU121" s="976"/>
      <c r="BV121" s="976">
        <v>31561301</v>
      </c>
      <c r="BW121" s="976"/>
      <c r="BX121" s="976"/>
      <c r="BY121" s="976"/>
      <c r="BZ121" s="976"/>
      <c r="CA121" s="976">
        <v>28793276</v>
      </c>
      <c r="CB121" s="976"/>
      <c r="CC121" s="976"/>
      <c r="CD121" s="976"/>
      <c r="CE121" s="976"/>
      <c r="CF121" s="970">
        <v>16.7</v>
      </c>
      <c r="CG121" s="971"/>
      <c r="CH121" s="971"/>
      <c r="CI121" s="971"/>
      <c r="CJ121" s="971"/>
      <c r="CK121" s="1066"/>
      <c r="CL121" s="1067"/>
      <c r="CM121" s="1067"/>
      <c r="CN121" s="1067"/>
      <c r="CO121" s="1068"/>
      <c r="CP121" s="1076" t="s">
        <v>477</v>
      </c>
      <c r="CQ121" s="1077"/>
      <c r="CR121" s="1077"/>
      <c r="CS121" s="1077"/>
      <c r="CT121" s="1077"/>
      <c r="CU121" s="1077"/>
      <c r="CV121" s="1077"/>
      <c r="CW121" s="1077"/>
      <c r="CX121" s="1077"/>
      <c r="CY121" s="1077"/>
      <c r="CZ121" s="1077"/>
      <c r="DA121" s="1077"/>
      <c r="DB121" s="1077"/>
      <c r="DC121" s="1077"/>
      <c r="DD121" s="1077"/>
      <c r="DE121" s="1077"/>
      <c r="DF121" s="1078"/>
      <c r="DG121" s="975">
        <v>8577853</v>
      </c>
      <c r="DH121" s="976"/>
      <c r="DI121" s="976"/>
      <c r="DJ121" s="976"/>
      <c r="DK121" s="976"/>
      <c r="DL121" s="976">
        <v>12651479</v>
      </c>
      <c r="DM121" s="976"/>
      <c r="DN121" s="976"/>
      <c r="DO121" s="976"/>
      <c r="DP121" s="976"/>
      <c r="DQ121" s="976">
        <v>17898350</v>
      </c>
      <c r="DR121" s="976"/>
      <c r="DS121" s="976"/>
      <c r="DT121" s="976"/>
      <c r="DU121" s="976"/>
      <c r="DV121" s="977">
        <v>10.4</v>
      </c>
      <c r="DW121" s="977"/>
      <c r="DX121" s="977"/>
      <c r="DY121" s="977"/>
      <c r="DZ121" s="978"/>
    </row>
    <row r="122" spans="1:130" s="247" customFormat="1" ht="26.25" customHeight="1">
      <c r="A122" s="1115"/>
      <c r="B122" s="1002"/>
      <c r="C122" s="972" t="s">
        <v>458</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126</v>
      </c>
      <c r="AB122" s="1015"/>
      <c r="AC122" s="1015"/>
      <c r="AD122" s="1015"/>
      <c r="AE122" s="1016"/>
      <c r="AF122" s="1017" t="s">
        <v>126</v>
      </c>
      <c r="AG122" s="1015"/>
      <c r="AH122" s="1015"/>
      <c r="AI122" s="1015"/>
      <c r="AJ122" s="1016"/>
      <c r="AK122" s="1017" t="s">
        <v>126</v>
      </c>
      <c r="AL122" s="1015"/>
      <c r="AM122" s="1015"/>
      <c r="AN122" s="1015"/>
      <c r="AO122" s="1016"/>
      <c r="AP122" s="1018" t="s">
        <v>126</v>
      </c>
      <c r="AQ122" s="1019"/>
      <c r="AR122" s="1019"/>
      <c r="AS122" s="1019"/>
      <c r="AT122" s="1020"/>
      <c r="AU122" s="1048"/>
      <c r="AV122" s="1049"/>
      <c r="AW122" s="1049"/>
      <c r="AX122" s="1049"/>
      <c r="AY122" s="1050"/>
      <c r="AZ122" s="1030" t="s">
        <v>478</v>
      </c>
      <c r="BA122" s="1021"/>
      <c r="BB122" s="1021"/>
      <c r="BC122" s="1021"/>
      <c r="BD122" s="1021"/>
      <c r="BE122" s="1021"/>
      <c r="BF122" s="1021"/>
      <c r="BG122" s="1021"/>
      <c r="BH122" s="1021"/>
      <c r="BI122" s="1021"/>
      <c r="BJ122" s="1021"/>
      <c r="BK122" s="1021"/>
      <c r="BL122" s="1021"/>
      <c r="BM122" s="1021"/>
      <c r="BN122" s="1021"/>
      <c r="BO122" s="1021"/>
      <c r="BP122" s="1022"/>
      <c r="BQ122" s="1053">
        <v>327056895</v>
      </c>
      <c r="BR122" s="1054"/>
      <c r="BS122" s="1054"/>
      <c r="BT122" s="1054"/>
      <c r="BU122" s="1054"/>
      <c r="BV122" s="1054">
        <v>347856425</v>
      </c>
      <c r="BW122" s="1054"/>
      <c r="BX122" s="1054"/>
      <c r="BY122" s="1054"/>
      <c r="BZ122" s="1054"/>
      <c r="CA122" s="1054">
        <v>357673686</v>
      </c>
      <c r="CB122" s="1054"/>
      <c r="CC122" s="1054"/>
      <c r="CD122" s="1054"/>
      <c r="CE122" s="1054"/>
      <c r="CF122" s="1074">
        <v>207.3</v>
      </c>
      <c r="CG122" s="1075"/>
      <c r="CH122" s="1075"/>
      <c r="CI122" s="1075"/>
      <c r="CJ122" s="1075"/>
      <c r="CK122" s="1066"/>
      <c r="CL122" s="1067"/>
      <c r="CM122" s="1067"/>
      <c r="CN122" s="1067"/>
      <c r="CO122" s="1068"/>
      <c r="CP122" s="1076" t="s">
        <v>479</v>
      </c>
      <c r="CQ122" s="1077"/>
      <c r="CR122" s="1077"/>
      <c r="CS122" s="1077"/>
      <c r="CT122" s="1077"/>
      <c r="CU122" s="1077"/>
      <c r="CV122" s="1077"/>
      <c r="CW122" s="1077"/>
      <c r="CX122" s="1077"/>
      <c r="CY122" s="1077"/>
      <c r="CZ122" s="1077"/>
      <c r="DA122" s="1077"/>
      <c r="DB122" s="1077"/>
      <c r="DC122" s="1077"/>
      <c r="DD122" s="1077"/>
      <c r="DE122" s="1077"/>
      <c r="DF122" s="1078"/>
      <c r="DG122" s="975">
        <v>1284869</v>
      </c>
      <c r="DH122" s="976"/>
      <c r="DI122" s="976"/>
      <c r="DJ122" s="976"/>
      <c r="DK122" s="976"/>
      <c r="DL122" s="976">
        <v>1107194</v>
      </c>
      <c r="DM122" s="976"/>
      <c r="DN122" s="976"/>
      <c r="DO122" s="976"/>
      <c r="DP122" s="976"/>
      <c r="DQ122" s="976">
        <v>1247017</v>
      </c>
      <c r="DR122" s="976"/>
      <c r="DS122" s="976"/>
      <c r="DT122" s="976"/>
      <c r="DU122" s="976"/>
      <c r="DV122" s="977">
        <v>0.7</v>
      </c>
      <c r="DW122" s="977"/>
      <c r="DX122" s="977"/>
      <c r="DY122" s="977"/>
      <c r="DZ122" s="978"/>
    </row>
    <row r="123" spans="1:130" s="247" customFormat="1" ht="26.25" customHeight="1">
      <c r="A123" s="1115"/>
      <c r="B123" s="1002"/>
      <c r="C123" s="972" t="s">
        <v>464</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446</v>
      </c>
      <c r="AB123" s="1015"/>
      <c r="AC123" s="1015"/>
      <c r="AD123" s="1015"/>
      <c r="AE123" s="1016"/>
      <c r="AF123" s="1017" t="s">
        <v>446</v>
      </c>
      <c r="AG123" s="1015"/>
      <c r="AH123" s="1015"/>
      <c r="AI123" s="1015"/>
      <c r="AJ123" s="1016"/>
      <c r="AK123" s="1017" t="s">
        <v>446</v>
      </c>
      <c r="AL123" s="1015"/>
      <c r="AM123" s="1015"/>
      <c r="AN123" s="1015"/>
      <c r="AO123" s="1016"/>
      <c r="AP123" s="1018" t="s">
        <v>446</v>
      </c>
      <c r="AQ123" s="1019"/>
      <c r="AR123" s="1019"/>
      <c r="AS123" s="1019"/>
      <c r="AT123" s="1020"/>
      <c r="AU123" s="1051"/>
      <c r="AV123" s="1052"/>
      <c r="AW123" s="1052"/>
      <c r="AX123" s="1052"/>
      <c r="AY123" s="1052"/>
      <c r="AZ123" s="278" t="s">
        <v>184</v>
      </c>
      <c r="BA123" s="278"/>
      <c r="BB123" s="278"/>
      <c r="BC123" s="278"/>
      <c r="BD123" s="278"/>
      <c r="BE123" s="278"/>
      <c r="BF123" s="278"/>
      <c r="BG123" s="278"/>
      <c r="BH123" s="278"/>
      <c r="BI123" s="278"/>
      <c r="BJ123" s="278"/>
      <c r="BK123" s="278"/>
      <c r="BL123" s="278"/>
      <c r="BM123" s="278"/>
      <c r="BN123" s="278"/>
      <c r="BO123" s="1031" t="s">
        <v>480</v>
      </c>
      <c r="BP123" s="1062"/>
      <c r="BQ123" s="1121">
        <v>377979725</v>
      </c>
      <c r="BR123" s="1122"/>
      <c r="BS123" s="1122"/>
      <c r="BT123" s="1122"/>
      <c r="BU123" s="1122"/>
      <c r="BV123" s="1122">
        <v>401928656</v>
      </c>
      <c r="BW123" s="1122"/>
      <c r="BX123" s="1122"/>
      <c r="BY123" s="1122"/>
      <c r="BZ123" s="1122"/>
      <c r="CA123" s="1122">
        <v>408999410</v>
      </c>
      <c r="CB123" s="1122"/>
      <c r="CC123" s="1122"/>
      <c r="CD123" s="1122"/>
      <c r="CE123" s="1122"/>
      <c r="CF123" s="1055"/>
      <c r="CG123" s="1056"/>
      <c r="CH123" s="1056"/>
      <c r="CI123" s="1056"/>
      <c r="CJ123" s="1057"/>
      <c r="CK123" s="1066"/>
      <c r="CL123" s="1067"/>
      <c r="CM123" s="1067"/>
      <c r="CN123" s="1067"/>
      <c r="CO123" s="1068"/>
      <c r="CP123" s="1076" t="s">
        <v>415</v>
      </c>
      <c r="CQ123" s="1077"/>
      <c r="CR123" s="1077"/>
      <c r="CS123" s="1077"/>
      <c r="CT123" s="1077"/>
      <c r="CU123" s="1077"/>
      <c r="CV123" s="1077"/>
      <c r="CW123" s="1077"/>
      <c r="CX123" s="1077"/>
      <c r="CY123" s="1077"/>
      <c r="CZ123" s="1077"/>
      <c r="DA123" s="1077"/>
      <c r="DB123" s="1077"/>
      <c r="DC123" s="1077"/>
      <c r="DD123" s="1077"/>
      <c r="DE123" s="1077"/>
      <c r="DF123" s="1078"/>
      <c r="DG123" s="1014">
        <v>1686655</v>
      </c>
      <c r="DH123" s="1015"/>
      <c r="DI123" s="1015"/>
      <c r="DJ123" s="1015"/>
      <c r="DK123" s="1016"/>
      <c r="DL123" s="1017">
        <v>1749023</v>
      </c>
      <c r="DM123" s="1015"/>
      <c r="DN123" s="1015"/>
      <c r="DO123" s="1015"/>
      <c r="DP123" s="1016"/>
      <c r="DQ123" s="1017">
        <v>1159929</v>
      </c>
      <c r="DR123" s="1015"/>
      <c r="DS123" s="1015"/>
      <c r="DT123" s="1015"/>
      <c r="DU123" s="1016"/>
      <c r="DV123" s="1018">
        <v>0.7</v>
      </c>
      <c r="DW123" s="1019"/>
      <c r="DX123" s="1019"/>
      <c r="DY123" s="1019"/>
      <c r="DZ123" s="1020"/>
    </row>
    <row r="124" spans="1:130" s="247" customFormat="1" ht="26.25" customHeight="1" thickBot="1">
      <c r="A124" s="1115"/>
      <c r="B124" s="1002"/>
      <c r="C124" s="972" t="s">
        <v>467</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390</v>
      </c>
      <c r="AB124" s="1015"/>
      <c r="AC124" s="1015"/>
      <c r="AD124" s="1015"/>
      <c r="AE124" s="1016"/>
      <c r="AF124" s="1017" t="s">
        <v>390</v>
      </c>
      <c r="AG124" s="1015"/>
      <c r="AH124" s="1015"/>
      <c r="AI124" s="1015"/>
      <c r="AJ124" s="1016"/>
      <c r="AK124" s="1017" t="s">
        <v>390</v>
      </c>
      <c r="AL124" s="1015"/>
      <c r="AM124" s="1015"/>
      <c r="AN124" s="1015"/>
      <c r="AO124" s="1016"/>
      <c r="AP124" s="1018" t="s">
        <v>390</v>
      </c>
      <c r="AQ124" s="1019"/>
      <c r="AR124" s="1019"/>
      <c r="AS124" s="1019"/>
      <c r="AT124" s="1020"/>
      <c r="AU124" s="1117" t="s">
        <v>481</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127.8</v>
      </c>
      <c r="BR124" s="1084"/>
      <c r="BS124" s="1084"/>
      <c r="BT124" s="1084"/>
      <c r="BU124" s="1084"/>
      <c r="BV124" s="1084">
        <v>116.6</v>
      </c>
      <c r="BW124" s="1084"/>
      <c r="BX124" s="1084"/>
      <c r="BY124" s="1084"/>
      <c r="BZ124" s="1084"/>
      <c r="CA124" s="1084">
        <v>126.7</v>
      </c>
      <c r="CB124" s="1084"/>
      <c r="CC124" s="1084"/>
      <c r="CD124" s="1084"/>
      <c r="CE124" s="1084"/>
      <c r="CF124" s="1085"/>
      <c r="CG124" s="1086"/>
      <c r="CH124" s="1086"/>
      <c r="CI124" s="1086"/>
      <c r="CJ124" s="1087"/>
      <c r="CK124" s="1069"/>
      <c r="CL124" s="1069"/>
      <c r="CM124" s="1069"/>
      <c r="CN124" s="1069"/>
      <c r="CO124" s="1070"/>
      <c r="CP124" s="1076" t="s">
        <v>482</v>
      </c>
      <c r="CQ124" s="1077"/>
      <c r="CR124" s="1077"/>
      <c r="CS124" s="1077"/>
      <c r="CT124" s="1077"/>
      <c r="CU124" s="1077"/>
      <c r="CV124" s="1077"/>
      <c r="CW124" s="1077"/>
      <c r="CX124" s="1077"/>
      <c r="CY124" s="1077"/>
      <c r="CZ124" s="1077"/>
      <c r="DA124" s="1077"/>
      <c r="DB124" s="1077"/>
      <c r="DC124" s="1077"/>
      <c r="DD124" s="1077"/>
      <c r="DE124" s="1077"/>
      <c r="DF124" s="1078"/>
      <c r="DG124" s="1061">
        <v>1431710</v>
      </c>
      <c r="DH124" s="1040"/>
      <c r="DI124" s="1040"/>
      <c r="DJ124" s="1040"/>
      <c r="DK124" s="1041"/>
      <c r="DL124" s="1039">
        <v>1374761</v>
      </c>
      <c r="DM124" s="1040"/>
      <c r="DN124" s="1040"/>
      <c r="DO124" s="1040"/>
      <c r="DP124" s="1041"/>
      <c r="DQ124" s="1039">
        <v>1232320</v>
      </c>
      <c r="DR124" s="1040"/>
      <c r="DS124" s="1040"/>
      <c r="DT124" s="1040"/>
      <c r="DU124" s="1041"/>
      <c r="DV124" s="1042">
        <v>0.7</v>
      </c>
      <c r="DW124" s="1043"/>
      <c r="DX124" s="1043"/>
      <c r="DY124" s="1043"/>
      <c r="DZ124" s="1044"/>
    </row>
    <row r="125" spans="1:130" s="247" customFormat="1" ht="26.25" customHeight="1">
      <c r="A125" s="1115"/>
      <c r="B125" s="1002"/>
      <c r="C125" s="972" t="s">
        <v>469</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126</v>
      </c>
      <c r="AB125" s="1015"/>
      <c r="AC125" s="1015"/>
      <c r="AD125" s="1015"/>
      <c r="AE125" s="1016"/>
      <c r="AF125" s="1017" t="s">
        <v>390</v>
      </c>
      <c r="AG125" s="1015"/>
      <c r="AH125" s="1015"/>
      <c r="AI125" s="1015"/>
      <c r="AJ125" s="1016"/>
      <c r="AK125" s="1017" t="s">
        <v>390</v>
      </c>
      <c r="AL125" s="1015"/>
      <c r="AM125" s="1015"/>
      <c r="AN125" s="1015"/>
      <c r="AO125" s="1016"/>
      <c r="AP125" s="1018" t="s">
        <v>390</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483</v>
      </c>
      <c r="CL125" s="1064"/>
      <c r="CM125" s="1064"/>
      <c r="CN125" s="1064"/>
      <c r="CO125" s="1065"/>
      <c r="CP125" s="996" t="s">
        <v>484</v>
      </c>
      <c r="CQ125" s="945"/>
      <c r="CR125" s="945"/>
      <c r="CS125" s="945"/>
      <c r="CT125" s="945"/>
      <c r="CU125" s="945"/>
      <c r="CV125" s="945"/>
      <c r="CW125" s="945"/>
      <c r="CX125" s="945"/>
      <c r="CY125" s="945"/>
      <c r="CZ125" s="945"/>
      <c r="DA125" s="945"/>
      <c r="DB125" s="945"/>
      <c r="DC125" s="945"/>
      <c r="DD125" s="945"/>
      <c r="DE125" s="945"/>
      <c r="DF125" s="946"/>
      <c r="DG125" s="982" t="s">
        <v>390</v>
      </c>
      <c r="DH125" s="983"/>
      <c r="DI125" s="983"/>
      <c r="DJ125" s="983"/>
      <c r="DK125" s="983"/>
      <c r="DL125" s="983" t="s">
        <v>390</v>
      </c>
      <c r="DM125" s="983"/>
      <c r="DN125" s="983"/>
      <c r="DO125" s="983"/>
      <c r="DP125" s="983"/>
      <c r="DQ125" s="983" t="s">
        <v>390</v>
      </c>
      <c r="DR125" s="983"/>
      <c r="DS125" s="983"/>
      <c r="DT125" s="983"/>
      <c r="DU125" s="983"/>
      <c r="DV125" s="984" t="s">
        <v>390</v>
      </c>
      <c r="DW125" s="984"/>
      <c r="DX125" s="984"/>
      <c r="DY125" s="984"/>
      <c r="DZ125" s="985"/>
    </row>
    <row r="126" spans="1:130" s="247" customFormat="1" ht="26.25" customHeight="1" thickBot="1">
      <c r="A126" s="1115"/>
      <c r="B126" s="1002"/>
      <c r="C126" s="972" t="s">
        <v>471</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8299</v>
      </c>
      <c r="AB126" s="1015"/>
      <c r="AC126" s="1015"/>
      <c r="AD126" s="1015"/>
      <c r="AE126" s="1016"/>
      <c r="AF126" s="1017">
        <v>8297</v>
      </c>
      <c r="AG126" s="1015"/>
      <c r="AH126" s="1015"/>
      <c r="AI126" s="1015"/>
      <c r="AJ126" s="1016"/>
      <c r="AK126" s="1017">
        <v>9290</v>
      </c>
      <c r="AL126" s="1015"/>
      <c r="AM126" s="1015"/>
      <c r="AN126" s="1015"/>
      <c r="AO126" s="1016"/>
      <c r="AP126" s="1018">
        <v>0</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485</v>
      </c>
      <c r="CQ126" s="1006"/>
      <c r="CR126" s="1006"/>
      <c r="CS126" s="1006"/>
      <c r="CT126" s="1006"/>
      <c r="CU126" s="1006"/>
      <c r="CV126" s="1006"/>
      <c r="CW126" s="1006"/>
      <c r="CX126" s="1006"/>
      <c r="CY126" s="1006"/>
      <c r="CZ126" s="1006"/>
      <c r="DA126" s="1006"/>
      <c r="DB126" s="1006"/>
      <c r="DC126" s="1006"/>
      <c r="DD126" s="1006"/>
      <c r="DE126" s="1006"/>
      <c r="DF126" s="1007"/>
      <c r="DG126" s="975" t="s">
        <v>390</v>
      </c>
      <c r="DH126" s="976"/>
      <c r="DI126" s="976"/>
      <c r="DJ126" s="976"/>
      <c r="DK126" s="976"/>
      <c r="DL126" s="976" t="s">
        <v>126</v>
      </c>
      <c r="DM126" s="976"/>
      <c r="DN126" s="976"/>
      <c r="DO126" s="976"/>
      <c r="DP126" s="976"/>
      <c r="DQ126" s="976" t="s">
        <v>126</v>
      </c>
      <c r="DR126" s="976"/>
      <c r="DS126" s="976"/>
      <c r="DT126" s="976"/>
      <c r="DU126" s="976"/>
      <c r="DV126" s="977" t="s">
        <v>126</v>
      </c>
      <c r="DW126" s="977"/>
      <c r="DX126" s="977"/>
      <c r="DY126" s="977"/>
      <c r="DZ126" s="978"/>
    </row>
    <row r="127" spans="1:130" s="247" customFormat="1" ht="26.25" customHeight="1">
      <c r="A127" s="1116"/>
      <c r="B127" s="1004"/>
      <c r="C127" s="1058" t="s">
        <v>486</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777</v>
      </c>
      <c r="AB127" s="1015"/>
      <c r="AC127" s="1015"/>
      <c r="AD127" s="1015"/>
      <c r="AE127" s="1016"/>
      <c r="AF127" s="1017">
        <v>894</v>
      </c>
      <c r="AG127" s="1015"/>
      <c r="AH127" s="1015"/>
      <c r="AI127" s="1015"/>
      <c r="AJ127" s="1016"/>
      <c r="AK127" s="1017">
        <v>547</v>
      </c>
      <c r="AL127" s="1015"/>
      <c r="AM127" s="1015"/>
      <c r="AN127" s="1015"/>
      <c r="AO127" s="1016"/>
      <c r="AP127" s="1018">
        <v>0</v>
      </c>
      <c r="AQ127" s="1019"/>
      <c r="AR127" s="1019"/>
      <c r="AS127" s="1019"/>
      <c r="AT127" s="1020"/>
      <c r="AU127" s="283"/>
      <c r="AV127" s="283"/>
      <c r="AW127" s="283"/>
      <c r="AX127" s="1088" t="s">
        <v>487</v>
      </c>
      <c r="AY127" s="1089"/>
      <c r="AZ127" s="1089"/>
      <c r="BA127" s="1089"/>
      <c r="BB127" s="1089"/>
      <c r="BC127" s="1089"/>
      <c r="BD127" s="1089"/>
      <c r="BE127" s="1090"/>
      <c r="BF127" s="1091" t="s">
        <v>488</v>
      </c>
      <c r="BG127" s="1089"/>
      <c r="BH127" s="1089"/>
      <c r="BI127" s="1089"/>
      <c r="BJ127" s="1089"/>
      <c r="BK127" s="1089"/>
      <c r="BL127" s="1090"/>
      <c r="BM127" s="1091" t="s">
        <v>489</v>
      </c>
      <c r="BN127" s="1089"/>
      <c r="BO127" s="1089"/>
      <c r="BP127" s="1089"/>
      <c r="BQ127" s="1089"/>
      <c r="BR127" s="1089"/>
      <c r="BS127" s="1090"/>
      <c r="BT127" s="1091" t="s">
        <v>490</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491</v>
      </c>
      <c r="CQ127" s="1006"/>
      <c r="CR127" s="1006"/>
      <c r="CS127" s="1006"/>
      <c r="CT127" s="1006"/>
      <c r="CU127" s="1006"/>
      <c r="CV127" s="1006"/>
      <c r="CW127" s="1006"/>
      <c r="CX127" s="1006"/>
      <c r="CY127" s="1006"/>
      <c r="CZ127" s="1006"/>
      <c r="DA127" s="1006"/>
      <c r="DB127" s="1006"/>
      <c r="DC127" s="1006"/>
      <c r="DD127" s="1006"/>
      <c r="DE127" s="1006"/>
      <c r="DF127" s="1007"/>
      <c r="DG127" s="975" t="s">
        <v>126</v>
      </c>
      <c r="DH127" s="976"/>
      <c r="DI127" s="976"/>
      <c r="DJ127" s="976"/>
      <c r="DK127" s="976"/>
      <c r="DL127" s="976" t="s">
        <v>390</v>
      </c>
      <c r="DM127" s="976"/>
      <c r="DN127" s="976"/>
      <c r="DO127" s="976"/>
      <c r="DP127" s="976"/>
      <c r="DQ127" s="976" t="s">
        <v>390</v>
      </c>
      <c r="DR127" s="976"/>
      <c r="DS127" s="976"/>
      <c r="DT127" s="976"/>
      <c r="DU127" s="976"/>
      <c r="DV127" s="977" t="s">
        <v>126</v>
      </c>
      <c r="DW127" s="977"/>
      <c r="DX127" s="977"/>
      <c r="DY127" s="977"/>
      <c r="DZ127" s="978"/>
    </row>
    <row r="128" spans="1:130" s="247" customFormat="1" ht="26.25" customHeight="1" thickBot="1">
      <c r="A128" s="1099" t="s">
        <v>492</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493</v>
      </c>
      <c r="X128" s="1101"/>
      <c r="Y128" s="1101"/>
      <c r="Z128" s="1102"/>
      <c r="AA128" s="1103">
        <v>5867834</v>
      </c>
      <c r="AB128" s="1104"/>
      <c r="AC128" s="1104"/>
      <c r="AD128" s="1104"/>
      <c r="AE128" s="1105"/>
      <c r="AF128" s="1106">
        <v>6725845</v>
      </c>
      <c r="AG128" s="1104"/>
      <c r="AH128" s="1104"/>
      <c r="AI128" s="1104"/>
      <c r="AJ128" s="1105"/>
      <c r="AK128" s="1106">
        <v>12169045</v>
      </c>
      <c r="AL128" s="1104"/>
      <c r="AM128" s="1104"/>
      <c r="AN128" s="1104"/>
      <c r="AO128" s="1105"/>
      <c r="AP128" s="1107"/>
      <c r="AQ128" s="1108"/>
      <c r="AR128" s="1108"/>
      <c r="AS128" s="1108"/>
      <c r="AT128" s="1109"/>
      <c r="AU128" s="283"/>
      <c r="AV128" s="283"/>
      <c r="AW128" s="283"/>
      <c r="AX128" s="944" t="s">
        <v>494</v>
      </c>
      <c r="AY128" s="945"/>
      <c r="AZ128" s="945"/>
      <c r="BA128" s="945"/>
      <c r="BB128" s="945"/>
      <c r="BC128" s="945"/>
      <c r="BD128" s="945"/>
      <c r="BE128" s="946"/>
      <c r="BF128" s="1110" t="s">
        <v>126</v>
      </c>
      <c r="BG128" s="1111"/>
      <c r="BH128" s="1111"/>
      <c r="BI128" s="1111"/>
      <c r="BJ128" s="1111"/>
      <c r="BK128" s="1111"/>
      <c r="BL128" s="1112"/>
      <c r="BM128" s="1110">
        <v>11.25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495</v>
      </c>
      <c r="CQ128" s="1093"/>
      <c r="CR128" s="1093"/>
      <c r="CS128" s="1093"/>
      <c r="CT128" s="1093"/>
      <c r="CU128" s="1093"/>
      <c r="CV128" s="1093"/>
      <c r="CW128" s="1093"/>
      <c r="CX128" s="1093"/>
      <c r="CY128" s="1093"/>
      <c r="CZ128" s="1093"/>
      <c r="DA128" s="1093"/>
      <c r="DB128" s="1093"/>
      <c r="DC128" s="1093"/>
      <c r="DD128" s="1093"/>
      <c r="DE128" s="1093"/>
      <c r="DF128" s="1094"/>
      <c r="DG128" s="1095" t="s">
        <v>390</v>
      </c>
      <c r="DH128" s="1096"/>
      <c r="DI128" s="1096"/>
      <c r="DJ128" s="1096"/>
      <c r="DK128" s="1096"/>
      <c r="DL128" s="1096" t="s">
        <v>390</v>
      </c>
      <c r="DM128" s="1096"/>
      <c r="DN128" s="1096"/>
      <c r="DO128" s="1096"/>
      <c r="DP128" s="1096"/>
      <c r="DQ128" s="1096" t="s">
        <v>496</v>
      </c>
      <c r="DR128" s="1096"/>
      <c r="DS128" s="1096"/>
      <c r="DT128" s="1096"/>
      <c r="DU128" s="1096"/>
      <c r="DV128" s="1097" t="s">
        <v>496</v>
      </c>
      <c r="DW128" s="1097"/>
      <c r="DX128" s="1097"/>
      <c r="DY128" s="1097"/>
      <c r="DZ128" s="1098"/>
    </row>
    <row r="129" spans="1:131" s="247" customFormat="1" ht="26.25" customHeight="1">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497</v>
      </c>
      <c r="X129" s="1130"/>
      <c r="Y129" s="1130"/>
      <c r="Z129" s="1131"/>
      <c r="AA129" s="1014">
        <v>189204712</v>
      </c>
      <c r="AB129" s="1015"/>
      <c r="AC129" s="1015"/>
      <c r="AD129" s="1015"/>
      <c r="AE129" s="1016"/>
      <c r="AF129" s="1017">
        <v>191297285</v>
      </c>
      <c r="AG129" s="1015"/>
      <c r="AH129" s="1015"/>
      <c r="AI129" s="1015"/>
      <c r="AJ129" s="1016"/>
      <c r="AK129" s="1017">
        <v>192806403</v>
      </c>
      <c r="AL129" s="1015"/>
      <c r="AM129" s="1015"/>
      <c r="AN129" s="1015"/>
      <c r="AO129" s="1016"/>
      <c r="AP129" s="1132"/>
      <c r="AQ129" s="1133"/>
      <c r="AR129" s="1133"/>
      <c r="AS129" s="1133"/>
      <c r="AT129" s="1134"/>
      <c r="AU129" s="285"/>
      <c r="AV129" s="285"/>
      <c r="AW129" s="285"/>
      <c r="AX129" s="1123" t="s">
        <v>498</v>
      </c>
      <c r="AY129" s="1006"/>
      <c r="AZ129" s="1006"/>
      <c r="BA129" s="1006"/>
      <c r="BB129" s="1006"/>
      <c r="BC129" s="1006"/>
      <c r="BD129" s="1006"/>
      <c r="BE129" s="1007"/>
      <c r="BF129" s="1124" t="s">
        <v>390</v>
      </c>
      <c r="BG129" s="1125"/>
      <c r="BH129" s="1125"/>
      <c r="BI129" s="1125"/>
      <c r="BJ129" s="1125"/>
      <c r="BK129" s="1125"/>
      <c r="BL129" s="1126"/>
      <c r="BM129" s="1124">
        <v>16.25</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499</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500</v>
      </c>
      <c r="X130" s="1130"/>
      <c r="Y130" s="1130"/>
      <c r="Z130" s="1131"/>
      <c r="AA130" s="1014">
        <v>20425987</v>
      </c>
      <c r="AB130" s="1015"/>
      <c r="AC130" s="1015"/>
      <c r="AD130" s="1015"/>
      <c r="AE130" s="1016"/>
      <c r="AF130" s="1017">
        <v>20545433</v>
      </c>
      <c r="AG130" s="1015"/>
      <c r="AH130" s="1015"/>
      <c r="AI130" s="1015"/>
      <c r="AJ130" s="1016"/>
      <c r="AK130" s="1017">
        <v>20259183</v>
      </c>
      <c r="AL130" s="1015"/>
      <c r="AM130" s="1015"/>
      <c r="AN130" s="1015"/>
      <c r="AO130" s="1016"/>
      <c r="AP130" s="1132"/>
      <c r="AQ130" s="1133"/>
      <c r="AR130" s="1133"/>
      <c r="AS130" s="1133"/>
      <c r="AT130" s="1134"/>
      <c r="AU130" s="285"/>
      <c r="AV130" s="285"/>
      <c r="AW130" s="285"/>
      <c r="AX130" s="1123" t="s">
        <v>501</v>
      </c>
      <c r="AY130" s="1006"/>
      <c r="AZ130" s="1006"/>
      <c r="BA130" s="1006"/>
      <c r="BB130" s="1006"/>
      <c r="BC130" s="1006"/>
      <c r="BD130" s="1006"/>
      <c r="BE130" s="1007"/>
      <c r="BF130" s="1160">
        <v>6.6</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502</v>
      </c>
      <c r="X131" s="1168"/>
      <c r="Y131" s="1168"/>
      <c r="Z131" s="1169"/>
      <c r="AA131" s="1061">
        <v>168778725</v>
      </c>
      <c r="AB131" s="1040"/>
      <c r="AC131" s="1040"/>
      <c r="AD131" s="1040"/>
      <c r="AE131" s="1041"/>
      <c r="AF131" s="1039">
        <v>170751852</v>
      </c>
      <c r="AG131" s="1040"/>
      <c r="AH131" s="1040"/>
      <c r="AI131" s="1040"/>
      <c r="AJ131" s="1041"/>
      <c r="AK131" s="1039">
        <v>172547220</v>
      </c>
      <c r="AL131" s="1040"/>
      <c r="AM131" s="1040"/>
      <c r="AN131" s="1040"/>
      <c r="AO131" s="1041"/>
      <c r="AP131" s="1170"/>
      <c r="AQ131" s="1171"/>
      <c r="AR131" s="1171"/>
      <c r="AS131" s="1171"/>
      <c r="AT131" s="1172"/>
      <c r="AU131" s="285"/>
      <c r="AV131" s="285"/>
      <c r="AW131" s="285"/>
      <c r="AX131" s="1142" t="s">
        <v>503</v>
      </c>
      <c r="AY131" s="1093"/>
      <c r="AZ131" s="1093"/>
      <c r="BA131" s="1093"/>
      <c r="BB131" s="1093"/>
      <c r="BC131" s="1093"/>
      <c r="BD131" s="1093"/>
      <c r="BE131" s="1094"/>
      <c r="BF131" s="1143">
        <v>126.7</v>
      </c>
      <c r="BG131" s="1144"/>
      <c r="BH131" s="1144"/>
      <c r="BI131" s="1144"/>
      <c r="BJ131" s="1144"/>
      <c r="BK131" s="1144"/>
      <c r="BL131" s="1145"/>
      <c r="BM131" s="1143">
        <v>400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504</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505</v>
      </c>
      <c r="W132" s="1153"/>
      <c r="X132" s="1153"/>
      <c r="Y132" s="1153"/>
      <c r="Z132" s="1154"/>
      <c r="AA132" s="1155">
        <v>7.7046348230000001</v>
      </c>
      <c r="AB132" s="1156"/>
      <c r="AC132" s="1156"/>
      <c r="AD132" s="1156"/>
      <c r="AE132" s="1157"/>
      <c r="AF132" s="1158">
        <v>6.4923254830000001</v>
      </c>
      <c r="AG132" s="1156"/>
      <c r="AH132" s="1156"/>
      <c r="AI132" s="1156"/>
      <c r="AJ132" s="1157"/>
      <c r="AK132" s="1158">
        <v>5.8646931550000003</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506</v>
      </c>
      <c r="W133" s="1136"/>
      <c r="X133" s="1136"/>
      <c r="Y133" s="1136"/>
      <c r="Z133" s="1137"/>
      <c r="AA133" s="1138">
        <v>8.8000000000000007</v>
      </c>
      <c r="AB133" s="1139"/>
      <c r="AC133" s="1139"/>
      <c r="AD133" s="1139"/>
      <c r="AE133" s="1140"/>
      <c r="AF133" s="1138">
        <v>7.7</v>
      </c>
      <c r="AG133" s="1139"/>
      <c r="AH133" s="1139"/>
      <c r="AI133" s="1139"/>
      <c r="AJ133" s="1140"/>
      <c r="AK133" s="1138">
        <v>6.6</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WFfGVBJRUnhfahroLMHoynRr/5uqTQkuafPBrV1kvSyCX46phuozgN4JJnaH4LSnOhAFGbRhKGEZDGtScrrzDA==" saltValue="1+Lhtty4AiLFo9WUw0zo1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P46" zoomScale="70" zoomScaleNormal="85" zoomScaleSheetLayoutView="70" workbookViewId="0">
      <selection activeCell="DM75" sqref="DM75"/>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507</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lJvKC3Muqz1IdVJirsQD0MP6rf6oklJgag6s48kppQ/ZAjNFVH0ZcnPIubvTuPbBue6o6PH5enmDl2ybif8E3A==" saltValue="O/rgQ1ktbysuKTHDzDFvnA==" spinCount="100000" sheet="1" objects="1" scenarios="1"/>
  <dataConsolidate/>
  <phoneticPr fontId="2"/>
  <printOptions horizontalCentered="1"/>
  <pageMargins left="0" right="0" top="0.39370078740157483" bottom="0.39370078740157483" header="0.19685039370078741" footer="0.19685039370078741"/>
  <pageSetup paperSize="8" scale="63"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Y70" zoomScale="85" zoomScaleNormal="85"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KG7AsOGuDzC+mWZOJPWKG6L0lLnJq1/XcHTfI1k2vZN2WQMBy85/txYJTXJuIwbYHN6VYbtDhYxKPbwG07tzag==" saltValue="ex282tMqspIFgq0rZnbCxw==" spinCount="100000" sheet="1" objects="1" scenarios="1"/>
  <dataConsolidate/>
  <phoneticPr fontId="2"/>
  <printOptions horizontalCentered="1"/>
  <pageMargins left="0" right="0" top="0.39370078740157483" bottom="0.39370078740157483" header="0.19685039370078741" footer="0.19685039370078741"/>
  <pageSetup paperSize="8" scale="6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510</v>
      </c>
      <c r="AP7" s="304"/>
      <c r="AQ7" s="305" t="s">
        <v>511</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512</v>
      </c>
      <c r="AQ8" s="311" t="s">
        <v>513</v>
      </c>
      <c r="AR8" s="312" t="s">
        <v>514</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515</v>
      </c>
      <c r="AL9" s="1179"/>
      <c r="AM9" s="1179"/>
      <c r="AN9" s="1180"/>
      <c r="AO9" s="313">
        <v>81408293</v>
      </c>
      <c r="AP9" s="313">
        <v>110953</v>
      </c>
      <c r="AQ9" s="314">
        <v>103263</v>
      </c>
      <c r="AR9" s="315">
        <v>7.4</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516</v>
      </c>
      <c r="AL10" s="1179"/>
      <c r="AM10" s="1179"/>
      <c r="AN10" s="1180"/>
      <c r="AO10" s="316">
        <v>3375257</v>
      </c>
      <c r="AP10" s="316">
        <v>4600</v>
      </c>
      <c r="AQ10" s="317">
        <v>1458</v>
      </c>
      <c r="AR10" s="318">
        <v>215.5</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517</v>
      </c>
      <c r="AL11" s="1179"/>
      <c r="AM11" s="1179"/>
      <c r="AN11" s="1180"/>
      <c r="AO11" s="316">
        <v>27766</v>
      </c>
      <c r="AP11" s="316">
        <v>38</v>
      </c>
      <c r="AQ11" s="317">
        <v>119</v>
      </c>
      <c r="AR11" s="318">
        <v>-68.099999999999994</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518</v>
      </c>
      <c r="AL12" s="1179"/>
      <c r="AM12" s="1179"/>
      <c r="AN12" s="1180"/>
      <c r="AO12" s="316">
        <v>308240</v>
      </c>
      <c r="AP12" s="316">
        <v>420</v>
      </c>
      <c r="AQ12" s="317">
        <v>1204</v>
      </c>
      <c r="AR12" s="318">
        <v>-65.099999999999994</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519</v>
      </c>
      <c r="AL13" s="1179"/>
      <c r="AM13" s="1179"/>
      <c r="AN13" s="1180"/>
      <c r="AO13" s="316" t="s">
        <v>520</v>
      </c>
      <c r="AP13" s="316" t="s">
        <v>520</v>
      </c>
      <c r="AQ13" s="317">
        <v>5</v>
      </c>
      <c r="AR13" s="318" t="s">
        <v>520</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521</v>
      </c>
      <c r="AL14" s="1179"/>
      <c r="AM14" s="1179"/>
      <c r="AN14" s="1180"/>
      <c r="AO14" s="316">
        <v>1533551</v>
      </c>
      <c r="AP14" s="316">
        <v>2090</v>
      </c>
      <c r="AQ14" s="317">
        <v>1915</v>
      </c>
      <c r="AR14" s="318">
        <v>9.1</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522</v>
      </c>
      <c r="AL15" s="1179"/>
      <c r="AM15" s="1179"/>
      <c r="AN15" s="1180"/>
      <c r="AO15" s="316">
        <v>331832</v>
      </c>
      <c r="AP15" s="316">
        <v>452</v>
      </c>
      <c r="AQ15" s="317">
        <v>1236</v>
      </c>
      <c r="AR15" s="318">
        <v>-63.4</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523</v>
      </c>
      <c r="AL16" s="1182"/>
      <c r="AM16" s="1182"/>
      <c r="AN16" s="1183"/>
      <c r="AO16" s="316">
        <v>-7501230</v>
      </c>
      <c r="AP16" s="316">
        <v>-10224</v>
      </c>
      <c r="AQ16" s="317">
        <v>-7821</v>
      </c>
      <c r="AR16" s="318">
        <v>30.7</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184</v>
      </c>
      <c r="AL17" s="1182"/>
      <c r="AM17" s="1182"/>
      <c r="AN17" s="1183"/>
      <c r="AO17" s="316">
        <v>79483709</v>
      </c>
      <c r="AP17" s="316">
        <v>108330</v>
      </c>
      <c r="AQ17" s="317">
        <v>101379</v>
      </c>
      <c r="AR17" s="318">
        <v>6.9</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528</v>
      </c>
      <c r="AL21" s="1174"/>
      <c r="AM21" s="1174"/>
      <c r="AN21" s="1175"/>
      <c r="AO21" s="328">
        <v>11.63</v>
      </c>
      <c r="AP21" s="329">
        <v>10.89</v>
      </c>
      <c r="AQ21" s="330">
        <v>0.74</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529</v>
      </c>
      <c r="AL22" s="1174"/>
      <c r="AM22" s="1174"/>
      <c r="AN22" s="1175"/>
      <c r="AO22" s="333">
        <v>100.1</v>
      </c>
      <c r="AP22" s="334">
        <v>99.9</v>
      </c>
      <c r="AQ22" s="335">
        <v>0.2</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510</v>
      </c>
      <c r="AP30" s="304"/>
      <c r="AQ30" s="305" t="s">
        <v>511</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512</v>
      </c>
      <c r="AQ31" s="311" t="s">
        <v>513</v>
      </c>
      <c r="AR31" s="312" t="s">
        <v>514</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533</v>
      </c>
      <c r="AL32" s="1190"/>
      <c r="AM32" s="1190"/>
      <c r="AN32" s="1191"/>
      <c r="AO32" s="343">
        <v>35114988</v>
      </c>
      <c r="AP32" s="343">
        <v>47859</v>
      </c>
      <c r="AQ32" s="344">
        <v>32340</v>
      </c>
      <c r="AR32" s="345">
        <v>48</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534</v>
      </c>
      <c r="AL33" s="1190"/>
      <c r="AM33" s="1190"/>
      <c r="AN33" s="1191"/>
      <c r="AO33" s="343" t="s">
        <v>520</v>
      </c>
      <c r="AP33" s="343" t="s">
        <v>520</v>
      </c>
      <c r="AQ33" s="344">
        <v>3070</v>
      </c>
      <c r="AR33" s="345" t="s">
        <v>520</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535</v>
      </c>
      <c r="AL34" s="1190"/>
      <c r="AM34" s="1190"/>
      <c r="AN34" s="1191"/>
      <c r="AO34" s="343">
        <v>2333333</v>
      </c>
      <c r="AP34" s="343">
        <v>3180</v>
      </c>
      <c r="AQ34" s="344">
        <v>20684</v>
      </c>
      <c r="AR34" s="345">
        <v>-84.6</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536</v>
      </c>
      <c r="AL35" s="1190"/>
      <c r="AM35" s="1190"/>
      <c r="AN35" s="1191"/>
      <c r="AO35" s="343">
        <v>4994240</v>
      </c>
      <c r="AP35" s="343">
        <v>6807</v>
      </c>
      <c r="AQ35" s="344">
        <v>10383</v>
      </c>
      <c r="AR35" s="345">
        <v>-34.4</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537</v>
      </c>
      <c r="AL36" s="1190"/>
      <c r="AM36" s="1190"/>
      <c r="AN36" s="1191"/>
      <c r="AO36" s="343">
        <v>265</v>
      </c>
      <c r="AP36" s="343">
        <v>0</v>
      </c>
      <c r="AQ36" s="344">
        <v>181</v>
      </c>
      <c r="AR36" s="345">
        <v>-100</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538</v>
      </c>
      <c r="AL37" s="1190"/>
      <c r="AM37" s="1190"/>
      <c r="AN37" s="1191"/>
      <c r="AO37" s="343">
        <v>103721</v>
      </c>
      <c r="AP37" s="343">
        <v>141</v>
      </c>
      <c r="AQ37" s="344">
        <v>1161</v>
      </c>
      <c r="AR37" s="345">
        <v>-87.9</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539</v>
      </c>
      <c r="AL38" s="1193"/>
      <c r="AM38" s="1193"/>
      <c r="AN38" s="1194"/>
      <c r="AO38" s="346">
        <v>1046</v>
      </c>
      <c r="AP38" s="346">
        <v>1</v>
      </c>
      <c r="AQ38" s="347">
        <v>0</v>
      </c>
      <c r="AR38" s="335">
        <v>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540</v>
      </c>
      <c r="AL39" s="1193"/>
      <c r="AM39" s="1193"/>
      <c r="AN39" s="1194"/>
      <c r="AO39" s="343">
        <v>-12169045</v>
      </c>
      <c r="AP39" s="343">
        <v>-16585</v>
      </c>
      <c r="AQ39" s="344">
        <v>-17790</v>
      </c>
      <c r="AR39" s="345">
        <v>-6.8</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541</v>
      </c>
      <c r="AL40" s="1190"/>
      <c r="AM40" s="1190"/>
      <c r="AN40" s="1191"/>
      <c r="AO40" s="343">
        <v>-20259183</v>
      </c>
      <c r="AP40" s="343">
        <v>-27612</v>
      </c>
      <c r="AQ40" s="344">
        <v>-32769</v>
      </c>
      <c r="AR40" s="345">
        <v>-15.7</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297</v>
      </c>
      <c r="AL41" s="1196"/>
      <c r="AM41" s="1196"/>
      <c r="AN41" s="1197"/>
      <c r="AO41" s="343">
        <v>10119365</v>
      </c>
      <c r="AP41" s="343">
        <v>13792</v>
      </c>
      <c r="AQ41" s="344">
        <v>17259</v>
      </c>
      <c r="AR41" s="345">
        <v>-20.100000000000001</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510</v>
      </c>
      <c r="AN49" s="1186" t="s">
        <v>545</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546</v>
      </c>
      <c r="AO50" s="360" t="s">
        <v>547</v>
      </c>
      <c r="AP50" s="361" t="s">
        <v>548</v>
      </c>
      <c r="AQ50" s="362" t="s">
        <v>549</v>
      </c>
      <c r="AR50" s="363" t="s">
        <v>550</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48498664</v>
      </c>
      <c r="AN51" s="365">
        <v>65964</v>
      </c>
      <c r="AO51" s="366">
        <v>10.7</v>
      </c>
      <c r="AP51" s="367">
        <v>51898</v>
      </c>
      <c r="AQ51" s="368">
        <v>-3.1</v>
      </c>
      <c r="AR51" s="369">
        <v>13.8</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18293782</v>
      </c>
      <c r="AN52" s="373">
        <v>24882</v>
      </c>
      <c r="AO52" s="374">
        <v>-5.0999999999999996</v>
      </c>
      <c r="AP52" s="375">
        <v>25986</v>
      </c>
      <c r="AQ52" s="376">
        <v>2.9</v>
      </c>
      <c r="AR52" s="377">
        <v>-8</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35216074</v>
      </c>
      <c r="AN53" s="365">
        <v>47989</v>
      </c>
      <c r="AO53" s="366">
        <v>-27.2</v>
      </c>
      <c r="AP53" s="367">
        <v>51684</v>
      </c>
      <c r="AQ53" s="368">
        <v>-0.4</v>
      </c>
      <c r="AR53" s="369">
        <v>-26.8</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11776702</v>
      </c>
      <c r="AN54" s="373">
        <v>16048</v>
      </c>
      <c r="AO54" s="374">
        <v>-35.5</v>
      </c>
      <c r="AP54" s="375">
        <v>26671</v>
      </c>
      <c r="AQ54" s="376">
        <v>2.6</v>
      </c>
      <c r="AR54" s="377">
        <v>-38.1</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46691906</v>
      </c>
      <c r="AN55" s="365">
        <v>63585</v>
      </c>
      <c r="AO55" s="366">
        <v>32.5</v>
      </c>
      <c r="AP55" s="367">
        <v>52897</v>
      </c>
      <c r="AQ55" s="368">
        <v>2.2999999999999998</v>
      </c>
      <c r="AR55" s="369">
        <v>30.2</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13970071</v>
      </c>
      <c r="AN56" s="373">
        <v>19025</v>
      </c>
      <c r="AO56" s="374">
        <v>18.600000000000001</v>
      </c>
      <c r="AP56" s="375">
        <v>27013</v>
      </c>
      <c r="AQ56" s="376">
        <v>1.3</v>
      </c>
      <c r="AR56" s="377">
        <v>17.3</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56990471</v>
      </c>
      <c r="AN57" s="365">
        <v>77633</v>
      </c>
      <c r="AO57" s="366">
        <v>22.1</v>
      </c>
      <c r="AP57" s="367">
        <v>54945</v>
      </c>
      <c r="AQ57" s="368">
        <v>3.9</v>
      </c>
      <c r="AR57" s="369">
        <v>18.2</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19341291</v>
      </c>
      <c r="AN58" s="373">
        <v>26347</v>
      </c>
      <c r="AO58" s="374">
        <v>38.5</v>
      </c>
      <c r="AP58" s="375">
        <v>29293</v>
      </c>
      <c r="AQ58" s="376">
        <v>8.4</v>
      </c>
      <c r="AR58" s="377">
        <v>30.1</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67300225</v>
      </c>
      <c r="AN59" s="365">
        <v>91725</v>
      </c>
      <c r="AO59" s="366">
        <v>18.2</v>
      </c>
      <c r="AP59" s="367">
        <v>57132</v>
      </c>
      <c r="AQ59" s="368">
        <v>4</v>
      </c>
      <c r="AR59" s="369">
        <v>14.2</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26251496</v>
      </c>
      <c r="AN60" s="373">
        <v>35779</v>
      </c>
      <c r="AO60" s="374">
        <v>35.799999999999997</v>
      </c>
      <c r="AP60" s="375">
        <v>30126</v>
      </c>
      <c r="AQ60" s="376">
        <v>2.8</v>
      </c>
      <c r="AR60" s="377">
        <v>33</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50939468</v>
      </c>
      <c r="AN61" s="380">
        <v>69379</v>
      </c>
      <c r="AO61" s="381">
        <v>11.3</v>
      </c>
      <c r="AP61" s="382">
        <v>53711</v>
      </c>
      <c r="AQ61" s="383">
        <v>1.3</v>
      </c>
      <c r="AR61" s="369">
        <v>10</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17926668</v>
      </c>
      <c r="AN62" s="373">
        <v>24416</v>
      </c>
      <c r="AO62" s="374">
        <v>10.5</v>
      </c>
      <c r="AP62" s="375">
        <v>27818</v>
      </c>
      <c r="AQ62" s="376">
        <v>3.6</v>
      </c>
      <c r="AR62" s="377">
        <v>6.9</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XmbeHzV7bCkEN6YFy+wUwgtrLzYKa7xamxGESz52WIaTSfN3vbbZTGvlt61s6zOksOO7chkW+z2QDcLqRTY/Eg==" saltValue="wBbIX93brIsP3vNOCc7tG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1" zoomScale="80" zoomScaleNormal="8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559</v>
      </c>
    </row>
    <row r="120" spans="125:125" ht="13.5" hidden="1" customHeight="1"/>
    <row r="121" spans="125:125" ht="13.5" hidden="1" customHeight="1">
      <c r="DU121" s="291"/>
    </row>
  </sheetData>
  <sheetProtection algorithmName="SHA-512" hashValue="tPFMK/9IHFR8AmnOWT3+dMDXzbxQf4xRwAFuwtfPX85I+Y3W3+i/yr32DH3THhqGMVB2rJYFUHZ+74kEQ2LyQQ==" saltValue="JUkFwsrEUdAHiXMYYZO7Fg=="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4" zoomScale="85" zoomScaleNormal="85"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560</v>
      </c>
    </row>
  </sheetData>
  <sheetProtection algorithmName="SHA-512" hashValue="i92Fgyy79YQv0jeMrvTPlcdBGUhqa11Ekt98dZ97Zo8xOxyR2p9dyzw/D67lGOe1Ny17FT5kA5cs5mTaIrpQlw==" saltValue="vD5g4YEFaFpzVGshkyHMgg=="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1"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198" t="s">
        <v>3</v>
      </c>
      <c r="D47" s="1198"/>
      <c r="E47" s="1199"/>
      <c r="F47" s="11">
        <v>6.33</v>
      </c>
      <c r="G47" s="12">
        <v>4.4000000000000004</v>
      </c>
      <c r="H47" s="12">
        <v>2.52</v>
      </c>
      <c r="I47" s="12">
        <v>2.5</v>
      </c>
      <c r="J47" s="13">
        <v>2.12</v>
      </c>
    </row>
    <row r="48" spans="2:10" ht="57.75" customHeight="1">
      <c r="B48" s="14"/>
      <c r="C48" s="1200" t="s">
        <v>4</v>
      </c>
      <c r="D48" s="1200"/>
      <c r="E48" s="1201"/>
      <c r="F48" s="15">
        <v>2.58</v>
      </c>
      <c r="G48" s="16">
        <v>3.16</v>
      </c>
      <c r="H48" s="16">
        <v>3.31</v>
      </c>
      <c r="I48" s="16">
        <v>3.36</v>
      </c>
      <c r="J48" s="17">
        <v>3.46</v>
      </c>
    </row>
    <row r="49" spans="2:10" ht="57.75" customHeight="1" thickBot="1">
      <c r="B49" s="18"/>
      <c r="C49" s="1202" t="s">
        <v>5</v>
      </c>
      <c r="D49" s="1202"/>
      <c r="E49" s="1203"/>
      <c r="F49" s="19">
        <v>0.72</v>
      </c>
      <c r="G49" s="20" t="s">
        <v>566</v>
      </c>
      <c r="H49" s="20" t="s">
        <v>567</v>
      </c>
      <c r="I49" s="20">
        <v>0.09</v>
      </c>
      <c r="J49" s="21" t="s">
        <v>568</v>
      </c>
    </row>
    <row r="50" spans="2:10" ht="13.5" customHeight="1"/>
  </sheetData>
  <sheetProtection algorithmName="SHA-512" hashValue="fc8+RuY30AnoWKKnGQOuG31okxyhG4v2XsD04eXt36eJrQPa/qeW7XeDjMCHlCEVq9lCR1ET6fnaifWYx82xiw==" saltValue="B1lPENrac/zJOsYsSgH6v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kumamoto</cp:lastModifiedBy>
  <cp:lastPrinted>2021-03-25T01:21:52Z</cp:lastPrinted>
  <dcterms:created xsi:type="dcterms:W3CDTF">2021-02-05T04:44:33Z</dcterms:created>
  <dcterms:modified xsi:type="dcterms:W3CDTF">2021-10-31T00:54:49Z</dcterms:modified>
  <cp:category/>
</cp:coreProperties>
</file>