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26.132\_NAS_Media\令和２年度\07 公営企業総括\33 （R1年度）経営比較分析表の分析等について\03 市町村→県\37 多良木町\水道\"/>
    </mc:Choice>
  </mc:AlternateContent>
  <workbookProtection workbookAlgorithmName="SHA-512" workbookHashValue="fFEasemJeqcxkkWPsMVrw+pQVlElAtsfD/pUJjht1ydIGmICYCfXUKvcmXeFaWDLrJTdxGLr9nD3eoPMBVynwQ==" workbookSaltValue="P8OcGbEPBb2V5VQTwkH7Uw==" workbookSpinCount="100000" lockStructure="1"/>
  <bookViews>
    <workbookView xWindow="0" yWindow="0" windowWidth="20490" windowHeight="7620"/>
  </bookViews>
  <sheets>
    <sheet name="法適用_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AT10" i="4" s="1"/>
  <c r="U6" i="5"/>
  <c r="T6" i="5"/>
  <c r="S6" i="5"/>
  <c r="R6" i="5"/>
  <c r="Q6" i="5"/>
  <c r="W10" i="4" s="1"/>
  <c r="P6" i="5"/>
  <c r="P10" i="4" s="1"/>
  <c r="O6" i="5"/>
  <c r="I10" i="4" s="1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I85" i="4"/>
  <c r="H85" i="4"/>
  <c r="G85" i="4"/>
  <c r="F85" i="4"/>
  <c r="AL10" i="4"/>
  <c r="B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<sst xmlns="http://schemas.openxmlformats.org/spreadsheetml/2006/main" count="228" uniqueCount="113">
  <si>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</si>
  <si>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</si>
  <si>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</si>
  <si>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</si>
  <si>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</si>
  <si>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</si>
  <si>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</si>
  <si>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</si>
  <si>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</si>
  <si>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</si>
  <si>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</si>
  <si>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</si>
  <si>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</si>
  <si>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</si>
  <si>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</si>
  <si>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</si>
  <si>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</si>
  <si>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</si>
  <si>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</si>
  <si>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</si>
  <si>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</si>
  <si>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</si>
  <si>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</si>
  <si>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</si>
  <si>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</si>
  <si>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</si>
  <si>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</si>
  <si>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</si>
  <si>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</si>
  <si>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</si>
  <si>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</si>
  <si>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</si>
  <si>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</si>
  <si>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</si>
  <si>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</si>
  <si>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</si>
  <si>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</si>
  <si>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</si>
  <si>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</si>
  <si>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</si>
  <si>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</si>
  <si>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</si>
  <si>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</si>
  <si>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</si>
  <si>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</si>
  <si>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</si>
  <si>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</si>
  <si>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</si>
  <si>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</si>
  <si>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</si>
  <si>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</si>
  <si>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</si>
  <si>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</si>
  <si>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</si>
  <si>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</si>
  <si>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</si>
  <si>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</si>
  <si>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</si>
  <si>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</si>
  <si>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</si>
  <si>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</si>
  <si>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</si>
  <si>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</si>
  <si>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</si>
  <si>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</si>
  <si>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</si>
  <si>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</si>
  <si>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</si>
  <si>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</si>
  <si>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</si>
  <si>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</si>
  <si>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</si>
  <si>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</si>
  <si>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</si>
  <si>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</si>
  <si>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</si>
  <si>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</si>
  <si>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</si>
  <si>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</si>
  <si>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</si>
  <si>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</si>
  <si>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</si>
  <si>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</si>
  <si>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</si>
  <si>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</si>
  <si>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</si>
  <si>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</si>
  <si>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</si>
  <si>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</si>
  <si>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</si>
  <si>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</si>
  <si>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</si>
  <si>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多良木町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</si>
  <si>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</si>
  <si>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</si>
  <si>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</si>
  <si>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</si>
  <si>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</si>
  <si>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</si>
  <si>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</si>
  <si>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</si>
  <si>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</si>
  <si>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</si>
  <si>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</si>
  <si>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</si>
  <si>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</si>
  <si>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</si>
  <si>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</si>
  <si>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</si>
  <si>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</si>
  <si>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
　　本町の水準は、類似団体平均を上回っており、
　法定耐用年数に近い資産が多いことがうかがえ
　る。よって、今後においては、施設更新及び財源
　確保の検討を進めていく必要がある。
③管路更新率
　　第２期拡張期の更新時期に来ており、将来を見
　据えダウンサイジングの検討を行いながら、ス
　トックマネジメント計画に基づき計画的に管路更
　新を行っていく。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5" eb="17">
      <t>ホンチョウ</t>
    </rPh>
    <rPh sb="18" eb="20">
      <t>スイジュン</t>
    </rPh>
    <rPh sb="22" eb="24">
      <t>ルイジ</t>
    </rPh>
    <rPh sb="24" eb="26">
      <t>ダンタイ</t>
    </rPh>
    <rPh sb="26" eb="28">
      <t>ヘイキン</t>
    </rPh>
    <rPh sb="29" eb="31">
      <t>ウワマワ</t>
    </rPh>
    <rPh sb="38" eb="40">
      <t>ホウテイ</t>
    </rPh>
    <rPh sb="40" eb="42">
      <t>タイヨウ</t>
    </rPh>
    <rPh sb="42" eb="44">
      <t>ネンスウ</t>
    </rPh>
    <rPh sb="45" eb="46">
      <t>チカ</t>
    </rPh>
    <rPh sb="47" eb="49">
      <t>シサン</t>
    </rPh>
    <rPh sb="50" eb="51">
      <t>オオ</t>
    </rPh>
    <rPh sb="67" eb="69">
      <t>コンゴ</t>
    </rPh>
    <rPh sb="75" eb="77">
      <t>シセツ</t>
    </rPh>
    <rPh sb="77" eb="79">
      <t>コウシン</t>
    </rPh>
    <rPh sb="79" eb="80">
      <t>オヨ</t>
    </rPh>
    <rPh sb="81" eb="83">
      <t>ザイゲン</t>
    </rPh>
    <rPh sb="85" eb="87">
      <t>カクホ</t>
    </rPh>
    <rPh sb="88" eb="90">
      <t>ケントウ</t>
    </rPh>
    <rPh sb="91" eb="92">
      <t>スス</t>
    </rPh>
    <rPh sb="96" eb="98">
      <t>ヒツヨウ</t>
    </rPh>
    <rPh sb="104" eb="106">
      <t>カンロ</t>
    </rPh>
    <rPh sb="106" eb="108">
      <t>コウシン</t>
    </rPh>
    <rPh sb="108" eb="109">
      <t>リツ</t>
    </rPh>
    <rPh sb="112" eb="113">
      <t>ダイ</t>
    </rPh>
    <rPh sb="114" eb="115">
      <t>キ</t>
    </rPh>
    <rPh sb="115" eb="118">
      <t>カクチョウキ</t>
    </rPh>
    <rPh sb="119" eb="121">
      <t>コウシン</t>
    </rPh>
    <rPh sb="121" eb="123">
      <t>ジキ</t>
    </rPh>
    <rPh sb="124" eb="125">
      <t>キ</t>
    </rPh>
    <rPh sb="129" eb="131">
      <t>ショウライ</t>
    </rPh>
    <rPh sb="146" eb="148">
      <t>ケントウ</t>
    </rPh>
    <rPh sb="149" eb="150">
      <t>オコナ</t>
    </rPh>
    <rPh sb="167" eb="169">
      <t>ケイカク</t>
    </rPh>
    <rPh sb="170" eb="171">
      <t>モト</t>
    </rPh>
    <rPh sb="173" eb="176">
      <t>ケイカクテキ</t>
    </rPh>
    <rPh sb="177" eb="179">
      <t>カンロ</t>
    </rPh>
    <rPh sb="184" eb="185">
      <t>オコナ</t>
    </rPh>
    <phoneticPr fontId="4"/>
  </si>
  <si>
    <t>　人口減少等に伴う料金収入の減少の中、施設更新及び管路更新を行っていくこととなることから、支出経費の見直し及び抑制を図り財源確保に努め、将来の給水人口等の推計を考慮した改築、管路更新に努めることが必要である。</t>
    <rPh sb="1" eb="3">
      <t>ジンコウ</t>
    </rPh>
    <rPh sb="3" eb="5">
      <t>ゲンショウ</t>
    </rPh>
    <rPh sb="5" eb="6">
      <t>トウ</t>
    </rPh>
    <rPh sb="7" eb="8">
      <t>トモナ</t>
    </rPh>
    <rPh sb="9" eb="11">
      <t>リョウキン</t>
    </rPh>
    <rPh sb="11" eb="13">
      <t>シュウニュウ</t>
    </rPh>
    <rPh sb="14" eb="16">
      <t>ゲンショウ</t>
    </rPh>
    <rPh sb="17" eb="18">
      <t>ナカ</t>
    </rPh>
    <rPh sb="19" eb="21">
      <t>シセツ</t>
    </rPh>
    <rPh sb="21" eb="23">
      <t>コウシン</t>
    </rPh>
    <rPh sb="23" eb="24">
      <t>オヨ</t>
    </rPh>
    <rPh sb="25" eb="27">
      <t>カンロ</t>
    </rPh>
    <rPh sb="27" eb="29">
      <t>コウシン</t>
    </rPh>
    <rPh sb="30" eb="31">
      <t>オコナ</t>
    </rPh>
    <rPh sb="45" eb="47">
      <t>シシュツ</t>
    </rPh>
    <rPh sb="47" eb="49">
      <t>ケイヒ</t>
    </rPh>
    <rPh sb="50" eb="52">
      <t>ミナオ</t>
    </rPh>
    <rPh sb="53" eb="54">
      <t>オヨ</t>
    </rPh>
    <rPh sb="55" eb="57">
      <t>ヨクセイ</t>
    </rPh>
    <rPh sb="58" eb="59">
      <t>ハカ</t>
    </rPh>
    <rPh sb="60" eb="62">
      <t>ザイゲン</t>
    </rPh>
    <rPh sb="62" eb="64">
      <t>カクホ</t>
    </rPh>
    <rPh sb="65" eb="66">
      <t>ツト</t>
    </rPh>
    <rPh sb="68" eb="70">
      <t>ショウライ</t>
    </rPh>
    <rPh sb="71" eb="73">
      <t>キュウスイ</t>
    </rPh>
    <rPh sb="73" eb="76">
      <t>ジンコウトウ</t>
    </rPh>
    <rPh sb="77" eb="79">
      <t>スイケイ</t>
    </rPh>
    <rPh sb="80" eb="82">
      <t>コウリョ</t>
    </rPh>
    <rPh sb="84" eb="86">
      <t>カイチク</t>
    </rPh>
    <rPh sb="87" eb="89">
      <t>カンロ</t>
    </rPh>
    <rPh sb="89" eb="91">
      <t>コウシン</t>
    </rPh>
    <rPh sb="92" eb="93">
      <t>ツト</t>
    </rPh>
    <rPh sb="98" eb="100">
      <t>ヒツヨウ</t>
    </rPh>
    <phoneticPr fontId="4"/>
  </si>
  <si>
    <t>①経常収支比率
　　人口減少等に伴い、料金収入が減少傾向にあり
　今後も料金収入は減少していくと推察される。そ
　のため、支出の抑制が課題となる。
③流動比率
　　現在のところ問題ない状況ではあるが、料金収
　入の減少もあり、年々減少傾向にあることから、
　注視していく必要がある。
④企業債残高対給水収益比率
　　企業債残高は年々減少しているが、施設の改築
　時期が近付いているため、将来的には起債残高が
　上昇に転ずると推察される。
⑤料金回収率
　　現在のところ給水に係る費用の全てを料金で賄
　えているが、人口減少と共に料金収益も減少傾向
　にあることから、給水費用の全面的な見直し等に
　よる支出の抑制を図る必要がある。
⑥給水原価
　　本町においては、類似団体平均値を下回ってい
　る状況であるが、近年は右肩上がりで上昇傾向に
　あるため費用の削減に努める必要がある。
⑦施設利用率
　　近年、給水人口等の減少もあり、年間を通じて
　みた場合、施設利用率が低下しているが、季節に
　よっては上昇する時期もある。しかし、将来的に
　は施設規模の縮小などを検討する必要がある。
⑧有収率
　　類似団体と比較すると、本町は有収率が高いこ
　とから、収益に結びついていると判断できる。
　　</t>
    <rPh sb="1" eb="3">
      <t>ケイジョウ</t>
    </rPh>
    <rPh sb="3" eb="5">
      <t>シュウシ</t>
    </rPh>
    <rPh sb="5" eb="7">
      <t>ヒリツ</t>
    </rPh>
    <rPh sb="10" eb="12">
      <t>ジンコウ</t>
    </rPh>
    <rPh sb="12" eb="14">
      <t>ゲンショウ</t>
    </rPh>
    <rPh sb="14" eb="15">
      <t>トウ</t>
    </rPh>
    <rPh sb="16" eb="17">
      <t>トモナ</t>
    </rPh>
    <rPh sb="19" eb="21">
      <t>リョウキン</t>
    </rPh>
    <rPh sb="21" eb="23">
      <t>シュウニュウ</t>
    </rPh>
    <rPh sb="24" eb="26">
      <t>ゲンショウ</t>
    </rPh>
    <rPh sb="26" eb="28">
      <t>ケイコウ</t>
    </rPh>
    <rPh sb="33" eb="34">
      <t>イマ</t>
    </rPh>
    <rPh sb="34" eb="35">
      <t>アト</t>
    </rPh>
    <rPh sb="36" eb="38">
      <t>リョウキン</t>
    </rPh>
    <rPh sb="38" eb="40">
      <t>シュウニュウ</t>
    </rPh>
    <rPh sb="41" eb="43">
      <t>ゲンショウ</t>
    </rPh>
    <rPh sb="48" eb="50">
      <t>スイサツ</t>
    </rPh>
    <rPh sb="61" eb="63">
      <t>シシュツ</t>
    </rPh>
    <rPh sb="64" eb="66">
      <t>ヨクセイ</t>
    </rPh>
    <rPh sb="67" eb="69">
      <t>カダイ</t>
    </rPh>
    <rPh sb="75" eb="77">
      <t>リュウドウ</t>
    </rPh>
    <rPh sb="77" eb="79">
      <t>ヒリツ</t>
    </rPh>
    <rPh sb="82" eb="84">
      <t>ゲンザイ</t>
    </rPh>
    <rPh sb="88" eb="90">
      <t>モンダイ</t>
    </rPh>
    <rPh sb="92" eb="94">
      <t>ジョウキョウ</t>
    </rPh>
    <rPh sb="100" eb="102">
      <t>リョウキン</t>
    </rPh>
    <rPh sb="107" eb="109">
      <t>ゲンショウ</t>
    </rPh>
    <rPh sb="113" eb="115">
      <t>ネンネン</t>
    </rPh>
    <rPh sb="115" eb="117">
      <t>ゲンショウ</t>
    </rPh>
    <rPh sb="117" eb="119">
      <t>ケイコウ</t>
    </rPh>
    <rPh sb="129" eb="131">
      <t>チュウシ</t>
    </rPh>
    <rPh sb="135" eb="137">
      <t>ヒツヨウ</t>
    </rPh>
    <rPh sb="143" eb="145">
      <t>キギョウ</t>
    </rPh>
    <rPh sb="145" eb="146">
      <t>サイ</t>
    </rPh>
    <rPh sb="146" eb="148">
      <t>ザンダカ</t>
    </rPh>
    <rPh sb="148" eb="149">
      <t>タイ</t>
    </rPh>
    <rPh sb="149" eb="151">
      <t>キュウスイ</t>
    </rPh>
    <rPh sb="151" eb="153">
      <t>シュウエキ</t>
    </rPh>
    <rPh sb="153" eb="155">
      <t>ヒリツ</t>
    </rPh>
    <rPh sb="158" eb="160">
      <t>キギョウ</t>
    </rPh>
    <rPh sb="160" eb="161">
      <t>サイ</t>
    </rPh>
    <rPh sb="161" eb="163">
      <t>ザンダカ</t>
    </rPh>
    <rPh sb="164" eb="166">
      <t>ネンネン</t>
    </rPh>
    <rPh sb="166" eb="168">
      <t>ゲンショウ</t>
    </rPh>
    <rPh sb="174" eb="176">
      <t>シセツ</t>
    </rPh>
    <rPh sb="177" eb="179">
      <t>カイチク</t>
    </rPh>
    <rPh sb="181" eb="183">
      <t>ジキ</t>
    </rPh>
    <rPh sb="184" eb="186">
      <t>チカヅ</t>
    </rPh>
    <rPh sb="193" eb="195">
      <t>ショウライ</t>
    </rPh>
    <rPh sb="195" eb="196">
      <t>テキ</t>
    </rPh>
    <rPh sb="198" eb="200">
      <t>キサイ</t>
    </rPh>
    <rPh sb="200" eb="202">
      <t>ザンダカ</t>
    </rPh>
    <rPh sb="205" eb="207">
      <t>ジョウショウ</t>
    </rPh>
    <rPh sb="208" eb="209">
      <t>テン</t>
    </rPh>
    <rPh sb="212" eb="214">
      <t>スイサツ</t>
    </rPh>
    <rPh sb="220" eb="222">
      <t>リョウキン</t>
    </rPh>
    <rPh sb="222" eb="224">
      <t>カイシュウ</t>
    </rPh>
    <rPh sb="224" eb="225">
      <t>リツ</t>
    </rPh>
    <rPh sb="228" eb="230">
      <t>ゲンザイ</t>
    </rPh>
    <rPh sb="234" eb="236">
      <t>キュウスイ</t>
    </rPh>
    <rPh sb="237" eb="238">
      <t>カカ</t>
    </rPh>
    <rPh sb="239" eb="241">
      <t>ヒヨウ</t>
    </rPh>
    <rPh sb="242" eb="243">
      <t>スベ</t>
    </rPh>
    <rPh sb="245" eb="247">
      <t>リョウキン</t>
    </rPh>
    <rPh sb="248" eb="249">
      <t>マカナ</t>
    </rPh>
    <rPh sb="257" eb="259">
      <t>ジンコウ</t>
    </rPh>
    <rPh sb="259" eb="261">
      <t>ゲンショウ</t>
    </rPh>
    <rPh sb="262" eb="263">
      <t>トモ</t>
    </rPh>
    <rPh sb="264" eb="266">
      <t>リョウキン</t>
    </rPh>
    <rPh sb="266" eb="268">
      <t>シュウエキ</t>
    </rPh>
    <rPh sb="269" eb="271">
      <t>ゲンショウ</t>
    </rPh>
    <rPh sb="271" eb="273">
      <t>ケイコウ</t>
    </rPh>
    <rPh sb="283" eb="285">
      <t>キュウスイ</t>
    </rPh>
    <rPh sb="285" eb="287">
      <t>ヒヨウ</t>
    </rPh>
    <rPh sb="288" eb="291">
      <t>ゼンメンテキ</t>
    </rPh>
    <rPh sb="292" eb="294">
      <t>ミナオ</t>
    </rPh>
    <rPh sb="295" eb="296">
      <t>トウ</t>
    </rPh>
    <rPh sb="301" eb="303">
      <t>シシュツ</t>
    </rPh>
    <rPh sb="304" eb="306">
      <t>ヨクセイ</t>
    </rPh>
    <rPh sb="307" eb="308">
      <t>ハカ</t>
    </rPh>
    <rPh sb="309" eb="311">
      <t>ヒツヨウ</t>
    </rPh>
    <rPh sb="317" eb="319">
      <t>キュウスイ</t>
    </rPh>
    <rPh sb="319" eb="321">
      <t>ゲンカ</t>
    </rPh>
    <rPh sb="324" eb="326">
      <t>ホンチョウ</t>
    </rPh>
    <rPh sb="332" eb="334">
      <t>ルイジ</t>
    </rPh>
    <rPh sb="334" eb="336">
      <t>ダンタイ</t>
    </rPh>
    <rPh sb="336" eb="338">
      <t>ヘイキン</t>
    </rPh>
    <rPh sb="338" eb="339">
      <t>チ</t>
    </rPh>
    <rPh sb="340" eb="342">
      <t>シタマワ</t>
    </rPh>
    <rPh sb="348" eb="350">
      <t>ジョウキョウ</t>
    </rPh>
    <rPh sb="355" eb="357">
      <t>キンネン</t>
    </rPh>
    <rPh sb="358" eb="360">
      <t>ミギカタ</t>
    </rPh>
    <rPh sb="360" eb="361">
      <t>ア</t>
    </rPh>
    <rPh sb="364" eb="366">
      <t>ジョウショウ</t>
    </rPh>
    <rPh sb="366" eb="368">
      <t>ケイコウ</t>
    </rPh>
    <rPh sb="375" eb="377">
      <t>ヒヨウ</t>
    </rPh>
    <rPh sb="378" eb="380">
      <t>サクゲン</t>
    </rPh>
    <rPh sb="381" eb="382">
      <t>ツト</t>
    </rPh>
    <rPh sb="384" eb="386">
      <t>ヒツヨウ</t>
    </rPh>
    <rPh sb="392" eb="394">
      <t>シセツ</t>
    </rPh>
    <rPh sb="394" eb="396">
      <t>リヨウ</t>
    </rPh>
    <rPh sb="396" eb="397">
      <t>リツ</t>
    </rPh>
    <rPh sb="400" eb="402">
      <t>キンネン</t>
    </rPh>
    <rPh sb="403" eb="405">
      <t>キュウスイ</t>
    </rPh>
    <rPh sb="405" eb="407">
      <t>ジンコウ</t>
    </rPh>
    <rPh sb="407" eb="408">
      <t>トウ</t>
    </rPh>
    <rPh sb="409" eb="411">
      <t>ゲンショウ</t>
    </rPh>
    <rPh sb="415" eb="417">
      <t>ネンカン</t>
    </rPh>
    <rPh sb="418" eb="419">
      <t>ツウ</t>
    </rPh>
    <rPh sb="425" eb="427">
      <t>バアイ</t>
    </rPh>
    <rPh sb="428" eb="430">
      <t>シセツ</t>
    </rPh>
    <rPh sb="430" eb="432">
      <t>リヨウ</t>
    </rPh>
    <rPh sb="432" eb="433">
      <t>リツ</t>
    </rPh>
    <rPh sb="434" eb="436">
      <t>テイカ</t>
    </rPh>
    <rPh sb="442" eb="444">
      <t>キセツ</t>
    </rPh>
    <rPh sb="451" eb="453">
      <t>ジョウショウ</t>
    </rPh>
    <rPh sb="455" eb="457">
      <t>ジキ</t>
    </rPh>
    <rPh sb="465" eb="468">
      <t>ショウライテキ</t>
    </rPh>
    <rPh sb="472" eb="474">
      <t>シセツ</t>
    </rPh>
    <rPh sb="474" eb="476">
      <t>キボ</t>
    </rPh>
    <rPh sb="477" eb="479">
      <t>シュクショウ</t>
    </rPh>
    <rPh sb="486" eb="488">
      <t>ヒツヨウ</t>
    </rPh>
    <rPh sb="494" eb="496">
      <t>ユウシュウ</t>
    </rPh>
    <rPh sb="496" eb="497">
      <t>リツ</t>
    </rPh>
    <rPh sb="500" eb="502">
      <t>ルイジ</t>
    </rPh>
    <rPh sb="502" eb="504">
      <t>ダンタイ</t>
    </rPh>
    <rPh sb="505" eb="507">
      <t>ヒカク</t>
    </rPh>
    <rPh sb="511" eb="513">
      <t>ホンチョウ</t>
    </rPh>
    <rPh sb="514" eb="516">
      <t>ユウシュウ</t>
    </rPh>
    <rPh sb="516" eb="517">
      <t>リツ</t>
    </rPh>
    <rPh sb="518" eb="519">
      <t>タカ</t>
    </rPh>
    <rPh sb="527" eb="529">
      <t>シュウエキ</t>
    </rPh>
    <rPh sb="530" eb="531">
      <t>ムス</t>
    </rPh>
    <rPh sb="538" eb="540">
      <t>ハンダン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</si>
</sst>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0.74</c:v>
                </c:pt>
                <c:pt idx="1">
                  <c:v>0.76</c:v>
                </c:pt>
                <c:pt idx="2">
                  <c:v>0.74</c:v>
                </c:pt>
                <c:pt idx="3">
                  <c:v>1.63</c:v>
                </c:pt>
                <c:pt idx="4">
                  <c:v>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4-4B50-B500-546AA24B1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0.65</c:v>
                </c:pt>
                <c:pt idx="1">
                  <c:v>0.46</c:v>
                </c:pt>
                <c:pt idx="2">
                  <c:v>0.44</c:v>
                </c:pt>
                <c:pt idx="3">
                  <c:v>0.52</c:v>
                </c:pt>
                <c:pt idx="4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C4-4B50-B500-546AA24B1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51.72</c:v>
                </c:pt>
                <c:pt idx="1">
                  <c:v>48.48</c:v>
                </c:pt>
                <c:pt idx="2">
                  <c:v>47.85</c:v>
                </c:pt>
                <c:pt idx="3">
                  <c:v>46.44</c:v>
                </c:pt>
                <c:pt idx="4">
                  <c:v>46.28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AD-475F-993C-26360FEDD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49.08</c:v>
                </c:pt>
                <c:pt idx="1">
                  <c:v>49.32</c:v>
                </c:pt>
                <c:pt idx="2">
                  <c:v>50.24</c:v>
                </c:pt>
                <c:pt idx="3">
                  <c:v>50.29</c:v>
                </c:pt>
                <c:pt idx="4">
                  <c:v>49.64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AD-475F-993C-26360FEDD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85.82</c:v>
                </c:pt>
                <c:pt idx="1">
                  <c:v>90.93</c:v>
                </c:pt>
                <c:pt idx="2">
                  <c:v>91.28</c:v>
                </c:pt>
                <c:pt idx="3">
                  <c:v>91.51</c:v>
                </c:pt>
                <c:pt idx="4">
                  <c:v>90.33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D-4B75-819E-5769B78EF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79.3</c:v>
                </c:pt>
                <c:pt idx="1">
                  <c:v>79.34</c:v>
                </c:pt>
                <c:pt idx="2">
                  <c:v>78.650000000000006</c:v>
                </c:pt>
                <c:pt idx="3">
                  <c:v>77.73</c:v>
                </c:pt>
                <c:pt idx="4">
                  <c:v>78.09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2D-4B75-819E-5769B78EF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115.9</c:v>
                </c:pt>
                <c:pt idx="1">
                  <c:v>116.55</c:v>
                </c:pt>
                <c:pt idx="2">
                  <c:v>115.16</c:v>
                </c:pt>
                <c:pt idx="3">
                  <c:v>111.65</c:v>
                </c:pt>
                <c:pt idx="4">
                  <c:v>107.47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CB-47C6-9862-3842288F7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106.62</c:v>
                </c:pt>
                <c:pt idx="1">
                  <c:v>107.95</c:v>
                </c:pt>
                <c:pt idx="2">
                  <c:v>104.47</c:v>
                </c:pt>
                <c:pt idx="3">
                  <c:v>103.81</c:v>
                </c:pt>
                <c:pt idx="4">
                  <c:v>104.35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CB-47C6-9862-3842288F7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53.17</c:v>
                </c:pt>
                <c:pt idx="1">
                  <c:v>55.17</c:v>
                </c:pt>
                <c:pt idx="2">
                  <c:v>57.24</c:v>
                </c:pt>
                <c:pt idx="3">
                  <c:v>58.59</c:v>
                </c:pt>
                <c:pt idx="4">
                  <c:v>59.73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1-41F4-A78A-70C597F9E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47.44</c:v>
                </c:pt>
                <c:pt idx="1">
                  <c:v>48.3</c:v>
                </c:pt>
                <c:pt idx="2">
                  <c:v>45.14</c:v>
                </c:pt>
                <c:pt idx="3">
                  <c:v>45.85</c:v>
                </c:pt>
                <c:pt idx="4">
                  <c:v>47.31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1-41F4-A78A-70C597F9E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0-484B-9F6C-389E0BF77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11.16</c:v>
                </c:pt>
                <c:pt idx="1">
                  <c:v>12.43</c:v>
                </c:pt>
                <c:pt idx="2">
                  <c:v>13.58</c:v>
                </c:pt>
                <c:pt idx="3">
                  <c:v>14.13</c:v>
                </c:pt>
                <c:pt idx="4">
                  <c:v>16.77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10-484B-9F6C-389E0BF77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4-4B5E-ADD8-5EEE59ABA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12.59</c:v>
                </c:pt>
                <c:pt idx="1">
                  <c:v>12.44</c:v>
                </c:pt>
                <c:pt idx="2">
                  <c:v>16.399999999999999</c:v>
                </c:pt>
                <c:pt idx="3">
                  <c:v>25.66</c:v>
                </c:pt>
                <c:pt idx="4">
                  <c:v>21.69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84-4B5E-ADD8-5EEE59ABA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554.35</c:v>
                </c:pt>
                <c:pt idx="1">
                  <c:v>480.75</c:v>
                </c:pt>
                <c:pt idx="2">
                  <c:v>486.08</c:v>
                </c:pt>
                <c:pt idx="3">
                  <c:v>390.69</c:v>
                </c:pt>
                <c:pt idx="4">
                  <c:v>420.83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7-4BFA-ABB0-DEB93677A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416.14</c:v>
                </c:pt>
                <c:pt idx="1">
                  <c:v>371.89</c:v>
                </c:pt>
                <c:pt idx="2">
                  <c:v>293.23</c:v>
                </c:pt>
                <c:pt idx="3">
                  <c:v>300.14</c:v>
                </c:pt>
                <c:pt idx="4">
                  <c:v>301.04000000000002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47-4BFA-ABB0-DEB93677A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289.26</c:v>
                </c:pt>
                <c:pt idx="1">
                  <c:v>265.5</c:v>
                </c:pt>
                <c:pt idx="2">
                  <c:v>240.19</c:v>
                </c:pt>
                <c:pt idx="3">
                  <c:v>216.41</c:v>
                </c:pt>
                <c:pt idx="4">
                  <c:v>187.89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9-4E93-A668-F5363BFA9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487.22</c:v>
                </c:pt>
                <c:pt idx="1">
                  <c:v>483.11</c:v>
                </c:pt>
                <c:pt idx="2">
                  <c:v>542.29999999999995</c:v>
                </c:pt>
                <c:pt idx="3">
                  <c:v>566.65</c:v>
                </c:pt>
                <c:pt idx="4">
                  <c:v>551.62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29-4E93-A668-F5363BFA9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116.15</c:v>
                </c:pt>
                <c:pt idx="1">
                  <c:v>116.83</c:v>
                </c:pt>
                <c:pt idx="2">
                  <c:v>116.73</c:v>
                </c:pt>
                <c:pt idx="3">
                  <c:v>110.74</c:v>
                </c:pt>
                <c:pt idx="4">
                  <c:v>107.02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3A-4877-B611-FE735F5D0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92.76</c:v>
                </c:pt>
                <c:pt idx="1">
                  <c:v>93.28</c:v>
                </c:pt>
                <c:pt idx="2">
                  <c:v>87.51</c:v>
                </c:pt>
                <c:pt idx="3">
                  <c:v>84.77</c:v>
                </c:pt>
                <c:pt idx="4">
                  <c:v>87.11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3A-4877-B611-FE735F5D0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153.91999999999999</c:v>
                </c:pt>
                <c:pt idx="1">
                  <c:v>153.1</c:v>
                </c:pt>
                <c:pt idx="2">
                  <c:v>153.35</c:v>
                </c:pt>
                <c:pt idx="3">
                  <c:v>162.55000000000001</c:v>
                </c:pt>
                <c:pt idx="4">
                  <c:v>169.17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E-4B71-8A57-FC9C95FCC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208.67</c:v>
                </c:pt>
                <c:pt idx="1">
                  <c:v>208.29</c:v>
                </c:pt>
                <c:pt idx="2">
                  <c:v>218.42</c:v>
                </c:pt>
                <c:pt idx="3">
                  <c:v>227.27</c:v>
                </c:pt>
                <c:pt idx="4">
                  <c:v>223.98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8E-4B71-8A57-FC9C95FCC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10" zoomScale="75" zoomScaleNormal="75" workbookViewId="0">
      <selection activeCell="CC55" sqref="CC5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熊本県　多良木町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A8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9429</v>
      </c>
      <c r="AM8" s="61"/>
      <c r="AN8" s="61"/>
      <c r="AO8" s="61"/>
      <c r="AP8" s="61"/>
      <c r="AQ8" s="61"/>
      <c r="AR8" s="61"/>
      <c r="AS8" s="61"/>
      <c r="AT8" s="52">
        <f>データ!$S$6</f>
        <v>165.86</v>
      </c>
      <c r="AU8" s="53"/>
      <c r="AV8" s="53"/>
      <c r="AW8" s="53"/>
      <c r="AX8" s="53"/>
      <c r="AY8" s="53"/>
      <c r="AZ8" s="53"/>
      <c r="BA8" s="53"/>
      <c r="BB8" s="54">
        <f>データ!$T$6</f>
        <v>56.85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82.1</v>
      </c>
      <c r="J10" s="53"/>
      <c r="K10" s="53"/>
      <c r="L10" s="53"/>
      <c r="M10" s="53"/>
      <c r="N10" s="53"/>
      <c r="O10" s="64"/>
      <c r="P10" s="54">
        <f>データ!$P$6</f>
        <v>95.38</v>
      </c>
      <c r="Q10" s="54"/>
      <c r="R10" s="54"/>
      <c r="S10" s="54"/>
      <c r="T10" s="54"/>
      <c r="U10" s="54"/>
      <c r="V10" s="54"/>
      <c r="W10" s="61">
        <f>データ!$Q$6</f>
        <v>3680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8894</v>
      </c>
      <c r="AM10" s="61"/>
      <c r="AN10" s="61"/>
      <c r="AO10" s="61"/>
      <c r="AP10" s="61"/>
      <c r="AQ10" s="61"/>
      <c r="AR10" s="61"/>
      <c r="AS10" s="61"/>
      <c r="AT10" s="52">
        <f>データ!$V$6</f>
        <v>57</v>
      </c>
      <c r="AU10" s="53"/>
      <c r="AV10" s="53"/>
      <c r="AW10" s="53"/>
      <c r="AX10" s="53"/>
      <c r="AY10" s="53"/>
      <c r="AZ10" s="53"/>
      <c r="BA10" s="53"/>
      <c r="BB10" s="54">
        <f>データ!$W$6</f>
        <v>156.04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112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110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111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juSa4s0ODpNfOk0gMnNNo8gogmC7A2lDEwuFHz5UPqa2UGLjYgGzrc0IQrjR3aW4p/N9b1TLWt6hHDcCYHn9Dg==" saltValue="pRV2JGuOoDWDLc76iUr8c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27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52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53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54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55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56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57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58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59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60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61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62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63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64</v>
      </c>
      <c r="B5" s="32"/>
      <c r="C5" s="32"/>
      <c r="D5" s="32"/>
      <c r="E5" s="32"/>
      <c r="F5" s="32"/>
      <c r="G5" s="32"/>
      <c r="H5" s="33" t="s">
        <v>65</v>
      </c>
      <c r="I5" s="33" t="s">
        <v>66</v>
      </c>
      <c r="J5" s="33" t="s">
        <v>67</v>
      </c>
      <c r="K5" s="33" t="s">
        <v>68</v>
      </c>
      <c r="L5" s="33" t="s">
        <v>69</v>
      </c>
      <c r="M5" s="33" t="s">
        <v>5</v>
      </c>
      <c r="N5" s="33" t="s">
        <v>70</v>
      </c>
      <c r="O5" s="33" t="s">
        <v>71</v>
      </c>
      <c r="P5" s="33" t="s">
        <v>72</v>
      </c>
      <c r="Q5" s="33" t="s">
        <v>73</v>
      </c>
      <c r="R5" s="33" t="s">
        <v>74</v>
      </c>
      <c r="S5" s="33" t="s">
        <v>75</v>
      </c>
      <c r="T5" s="33" t="s">
        <v>76</v>
      </c>
      <c r="U5" s="33" t="s">
        <v>77</v>
      </c>
      <c r="V5" s="33" t="s">
        <v>78</v>
      </c>
      <c r="W5" s="33" t="s">
        <v>79</v>
      </c>
      <c r="X5" s="33" t="s">
        <v>80</v>
      </c>
      <c r="Y5" s="33" t="s">
        <v>81</v>
      </c>
      <c r="Z5" s="33" t="s">
        <v>82</v>
      </c>
      <c r="AA5" s="33" t="s">
        <v>83</v>
      </c>
      <c r="AB5" s="33" t="s">
        <v>84</v>
      </c>
      <c r="AC5" s="33" t="s">
        <v>85</v>
      </c>
      <c r="AD5" s="33" t="s">
        <v>86</v>
      </c>
      <c r="AE5" s="33" t="s">
        <v>87</v>
      </c>
      <c r="AF5" s="33" t="s">
        <v>88</v>
      </c>
      <c r="AG5" s="33" t="s">
        <v>89</v>
      </c>
      <c r="AH5" s="33" t="s">
        <v>29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87</v>
      </c>
      <c r="AQ5" s="33" t="s">
        <v>88</v>
      </c>
      <c r="AR5" s="33" t="s">
        <v>89</v>
      </c>
      <c r="AS5" s="33" t="s">
        <v>90</v>
      </c>
      <c r="AT5" s="33" t="s">
        <v>80</v>
      </c>
      <c r="AU5" s="33" t="s">
        <v>81</v>
      </c>
      <c r="AV5" s="33" t="s">
        <v>82</v>
      </c>
      <c r="AW5" s="33" t="s">
        <v>83</v>
      </c>
      <c r="AX5" s="33" t="s">
        <v>84</v>
      </c>
      <c r="AY5" s="33" t="s">
        <v>85</v>
      </c>
      <c r="AZ5" s="33" t="s">
        <v>86</v>
      </c>
      <c r="BA5" s="33" t="s">
        <v>87</v>
      </c>
      <c r="BB5" s="33" t="s">
        <v>88</v>
      </c>
      <c r="BC5" s="33" t="s">
        <v>89</v>
      </c>
      <c r="BD5" s="33" t="s">
        <v>90</v>
      </c>
      <c r="BE5" s="33" t="s">
        <v>80</v>
      </c>
      <c r="BF5" s="33" t="s">
        <v>81</v>
      </c>
      <c r="BG5" s="33" t="s">
        <v>82</v>
      </c>
      <c r="BH5" s="33" t="s">
        <v>83</v>
      </c>
      <c r="BI5" s="33" t="s">
        <v>84</v>
      </c>
      <c r="BJ5" s="33" t="s">
        <v>85</v>
      </c>
      <c r="BK5" s="33" t="s">
        <v>86</v>
      </c>
      <c r="BL5" s="33" t="s">
        <v>87</v>
      </c>
      <c r="BM5" s="33" t="s">
        <v>88</v>
      </c>
      <c r="BN5" s="33" t="s">
        <v>89</v>
      </c>
      <c r="BO5" s="33" t="s">
        <v>90</v>
      </c>
      <c r="BP5" s="33" t="s">
        <v>80</v>
      </c>
      <c r="BQ5" s="33" t="s">
        <v>81</v>
      </c>
      <c r="BR5" s="33" t="s">
        <v>82</v>
      </c>
      <c r="BS5" s="33" t="s">
        <v>83</v>
      </c>
      <c r="BT5" s="33" t="s">
        <v>84</v>
      </c>
      <c r="BU5" s="33" t="s">
        <v>85</v>
      </c>
      <c r="BV5" s="33" t="s">
        <v>86</v>
      </c>
      <c r="BW5" s="33" t="s">
        <v>87</v>
      </c>
      <c r="BX5" s="33" t="s">
        <v>88</v>
      </c>
      <c r="BY5" s="33" t="s">
        <v>89</v>
      </c>
      <c r="BZ5" s="33" t="s">
        <v>90</v>
      </c>
      <c r="CA5" s="33" t="s">
        <v>80</v>
      </c>
      <c r="CB5" s="33" t="s">
        <v>81</v>
      </c>
      <c r="CC5" s="33" t="s">
        <v>82</v>
      </c>
      <c r="CD5" s="33" t="s">
        <v>83</v>
      </c>
      <c r="CE5" s="33" t="s">
        <v>84</v>
      </c>
      <c r="CF5" s="33" t="s">
        <v>85</v>
      </c>
      <c r="CG5" s="33" t="s">
        <v>86</v>
      </c>
      <c r="CH5" s="33" t="s">
        <v>87</v>
      </c>
      <c r="CI5" s="33" t="s">
        <v>88</v>
      </c>
      <c r="CJ5" s="33" t="s">
        <v>89</v>
      </c>
      <c r="CK5" s="33" t="s">
        <v>90</v>
      </c>
      <c r="CL5" s="33" t="s">
        <v>80</v>
      </c>
      <c r="CM5" s="33" t="s">
        <v>81</v>
      </c>
      <c r="CN5" s="33" t="s">
        <v>82</v>
      </c>
      <c r="CO5" s="33" t="s">
        <v>83</v>
      </c>
      <c r="CP5" s="33" t="s">
        <v>84</v>
      </c>
      <c r="CQ5" s="33" t="s">
        <v>85</v>
      </c>
      <c r="CR5" s="33" t="s">
        <v>86</v>
      </c>
      <c r="CS5" s="33" t="s">
        <v>87</v>
      </c>
      <c r="CT5" s="33" t="s">
        <v>88</v>
      </c>
      <c r="CU5" s="33" t="s">
        <v>89</v>
      </c>
      <c r="CV5" s="33" t="s">
        <v>90</v>
      </c>
      <c r="CW5" s="33" t="s">
        <v>80</v>
      </c>
      <c r="CX5" s="33" t="s">
        <v>81</v>
      </c>
      <c r="CY5" s="33" t="s">
        <v>82</v>
      </c>
      <c r="CZ5" s="33" t="s">
        <v>83</v>
      </c>
      <c r="DA5" s="33" t="s">
        <v>84</v>
      </c>
      <c r="DB5" s="33" t="s">
        <v>85</v>
      </c>
      <c r="DC5" s="33" t="s">
        <v>86</v>
      </c>
      <c r="DD5" s="33" t="s">
        <v>87</v>
      </c>
      <c r="DE5" s="33" t="s">
        <v>88</v>
      </c>
      <c r="DF5" s="33" t="s">
        <v>89</v>
      </c>
      <c r="DG5" s="33" t="s">
        <v>90</v>
      </c>
      <c r="DH5" s="33" t="s">
        <v>80</v>
      </c>
      <c r="DI5" s="33" t="s">
        <v>81</v>
      </c>
      <c r="DJ5" s="33" t="s">
        <v>82</v>
      </c>
      <c r="DK5" s="33" t="s">
        <v>83</v>
      </c>
      <c r="DL5" s="33" t="s">
        <v>84</v>
      </c>
      <c r="DM5" s="33" t="s">
        <v>85</v>
      </c>
      <c r="DN5" s="33" t="s">
        <v>86</v>
      </c>
      <c r="DO5" s="33" t="s">
        <v>87</v>
      </c>
      <c r="DP5" s="33" t="s">
        <v>88</v>
      </c>
      <c r="DQ5" s="33" t="s">
        <v>89</v>
      </c>
      <c r="DR5" s="33" t="s">
        <v>90</v>
      </c>
      <c r="DS5" s="33" t="s">
        <v>80</v>
      </c>
      <c r="DT5" s="33" t="s">
        <v>81</v>
      </c>
      <c r="DU5" s="33" t="s">
        <v>82</v>
      </c>
      <c r="DV5" s="33" t="s">
        <v>83</v>
      </c>
      <c r="DW5" s="33" t="s">
        <v>84</v>
      </c>
      <c r="DX5" s="33" t="s">
        <v>85</v>
      </c>
      <c r="DY5" s="33" t="s">
        <v>86</v>
      </c>
      <c r="DZ5" s="33" t="s">
        <v>87</v>
      </c>
      <c r="EA5" s="33" t="s">
        <v>88</v>
      </c>
      <c r="EB5" s="33" t="s">
        <v>89</v>
      </c>
      <c r="EC5" s="33" t="s">
        <v>90</v>
      </c>
      <c r="ED5" s="33" t="s">
        <v>80</v>
      </c>
      <c r="EE5" s="33" t="s">
        <v>81</v>
      </c>
      <c r="EF5" s="33" t="s">
        <v>82</v>
      </c>
      <c r="EG5" s="33" t="s">
        <v>83</v>
      </c>
      <c r="EH5" s="33" t="s">
        <v>84</v>
      </c>
      <c r="EI5" s="33" t="s">
        <v>85</v>
      </c>
      <c r="EJ5" s="33" t="s">
        <v>86</v>
      </c>
      <c r="EK5" s="33" t="s">
        <v>87</v>
      </c>
      <c r="EL5" s="33" t="s">
        <v>88</v>
      </c>
      <c r="EM5" s="33" t="s">
        <v>89</v>
      </c>
      <c r="EN5" s="33" t="s">
        <v>90</v>
      </c>
    </row>
    <row r="6" spans="1:144" s="37" customFormat="1" x14ac:dyDescent="0.15">
      <c r="A6" s="29" t="s">
        <v>91</v>
      </c>
      <c r="B6" s="34">
        <f>B7</f>
        <v>2019</v>
      </c>
      <c r="C6" s="34">
        <f t="shared" ref="C6:W6" si="3">C7</f>
        <v>435058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熊本県　多良木町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 t="str">
        <f t="shared" si="3"/>
        <v>非設置</v>
      </c>
      <c r="N6" s="35" t="str">
        <f t="shared" si="3"/>
        <v>-</v>
      </c>
      <c r="O6" s="35">
        <f t="shared" si="3"/>
        <v>82.1</v>
      </c>
      <c r="P6" s="35">
        <f t="shared" si="3"/>
        <v>95.38</v>
      </c>
      <c r="Q6" s="35">
        <f t="shared" si="3"/>
        <v>3680</v>
      </c>
      <c r="R6" s="35">
        <f t="shared" si="3"/>
        <v>9429</v>
      </c>
      <c r="S6" s="35">
        <f t="shared" si="3"/>
        <v>165.86</v>
      </c>
      <c r="T6" s="35">
        <f t="shared" si="3"/>
        <v>56.85</v>
      </c>
      <c r="U6" s="35">
        <f t="shared" si="3"/>
        <v>8894</v>
      </c>
      <c r="V6" s="35">
        <f t="shared" si="3"/>
        <v>57</v>
      </c>
      <c r="W6" s="35">
        <f t="shared" si="3"/>
        <v>156.04</v>
      </c>
      <c r="X6" s="36">
        <f>IF(X7="",NA(),X7)</f>
        <v>115.9</v>
      </c>
      <c r="Y6" s="36">
        <f t="shared" ref="Y6:AG6" si="4">IF(Y7="",NA(),Y7)</f>
        <v>116.55</v>
      </c>
      <c r="Z6" s="36">
        <f t="shared" si="4"/>
        <v>115.16</v>
      </c>
      <c r="AA6" s="36">
        <f t="shared" si="4"/>
        <v>111.65</v>
      </c>
      <c r="AB6" s="36">
        <f t="shared" si="4"/>
        <v>107.47</v>
      </c>
      <c r="AC6" s="36">
        <f t="shared" si="4"/>
        <v>106.62</v>
      </c>
      <c r="AD6" s="36">
        <f t="shared" si="4"/>
        <v>107.95</v>
      </c>
      <c r="AE6" s="36">
        <f t="shared" si="4"/>
        <v>104.47</v>
      </c>
      <c r="AF6" s="36">
        <f t="shared" si="4"/>
        <v>103.81</v>
      </c>
      <c r="AG6" s="36">
        <f t="shared" si="4"/>
        <v>104.35</v>
      </c>
      <c r="AH6" s="35" t="str">
        <f>IF(AH7="","",IF(AH7="-","【-】","【"&amp;SUBSTITUTE(TEXT(AH7,"#,##0.00"),"-","△")&amp;"】"))</f>
        <v>【112.01】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12.59</v>
      </c>
      <c r="AO6" s="36">
        <f t="shared" si="5"/>
        <v>12.44</v>
      </c>
      <c r="AP6" s="36">
        <f t="shared" si="5"/>
        <v>16.399999999999999</v>
      </c>
      <c r="AQ6" s="36">
        <f t="shared" si="5"/>
        <v>25.66</v>
      </c>
      <c r="AR6" s="36">
        <f t="shared" si="5"/>
        <v>21.69</v>
      </c>
      <c r="AS6" s="35" t="str">
        <f>IF(AS7="","",IF(AS7="-","【-】","【"&amp;SUBSTITUTE(TEXT(AS7,"#,##0.00"),"-","△")&amp;"】"))</f>
        <v>【1.08】</v>
      </c>
      <c r="AT6" s="36">
        <f>IF(AT7="",NA(),AT7)</f>
        <v>554.35</v>
      </c>
      <c r="AU6" s="36">
        <f t="shared" ref="AU6:BC6" si="6">IF(AU7="",NA(),AU7)</f>
        <v>480.75</v>
      </c>
      <c r="AV6" s="36">
        <f t="shared" si="6"/>
        <v>486.08</v>
      </c>
      <c r="AW6" s="36">
        <f t="shared" si="6"/>
        <v>390.69</v>
      </c>
      <c r="AX6" s="36">
        <f t="shared" si="6"/>
        <v>420.83</v>
      </c>
      <c r="AY6" s="36">
        <f t="shared" si="6"/>
        <v>416.14</v>
      </c>
      <c r="AZ6" s="36">
        <f t="shared" si="6"/>
        <v>371.89</v>
      </c>
      <c r="BA6" s="36">
        <f t="shared" si="6"/>
        <v>293.23</v>
      </c>
      <c r="BB6" s="36">
        <f t="shared" si="6"/>
        <v>300.14</v>
      </c>
      <c r="BC6" s="36">
        <f t="shared" si="6"/>
        <v>301.04000000000002</v>
      </c>
      <c r="BD6" s="35" t="str">
        <f>IF(BD7="","",IF(BD7="-","【-】","【"&amp;SUBSTITUTE(TEXT(BD7,"#,##0.00"),"-","△")&amp;"】"))</f>
        <v>【264.97】</v>
      </c>
      <c r="BE6" s="36">
        <f>IF(BE7="",NA(),BE7)</f>
        <v>289.26</v>
      </c>
      <c r="BF6" s="36">
        <f t="shared" ref="BF6:BN6" si="7">IF(BF7="",NA(),BF7)</f>
        <v>265.5</v>
      </c>
      <c r="BG6" s="36">
        <f t="shared" si="7"/>
        <v>240.19</v>
      </c>
      <c r="BH6" s="36">
        <f t="shared" si="7"/>
        <v>216.41</v>
      </c>
      <c r="BI6" s="36">
        <f t="shared" si="7"/>
        <v>187.89</v>
      </c>
      <c r="BJ6" s="36">
        <f t="shared" si="7"/>
        <v>487.22</v>
      </c>
      <c r="BK6" s="36">
        <f t="shared" si="7"/>
        <v>483.11</v>
      </c>
      <c r="BL6" s="36">
        <f t="shared" si="7"/>
        <v>542.29999999999995</v>
      </c>
      <c r="BM6" s="36">
        <f t="shared" si="7"/>
        <v>566.65</v>
      </c>
      <c r="BN6" s="36">
        <f t="shared" si="7"/>
        <v>551.62</v>
      </c>
      <c r="BO6" s="35" t="str">
        <f>IF(BO7="","",IF(BO7="-","【-】","【"&amp;SUBSTITUTE(TEXT(BO7,"#,##0.00"),"-","△")&amp;"】"))</f>
        <v>【266.61】</v>
      </c>
      <c r="BP6" s="36">
        <f>IF(BP7="",NA(),BP7)</f>
        <v>116.15</v>
      </c>
      <c r="BQ6" s="36">
        <f t="shared" ref="BQ6:BY6" si="8">IF(BQ7="",NA(),BQ7)</f>
        <v>116.83</v>
      </c>
      <c r="BR6" s="36">
        <f t="shared" si="8"/>
        <v>116.73</v>
      </c>
      <c r="BS6" s="36">
        <f t="shared" si="8"/>
        <v>110.74</v>
      </c>
      <c r="BT6" s="36">
        <f t="shared" si="8"/>
        <v>107.02</v>
      </c>
      <c r="BU6" s="36">
        <f t="shared" si="8"/>
        <v>92.76</v>
      </c>
      <c r="BV6" s="36">
        <f t="shared" si="8"/>
        <v>93.28</v>
      </c>
      <c r="BW6" s="36">
        <f t="shared" si="8"/>
        <v>87.51</v>
      </c>
      <c r="BX6" s="36">
        <f t="shared" si="8"/>
        <v>84.77</v>
      </c>
      <c r="BY6" s="36">
        <f t="shared" si="8"/>
        <v>87.11</v>
      </c>
      <c r="BZ6" s="35" t="str">
        <f>IF(BZ7="","",IF(BZ7="-","【-】","【"&amp;SUBSTITUTE(TEXT(BZ7,"#,##0.00"),"-","△")&amp;"】"))</f>
        <v>【103.24】</v>
      </c>
      <c r="CA6" s="36">
        <f>IF(CA7="",NA(),CA7)</f>
        <v>153.91999999999999</v>
      </c>
      <c r="CB6" s="36">
        <f t="shared" ref="CB6:CJ6" si="9">IF(CB7="",NA(),CB7)</f>
        <v>153.1</v>
      </c>
      <c r="CC6" s="36">
        <f t="shared" si="9"/>
        <v>153.35</v>
      </c>
      <c r="CD6" s="36">
        <f t="shared" si="9"/>
        <v>162.55000000000001</v>
      </c>
      <c r="CE6" s="36">
        <f t="shared" si="9"/>
        <v>169.17</v>
      </c>
      <c r="CF6" s="36">
        <f t="shared" si="9"/>
        <v>208.67</v>
      </c>
      <c r="CG6" s="36">
        <f t="shared" si="9"/>
        <v>208.29</v>
      </c>
      <c r="CH6" s="36">
        <f t="shared" si="9"/>
        <v>218.42</v>
      </c>
      <c r="CI6" s="36">
        <f t="shared" si="9"/>
        <v>227.27</v>
      </c>
      <c r="CJ6" s="36">
        <f t="shared" si="9"/>
        <v>223.98</v>
      </c>
      <c r="CK6" s="35" t="str">
        <f>IF(CK7="","",IF(CK7="-","【-】","【"&amp;SUBSTITUTE(TEXT(CK7,"#,##0.00"),"-","△")&amp;"】"))</f>
        <v>【168.38】</v>
      </c>
      <c r="CL6" s="36">
        <f>IF(CL7="",NA(),CL7)</f>
        <v>51.72</v>
      </c>
      <c r="CM6" s="36">
        <f t="shared" ref="CM6:CU6" si="10">IF(CM7="",NA(),CM7)</f>
        <v>48.48</v>
      </c>
      <c r="CN6" s="36">
        <f t="shared" si="10"/>
        <v>47.85</v>
      </c>
      <c r="CO6" s="36">
        <f t="shared" si="10"/>
        <v>46.44</v>
      </c>
      <c r="CP6" s="36">
        <f t="shared" si="10"/>
        <v>46.28</v>
      </c>
      <c r="CQ6" s="36">
        <f t="shared" si="10"/>
        <v>49.08</v>
      </c>
      <c r="CR6" s="36">
        <f t="shared" si="10"/>
        <v>49.32</v>
      </c>
      <c r="CS6" s="36">
        <f t="shared" si="10"/>
        <v>50.24</v>
      </c>
      <c r="CT6" s="36">
        <f t="shared" si="10"/>
        <v>50.29</v>
      </c>
      <c r="CU6" s="36">
        <f t="shared" si="10"/>
        <v>49.64</v>
      </c>
      <c r="CV6" s="35" t="str">
        <f>IF(CV7="","",IF(CV7="-","【-】","【"&amp;SUBSTITUTE(TEXT(CV7,"#,##0.00"),"-","△")&amp;"】"))</f>
        <v>【60.00】</v>
      </c>
      <c r="CW6" s="36">
        <f>IF(CW7="",NA(),CW7)</f>
        <v>85.82</v>
      </c>
      <c r="CX6" s="36">
        <f t="shared" ref="CX6:DF6" si="11">IF(CX7="",NA(),CX7)</f>
        <v>90.93</v>
      </c>
      <c r="CY6" s="36">
        <f t="shared" si="11"/>
        <v>91.28</v>
      </c>
      <c r="CZ6" s="36">
        <f t="shared" si="11"/>
        <v>91.51</v>
      </c>
      <c r="DA6" s="36">
        <f t="shared" si="11"/>
        <v>90.33</v>
      </c>
      <c r="DB6" s="36">
        <f t="shared" si="11"/>
        <v>79.3</v>
      </c>
      <c r="DC6" s="36">
        <f t="shared" si="11"/>
        <v>79.34</v>
      </c>
      <c r="DD6" s="36">
        <f t="shared" si="11"/>
        <v>78.650000000000006</v>
      </c>
      <c r="DE6" s="36">
        <f t="shared" si="11"/>
        <v>77.73</v>
      </c>
      <c r="DF6" s="36">
        <f t="shared" si="11"/>
        <v>78.09</v>
      </c>
      <c r="DG6" s="35" t="str">
        <f>IF(DG7="","",IF(DG7="-","【-】","【"&amp;SUBSTITUTE(TEXT(DG7,"#,##0.00"),"-","△")&amp;"】"))</f>
        <v>【89.80】</v>
      </c>
      <c r="DH6" s="36">
        <f>IF(DH7="",NA(),DH7)</f>
        <v>53.17</v>
      </c>
      <c r="DI6" s="36">
        <f t="shared" ref="DI6:DQ6" si="12">IF(DI7="",NA(),DI7)</f>
        <v>55.17</v>
      </c>
      <c r="DJ6" s="36">
        <f t="shared" si="12"/>
        <v>57.24</v>
      </c>
      <c r="DK6" s="36">
        <f t="shared" si="12"/>
        <v>58.59</v>
      </c>
      <c r="DL6" s="36">
        <f t="shared" si="12"/>
        <v>59.73</v>
      </c>
      <c r="DM6" s="36">
        <f t="shared" si="12"/>
        <v>47.44</v>
      </c>
      <c r="DN6" s="36">
        <f t="shared" si="12"/>
        <v>48.3</v>
      </c>
      <c r="DO6" s="36">
        <f t="shared" si="12"/>
        <v>45.14</v>
      </c>
      <c r="DP6" s="36">
        <f t="shared" si="12"/>
        <v>45.85</v>
      </c>
      <c r="DQ6" s="36">
        <f t="shared" si="12"/>
        <v>47.31</v>
      </c>
      <c r="DR6" s="35" t="str">
        <f>IF(DR7="","",IF(DR7="-","【-】","【"&amp;SUBSTITUTE(TEXT(DR7,"#,##0.00"),"-","△")&amp;"】"))</f>
        <v>【49.59】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11.16</v>
      </c>
      <c r="DY6" s="36">
        <f t="shared" si="13"/>
        <v>12.43</v>
      </c>
      <c r="DZ6" s="36">
        <f t="shared" si="13"/>
        <v>13.58</v>
      </c>
      <c r="EA6" s="36">
        <f t="shared" si="13"/>
        <v>14.13</v>
      </c>
      <c r="EB6" s="36">
        <f t="shared" si="13"/>
        <v>16.77</v>
      </c>
      <c r="EC6" s="35" t="str">
        <f>IF(EC7="","",IF(EC7="-","【-】","【"&amp;SUBSTITUTE(TEXT(EC7,"#,##0.00"),"-","△")&amp;"】"))</f>
        <v>【19.44】</v>
      </c>
      <c r="ED6" s="36">
        <f>IF(ED7="",NA(),ED7)</f>
        <v>0.74</v>
      </c>
      <c r="EE6" s="36">
        <f t="shared" ref="EE6:EM6" si="14">IF(EE7="",NA(),EE7)</f>
        <v>0.76</v>
      </c>
      <c r="EF6" s="36">
        <f t="shared" si="14"/>
        <v>0.74</v>
      </c>
      <c r="EG6" s="36">
        <f t="shared" si="14"/>
        <v>1.63</v>
      </c>
      <c r="EH6" s="36">
        <f t="shared" si="14"/>
        <v>1.74</v>
      </c>
      <c r="EI6" s="36">
        <f t="shared" si="14"/>
        <v>0.65</v>
      </c>
      <c r="EJ6" s="36">
        <f t="shared" si="14"/>
        <v>0.46</v>
      </c>
      <c r="EK6" s="36">
        <f t="shared" si="14"/>
        <v>0.44</v>
      </c>
      <c r="EL6" s="36">
        <f t="shared" si="14"/>
        <v>0.52</v>
      </c>
      <c r="EM6" s="36">
        <f t="shared" si="14"/>
        <v>0.47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15">
      <c r="A7" s="29"/>
      <c r="B7" s="38">
        <v>2019</v>
      </c>
      <c r="C7" s="38">
        <v>435058</v>
      </c>
      <c r="D7" s="38">
        <v>46</v>
      </c>
      <c r="E7" s="38">
        <v>1</v>
      </c>
      <c r="F7" s="38">
        <v>0</v>
      </c>
      <c r="G7" s="38">
        <v>1</v>
      </c>
      <c r="H7" s="38" t="s">
        <v>92</v>
      </c>
      <c r="I7" s="38" t="s">
        <v>93</v>
      </c>
      <c r="J7" s="38" t="s">
        <v>94</v>
      </c>
      <c r="K7" s="38" t="s">
        <v>95</v>
      </c>
      <c r="L7" s="38" t="s">
        <v>96</v>
      </c>
      <c r="M7" s="38" t="s">
        <v>97</v>
      </c>
      <c r="N7" s="39" t="s">
        <v>98</v>
      </c>
      <c r="O7" s="39">
        <v>82.1</v>
      </c>
      <c r="P7" s="39">
        <v>95.38</v>
      </c>
      <c r="Q7" s="39">
        <v>3680</v>
      </c>
      <c r="R7" s="39">
        <v>9429</v>
      </c>
      <c r="S7" s="39">
        <v>165.86</v>
      </c>
      <c r="T7" s="39">
        <v>56.85</v>
      </c>
      <c r="U7" s="39">
        <v>8894</v>
      </c>
      <c r="V7" s="39">
        <v>57</v>
      </c>
      <c r="W7" s="39">
        <v>156.04</v>
      </c>
      <c r="X7" s="39">
        <v>115.9</v>
      </c>
      <c r="Y7" s="39">
        <v>116.55</v>
      </c>
      <c r="Z7" s="39">
        <v>115.16</v>
      </c>
      <c r="AA7" s="39">
        <v>111.65</v>
      </c>
      <c r="AB7" s="39">
        <v>107.47</v>
      </c>
      <c r="AC7" s="39">
        <v>106.62</v>
      </c>
      <c r="AD7" s="39">
        <v>107.95</v>
      </c>
      <c r="AE7" s="39">
        <v>104.47</v>
      </c>
      <c r="AF7" s="39">
        <v>103.81</v>
      </c>
      <c r="AG7" s="39">
        <v>104.35</v>
      </c>
      <c r="AH7" s="39">
        <v>112.01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12.59</v>
      </c>
      <c r="AO7" s="39">
        <v>12.44</v>
      </c>
      <c r="AP7" s="39">
        <v>16.399999999999999</v>
      </c>
      <c r="AQ7" s="39">
        <v>25.66</v>
      </c>
      <c r="AR7" s="39">
        <v>21.69</v>
      </c>
      <c r="AS7" s="39">
        <v>1.08</v>
      </c>
      <c r="AT7" s="39">
        <v>554.35</v>
      </c>
      <c r="AU7" s="39">
        <v>480.75</v>
      </c>
      <c r="AV7" s="39">
        <v>486.08</v>
      </c>
      <c r="AW7" s="39">
        <v>390.69</v>
      </c>
      <c r="AX7" s="39">
        <v>420.83</v>
      </c>
      <c r="AY7" s="39">
        <v>416.14</v>
      </c>
      <c r="AZ7" s="39">
        <v>371.89</v>
      </c>
      <c r="BA7" s="39">
        <v>293.23</v>
      </c>
      <c r="BB7" s="39">
        <v>300.14</v>
      </c>
      <c r="BC7" s="39">
        <v>301.04000000000002</v>
      </c>
      <c r="BD7" s="39">
        <v>264.97000000000003</v>
      </c>
      <c r="BE7" s="39">
        <v>289.26</v>
      </c>
      <c r="BF7" s="39">
        <v>265.5</v>
      </c>
      <c r="BG7" s="39">
        <v>240.19</v>
      </c>
      <c r="BH7" s="39">
        <v>216.41</v>
      </c>
      <c r="BI7" s="39">
        <v>187.89</v>
      </c>
      <c r="BJ7" s="39">
        <v>487.22</v>
      </c>
      <c r="BK7" s="39">
        <v>483.11</v>
      </c>
      <c r="BL7" s="39">
        <v>542.29999999999995</v>
      </c>
      <c r="BM7" s="39">
        <v>566.65</v>
      </c>
      <c r="BN7" s="39">
        <v>551.62</v>
      </c>
      <c r="BO7" s="39">
        <v>266.61</v>
      </c>
      <c r="BP7" s="39">
        <v>116.15</v>
      </c>
      <c r="BQ7" s="39">
        <v>116.83</v>
      </c>
      <c r="BR7" s="39">
        <v>116.73</v>
      </c>
      <c r="BS7" s="39">
        <v>110.74</v>
      </c>
      <c r="BT7" s="39">
        <v>107.02</v>
      </c>
      <c r="BU7" s="39">
        <v>92.76</v>
      </c>
      <c r="BV7" s="39">
        <v>93.28</v>
      </c>
      <c r="BW7" s="39">
        <v>87.51</v>
      </c>
      <c r="BX7" s="39">
        <v>84.77</v>
      </c>
      <c r="BY7" s="39">
        <v>87.11</v>
      </c>
      <c r="BZ7" s="39">
        <v>103.24</v>
      </c>
      <c r="CA7" s="39">
        <v>153.91999999999999</v>
      </c>
      <c r="CB7" s="39">
        <v>153.1</v>
      </c>
      <c r="CC7" s="39">
        <v>153.35</v>
      </c>
      <c r="CD7" s="39">
        <v>162.55000000000001</v>
      </c>
      <c r="CE7" s="39">
        <v>169.17</v>
      </c>
      <c r="CF7" s="39">
        <v>208.67</v>
      </c>
      <c r="CG7" s="39">
        <v>208.29</v>
      </c>
      <c r="CH7" s="39">
        <v>218.42</v>
      </c>
      <c r="CI7" s="39">
        <v>227.27</v>
      </c>
      <c r="CJ7" s="39">
        <v>223.98</v>
      </c>
      <c r="CK7" s="39">
        <v>168.38</v>
      </c>
      <c r="CL7" s="39">
        <v>51.72</v>
      </c>
      <c r="CM7" s="39">
        <v>48.48</v>
      </c>
      <c r="CN7" s="39">
        <v>47.85</v>
      </c>
      <c r="CO7" s="39">
        <v>46.44</v>
      </c>
      <c r="CP7" s="39">
        <v>46.28</v>
      </c>
      <c r="CQ7" s="39">
        <v>49.08</v>
      </c>
      <c r="CR7" s="39">
        <v>49.32</v>
      </c>
      <c r="CS7" s="39">
        <v>50.24</v>
      </c>
      <c r="CT7" s="39">
        <v>50.29</v>
      </c>
      <c r="CU7" s="39">
        <v>49.64</v>
      </c>
      <c r="CV7" s="39">
        <v>60</v>
      </c>
      <c r="CW7" s="39">
        <v>85.82</v>
      </c>
      <c r="CX7" s="39">
        <v>90.93</v>
      </c>
      <c r="CY7" s="39">
        <v>91.28</v>
      </c>
      <c r="CZ7" s="39">
        <v>91.51</v>
      </c>
      <c r="DA7" s="39">
        <v>90.33</v>
      </c>
      <c r="DB7" s="39">
        <v>79.3</v>
      </c>
      <c r="DC7" s="39">
        <v>79.34</v>
      </c>
      <c r="DD7" s="39">
        <v>78.650000000000006</v>
      </c>
      <c r="DE7" s="39">
        <v>77.73</v>
      </c>
      <c r="DF7" s="39">
        <v>78.09</v>
      </c>
      <c r="DG7" s="39">
        <v>89.8</v>
      </c>
      <c r="DH7" s="39">
        <v>53.17</v>
      </c>
      <c r="DI7" s="39">
        <v>55.17</v>
      </c>
      <c r="DJ7" s="39">
        <v>57.24</v>
      </c>
      <c r="DK7" s="39">
        <v>58.59</v>
      </c>
      <c r="DL7" s="39">
        <v>59.73</v>
      </c>
      <c r="DM7" s="39">
        <v>47.44</v>
      </c>
      <c r="DN7" s="39">
        <v>48.3</v>
      </c>
      <c r="DO7" s="39">
        <v>45.14</v>
      </c>
      <c r="DP7" s="39">
        <v>45.85</v>
      </c>
      <c r="DQ7" s="39">
        <v>47.31</v>
      </c>
      <c r="DR7" s="39">
        <v>49.59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11.16</v>
      </c>
      <c r="DY7" s="39">
        <v>12.43</v>
      </c>
      <c r="DZ7" s="39">
        <v>13.58</v>
      </c>
      <c r="EA7" s="39">
        <v>14.13</v>
      </c>
      <c r="EB7" s="39">
        <v>16.77</v>
      </c>
      <c r="EC7" s="39">
        <v>19.440000000000001</v>
      </c>
      <c r="ED7" s="39">
        <v>0.74</v>
      </c>
      <c r="EE7" s="39">
        <v>0.76</v>
      </c>
      <c r="EF7" s="39">
        <v>0.74</v>
      </c>
      <c r="EG7" s="39">
        <v>1.63</v>
      </c>
      <c r="EH7" s="39">
        <v>1.74</v>
      </c>
      <c r="EI7" s="39">
        <v>0.65</v>
      </c>
      <c r="EJ7" s="39">
        <v>0.46</v>
      </c>
      <c r="EK7" s="39">
        <v>0.44</v>
      </c>
      <c r="EL7" s="39">
        <v>0.52</v>
      </c>
      <c r="EM7" s="39">
        <v>0.47</v>
      </c>
      <c r="EN7" s="39">
        <v>0.68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99</v>
      </c>
      <c r="C9" s="42" t="s">
        <v>100</v>
      </c>
      <c r="D9" s="42" t="s">
        <v>101</v>
      </c>
      <c r="E9" s="42" t="s">
        <v>102</v>
      </c>
      <c r="F9" s="42" t="s">
        <v>103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105</v>
      </c>
    </row>
    <row r="13" spans="1:144" x14ac:dyDescent="0.15">
      <c r="B13" t="s">
        <v>106</v>
      </c>
      <c r="C13" t="s">
        <v>106</v>
      </c>
      <c r="D13" t="s">
        <v>107</v>
      </c>
      <c r="E13" t="s">
        <v>106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2021-02-16T11:15:59Z</cp:lastPrinted>
  <dcterms:created xsi:type="dcterms:W3CDTF">2020-12-04T02:16:11Z</dcterms:created>
  <dcterms:modified xsi:type="dcterms:W3CDTF">2021-02-16T11:16:03Z</dcterms:modified>
  <cp:category/>
</cp:coreProperties>
</file>