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ローカルデータ\06_企業会計\03_調査（財政係、県他）\1月_公営企業に係る経営比較分析表\R2\水道\"/>
    </mc:Choice>
  </mc:AlternateContent>
  <workbookProtection workbookAlgorithmName="SHA-512" workbookHashValue="ylBJffz9shFI3lUgXvxb4mZ0knTYg1KuWM/g8209nGxlNs5NnYLkMXnmVg+qdPhNzNynXCSGScMC5qO3+Expcg==" workbookSaltValue="23iYxbo7dqb81a2ttn2zu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<sst xmlns="http://schemas.openxmlformats.org/spreadsheetml/2006/main" count="228" uniqueCount="113">
  <si>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</si>
  <si>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</si>
  <si>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</si>
  <si>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</si>
  <si>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</si>
  <si>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</si>
  <si>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</si>
  <si>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</si>
  <si>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</si>
  <si>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</si>
  <si>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</si>
  <si>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</si>
  <si>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</si>
  <si>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</si>
  <si>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</si>
  <si>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</si>
  <si>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</si>
  <si>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</si>
  <si>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</si>
  <si>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</si>
  <si>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</si>
  <si>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</si>
  <si>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</si>
  <si>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</si>
  <si>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</si>
  <si>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</si>
  <si>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</si>
  <si>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</si>
  <si>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</si>
  <si>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</si>
  <si>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</si>
  <si>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</si>
  <si>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</si>
  <si>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</si>
  <si>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</si>
  <si>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</si>
  <si>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</si>
  <si>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</si>
  <si>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</si>
  <si>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</si>
  <si>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</si>
  <si>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</si>
  <si>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</si>
  <si>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</si>
  <si>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</si>
  <si>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</si>
  <si>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</si>
  <si>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</si>
  <si>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</si>
  <si>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</si>
  <si>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</si>
  <si>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</si>
  <si>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</si>
  <si>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</si>
  <si>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</si>
  <si>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</si>
  <si>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</si>
  <si>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</si>
  <si>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</si>
  <si>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</si>
  <si>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</si>
  <si>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</si>
  <si>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</si>
  <si>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</si>
  <si>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</si>
  <si>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</si>
  <si>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</si>
  <si>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</si>
  <si>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</si>
  <si>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</si>
  <si>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</si>
  <si>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</si>
  <si>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</si>
  <si>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</si>
  <si>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</si>
  <si>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</si>
  <si>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</si>
  <si>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</si>
  <si>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</si>
  <si>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</si>
  <si>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</si>
  <si>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</si>
  <si>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</si>
  <si>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</si>
  <si>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</si>
  <si>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</si>
  <si>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</si>
  <si>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</si>
  <si>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</si>
  <si>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</si>
  <si>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</si>
  <si>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</si>
  <si>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</si>
  <si>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</si>
  <si>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</si>
  <si>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</si>
  <si>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</si>
  <si>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</si>
  <si>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</si>
  <si>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</si>
  <si>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</si>
  <si>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</si>
  <si>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</si>
  <si>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</si>
  <si>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</si>
  <si>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</si>
  <si>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</si>
  <si>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</si>
  <si>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</si>
  <si>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</si>
  <si>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t>
    </r>
    <r>
      <rPr>
        <sz val="11"/>
        <rFont val="ＭＳ ゴシック"/>
        <family val="3"/>
        <charset val="128"/>
      </rPr>
      <t>経常収支比率は昨年度に比べ減少しているが、概ね良好であるといえる。しかし、老朽管等の給水施設の更新や耐震化対策など必要な業務が行なわれておらず、健全な経営とはいえない。更なる維持管理費削減や更新投資等に充てる財源確保の取り組みが必要となる。
　また、企業債残高対給水収益比率が類似団体よりも低いのは、令和2年度に統合予定の簡易水道地域において水道未普及解消工事を優先業務としており、当該水道事業の老朽管更新を統合後とした為である。</t>
    </r>
    <rPh sb="1" eb="3">
      <t>ケイジョウ</t>
    </rPh>
    <rPh sb="3" eb="5">
      <t>シュウシ</t>
    </rPh>
    <rPh sb="5" eb="7">
      <t>ヒリツ</t>
    </rPh>
    <rPh sb="8" eb="11">
      <t>サクネンド</t>
    </rPh>
    <rPh sb="12" eb="13">
      <t>クラ</t>
    </rPh>
    <rPh sb="14" eb="16">
      <t>ゲンショウ</t>
    </rPh>
    <rPh sb="22" eb="23">
      <t>オオム</t>
    </rPh>
    <rPh sb="24" eb="26">
      <t>リョウコウ</t>
    </rPh>
    <rPh sb="51" eb="54">
      <t>タイシンカ</t>
    </rPh>
    <rPh sb="54" eb="56">
      <t>タイサク</t>
    </rPh>
    <rPh sb="61" eb="63">
      <t>ギョウム</t>
    </rPh>
    <rPh sb="85" eb="86">
      <t>サラ</t>
    </rPh>
    <rPh sb="96" eb="98">
      <t>コウシン</t>
    </rPh>
    <rPh sb="98" eb="100">
      <t>トウシ</t>
    </rPh>
    <rPh sb="100" eb="101">
      <t>ナド</t>
    </rPh>
    <rPh sb="102" eb="103">
      <t>ア</t>
    </rPh>
    <rPh sb="105" eb="107">
      <t>ザイゲン</t>
    </rPh>
    <rPh sb="107" eb="109">
      <t>カクホ</t>
    </rPh>
    <rPh sb="110" eb="111">
      <t>ト</t>
    </rPh>
    <rPh sb="151" eb="153">
      <t>レイワ</t>
    </rPh>
    <rPh sb="154" eb="155">
      <t>ネン</t>
    </rPh>
    <rPh sb="155" eb="156">
      <t>ド</t>
    </rPh>
    <phoneticPr fontId="4"/>
  </si>
  <si>
    <r>
      <t>　</t>
    </r>
    <r>
      <rPr>
        <sz val="11"/>
        <rFont val="ＭＳ ゴシック"/>
        <family val="3"/>
        <charset val="128"/>
      </rPr>
      <t>老朽管の割合は管路経年化率にあるように類似団体平均値より高い状況であり、有収率は年々減少傾向である。漏水箇所も増え、その都度修繕している状況である。
　令和2年4月の水道事業の統合に併せ、経営戦略を策定し、また、同年度中に給水施設更新計画の策定により、老朽化した施設を耐震化と併せ計画的に更新する予定である。</t>
    </r>
    <rPh sb="37" eb="40">
      <t>ユウシュウリツ</t>
    </rPh>
    <rPh sb="41" eb="43">
      <t>ネンネン</t>
    </rPh>
    <rPh sb="43" eb="45">
      <t>ゲンショウ</t>
    </rPh>
    <rPh sb="45" eb="47">
      <t>ケイコウ</t>
    </rPh>
    <rPh sb="51" eb="53">
      <t>ロウスイ</t>
    </rPh>
    <rPh sb="53" eb="55">
      <t>カショ</t>
    </rPh>
    <rPh sb="56" eb="57">
      <t>フ</t>
    </rPh>
    <rPh sb="61" eb="63">
      <t>ツド</t>
    </rPh>
    <rPh sb="63" eb="65">
      <t>シュウゼン</t>
    </rPh>
    <rPh sb="69" eb="71">
      <t>ジョウキョウ</t>
    </rPh>
    <rPh sb="107" eb="111">
      <t>ドウネンドチュウ</t>
    </rPh>
    <rPh sb="112" eb="114">
      <t>キュウスイ</t>
    </rPh>
    <rPh sb="114" eb="116">
      <t>シセツ</t>
    </rPh>
    <rPh sb="116" eb="118">
      <t>コウシン</t>
    </rPh>
    <rPh sb="118" eb="120">
      <t>ケイカク</t>
    </rPh>
    <rPh sb="121" eb="123">
      <t>サクテイ</t>
    </rPh>
    <rPh sb="127" eb="130">
      <t>ロウキュウカ</t>
    </rPh>
    <rPh sb="132" eb="134">
      <t>シセツ</t>
    </rPh>
    <rPh sb="135" eb="138">
      <t>タイシンカ</t>
    </rPh>
    <rPh sb="139" eb="140">
      <t>アワ</t>
    </rPh>
    <rPh sb="141" eb="144">
      <t>ケイカクテキ</t>
    </rPh>
    <rPh sb="145" eb="147">
      <t>コウシン</t>
    </rPh>
    <rPh sb="149" eb="151">
      <t>ヨテイ</t>
    </rPh>
    <phoneticPr fontId="4"/>
  </si>
  <si>
    <r>
      <t>　経営状況は、現時点では概ね良好であるように伺えるが、給水人口の急激な減少による料金収入の減少や老朽給水施設の更新、耐震化整備など課題が多い状況である。
　そのため、令和2年4月の水道事業統合により、財政基盤を強化し、水道ビジョン（10ヶ年計画）の策定により、計画的な運営を図ると伴に広域連携による経費削減、水道料金の計画的値上げなど、経営戦略を策定することで、安定した事業経営を目指す。</t>
    </r>
    <r>
      <rPr>
        <sz val="11"/>
        <color rgb="FFFF0000"/>
        <rFont val="ＭＳ ゴシック"/>
        <family val="3"/>
        <charset val="128"/>
      </rPr>
      <t/>
    </r>
    <rPh sb="83" eb="85">
      <t>レイワ</t>
    </rPh>
    <rPh sb="86" eb="87">
      <t>ネン</t>
    </rPh>
    <rPh sb="88" eb="89">
      <t>ガツ</t>
    </rPh>
    <rPh sb="90" eb="92">
      <t>スイドウ</t>
    </rPh>
    <rPh sb="92" eb="94">
      <t>ジギョウ</t>
    </rPh>
    <rPh sb="94" eb="96">
      <t>トウゴウ</t>
    </rPh>
    <rPh sb="100" eb="102">
      <t>ザイセイ</t>
    </rPh>
    <rPh sb="102" eb="104">
      <t>キバン</t>
    </rPh>
    <rPh sb="105" eb="107">
      <t>キョウカ</t>
    </rPh>
    <rPh sb="109" eb="111">
      <t>スイドウ</t>
    </rPh>
    <rPh sb="119" eb="120">
      <t>ネン</t>
    </rPh>
    <rPh sb="120" eb="122">
      <t>ケイカク</t>
    </rPh>
    <rPh sb="124" eb="126">
      <t>サクテイ</t>
    </rPh>
    <rPh sb="130" eb="133">
      <t>ケイカクテキ</t>
    </rPh>
    <rPh sb="134" eb="136">
      <t>ウンエイ</t>
    </rPh>
    <rPh sb="137" eb="138">
      <t>ハカ</t>
    </rPh>
    <rPh sb="140" eb="141">
      <t>トモ</t>
    </rPh>
    <rPh sb="142" eb="144">
      <t>コウイキ</t>
    </rPh>
    <rPh sb="144" eb="146">
      <t>レンケイ</t>
    </rPh>
    <rPh sb="149" eb="151">
      <t>ケイヒ</t>
    </rPh>
    <rPh sb="151" eb="153">
      <t>サクゲン</t>
    </rPh>
    <rPh sb="168" eb="170">
      <t>ケイエイ</t>
    </rPh>
    <rPh sb="170" eb="172">
      <t>センリャク</t>
    </rPh>
    <rPh sb="173" eb="17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</si>
</sst>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0.17</c:v>
                </c:pt>
                <c:pt idx="1">
                  <c:v>0</c:v>
                </c:pt>
                <c:pt idx="2">
                  <c:v>0</c:v>
                </c:pt>
                <c:pt idx="3">
                  <c:v>0</c:v>
                </c:pt>
                <c:pt idx="4" formatCode="#,##0.00;&quot;△&quot;#,##0.00;&quot;-&quot;">
                  <c:v>0.51</c:v>
                </c:pt>
              </c:numCache>
            </c:numRef>
          </c:val>
          <c:extLst xmlns:c16r2="http://schemas.microsoft.com/office/drawing/2015/06/chart">
            <c:ext xmlns:c16="http://schemas.microsoft.com/office/drawing/2014/chart" uri="{C3380CC4-5D6E-409C-BE32-E72D297353CC}">
              <c16:uniqueId val="{00000000-6D5D-4339-A02A-ED643176AFFA}"/>
            </c:ext>
          </c:extLst>
        </c:ser>
        <c:dLbls>
          <c:showLegendKey val="0"/>
          <c:showVal val="0"/>
          <c:showCatName val="0"/>
          <c:showSerName val="0"/>
          <c:showPercent val="0"/>
          <c:showBubbleSize val="0"/>
        </c:dLbls>
        <c:gapWidth val="150"/>
        <c:axId val="364416712"/>
        <c:axId val="3644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xmlns:c16r2="http://schemas.microsoft.com/office/drawing/2015/06/chart">
            <c:ext xmlns:c16="http://schemas.microsoft.com/office/drawing/2014/chart" uri="{C3380CC4-5D6E-409C-BE32-E72D297353CC}">
              <c16:uniqueId val="{00000001-6D5D-4339-A02A-ED643176AFFA}"/>
            </c:ext>
          </c:extLst>
        </c:ser>
        <c:dLbls>
          <c:showLegendKey val="0"/>
          <c:showVal val="0"/>
          <c:showCatName val="0"/>
          <c:showSerName val="0"/>
          <c:showPercent val="0"/>
          <c:showBubbleSize val="0"/>
        </c:dLbls>
        <c:marker val="1"/>
        <c:smooth val="0"/>
        <c:axId val="364416712"/>
        <c:axId val="364421024"/>
      </c:lineChart>
      <c:dateAx>
        <c:axId val="364416712"/>
        <c:scaling>
          <c:orientation val="minMax"/>
        </c:scaling>
        <c:delete val="1"/>
        <c:axPos val="b"/>
        <c:numFmt formatCode="&quot;H&quot;yy" sourceLinked="1"/>
        <c:majorTickMark val="none"/>
        <c:minorTickMark val="none"/>
        <c:tickLblPos val="none"/>
        <c:crossAx val="364421024"/>
        <c:crosses val="autoZero"/>
        <c:auto val="1"/>
        <c:lblOffset val="100"/>
        <c:baseTimeUnit val="years"/>
      </c:dateAx>
      <c:valAx>
        <c:axId val="3644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1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37.82</c:v>
                </c:pt>
                <c:pt idx="1">
                  <c:v>34.270000000000003</c:v>
                </c:pt>
                <c:pt idx="2">
                  <c:v>38.68</c:v>
                </c:pt>
                <c:pt idx="3">
                  <c:v>38.619999999999997</c:v>
                </c:pt>
                <c:pt idx="4">
                  <c:v>43.12</c:v>
                </c:pt>
              </c:numCache>
            </c:numRef>
          </c:val>
          <c:extLst xmlns:c16r2="http://schemas.microsoft.com/office/drawing/2015/06/chart">
            <c:ext xmlns:c16="http://schemas.microsoft.com/office/drawing/2014/chart" uri="{C3380CC4-5D6E-409C-BE32-E72D297353CC}">
              <c16:uniqueId val="{00000000-829B-4E58-BEE7-B0ECE7B82DD8}"/>
            </c:ext>
          </c:extLst>
        </c:ser>
        <c:dLbls>
          <c:showLegendKey val="0"/>
          <c:showVal val="0"/>
          <c:showCatName val="0"/>
          <c:showSerName val="0"/>
          <c:showPercent val="0"/>
          <c:showBubbleSize val="0"/>
        </c:dLbls>
        <c:gapWidth val="150"/>
        <c:axId val="364059440"/>
        <c:axId val="36405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xmlns:c16r2="http://schemas.microsoft.com/office/drawing/2015/06/chart">
            <c:ext xmlns:c16="http://schemas.microsoft.com/office/drawing/2014/chart" uri="{C3380CC4-5D6E-409C-BE32-E72D297353CC}">
              <c16:uniqueId val="{00000001-829B-4E58-BEE7-B0ECE7B82DD8}"/>
            </c:ext>
          </c:extLst>
        </c:ser>
        <c:dLbls>
          <c:showLegendKey val="0"/>
          <c:showVal val="0"/>
          <c:showCatName val="0"/>
          <c:showSerName val="0"/>
          <c:showPercent val="0"/>
          <c:showBubbleSize val="0"/>
        </c:dLbls>
        <c:marker val="1"/>
        <c:smooth val="0"/>
        <c:axId val="364059440"/>
        <c:axId val="364059048"/>
      </c:lineChart>
      <c:dateAx>
        <c:axId val="364059440"/>
        <c:scaling>
          <c:orientation val="minMax"/>
        </c:scaling>
        <c:delete val="1"/>
        <c:axPos val="b"/>
        <c:numFmt formatCode="&quot;H&quot;yy" sourceLinked="1"/>
        <c:majorTickMark val="none"/>
        <c:minorTickMark val="none"/>
        <c:tickLblPos val="none"/>
        <c:crossAx val="364059048"/>
        <c:crosses val="autoZero"/>
        <c:auto val="1"/>
        <c:lblOffset val="100"/>
        <c:baseTimeUnit val="years"/>
      </c:dateAx>
      <c:valAx>
        <c:axId val="36405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71.040000000000006</c:v>
                </c:pt>
                <c:pt idx="1">
                  <c:v>78.27</c:v>
                </c:pt>
                <c:pt idx="2">
                  <c:v>73.239999999999995</c:v>
                </c:pt>
                <c:pt idx="3">
                  <c:v>64.98</c:v>
                </c:pt>
                <c:pt idx="4">
                  <c:v>56.01</c:v>
                </c:pt>
              </c:numCache>
            </c:numRef>
          </c:val>
          <c:extLst xmlns:c16r2="http://schemas.microsoft.com/office/drawing/2015/06/chart">
            <c:ext xmlns:c16="http://schemas.microsoft.com/office/drawing/2014/chart" uri="{C3380CC4-5D6E-409C-BE32-E72D297353CC}">
              <c16:uniqueId val="{00000000-0D6A-48B1-914E-ABCEA493DC23}"/>
            </c:ext>
          </c:extLst>
        </c:ser>
        <c:dLbls>
          <c:showLegendKey val="0"/>
          <c:showVal val="0"/>
          <c:showCatName val="0"/>
          <c:showSerName val="0"/>
          <c:showPercent val="0"/>
          <c:showBubbleSize val="0"/>
        </c:dLbls>
        <c:gapWidth val="150"/>
        <c:axId val="364056304"/>
        <c:axId val="36405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xmlns:c16r2="http://schemas.microsoft.com/office/drawing/2015/06/chart">
            <c:ext xmlns:c16="http://schemas.microsoft.com/office/drawing/2014/chart" uri="{C3380CC4-5D6E-409C-BE32-E72D297353CC}">
              <c16:uniqueId val="{00000001-0D6A-48B1-914E-ABCEA493DC23}"/>
            </c:ext>
          </c:extLst>
        </c:ser>
        <c:dLbls>
          <c:showLegendKey val="0"/>
          <c:showVal val="0"/>
          <c:showCatName val="0"/>
          <c:showSerName val="0"/>
          <c:showPercent val="0"/>
          <c:showBubbleSize val="0"/>
        </c:dLbls>
        <c:marker val="1"/>
        <c:smooth val="0"/>
        <c:axId val="364056304"/>
        <c:axId val="364055912"/>
      </c:lineChart>
      <c:dateAx>
        <c:axId val="364056304"/>
        <c:scaling>
          <c:orientation val="minMax"/>
        </c:scaling>
        <c:delete val="1"/>
        <c:axPos val="b"/>
        <c:numFmt formatCode="&quot;H&quot;yy" sourceLinked="1"/>
        <c:majorTickMark val="none"/>
        <c:minorTickMark val="none"/>
        <c:tickLblPos val="none"/>
        <c:crossAx val="364055912"/>
        <c:crosses val="autoZero"/>
        <c:auto val="1"/>
        <c:lblOffset val="100"/>
        <c:baseTimeUnit val="years"/>
      </c:dateAx>
      <c:valAx>
        <c:axId val="36405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5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115.39</c:v>
                </c:pt>
                <c:pt idx="1">
                  <c:v>115.23</c:v>
                </c:pt>
                <c:pt idx="2">
                  <c:v>125.18</c:v>
                </c:pt>
                <c:pt idx="3">
                  <c:v>115.83</c:v>
                </c:pt>
                <c:pt idx="4">
                  <c:v>104.78</c:v>
                </c:pt>
              </c:numCache>
            </c:numRef>
          </c:val>
          <c:extLst xmlns:c16r2="http://schemas.microsoft.com/office/drawing/2015/06/chart">
            <c:ext xmlns:c16="http://schemas.microsoft.com/office/drawing/2014/chart" uri="{C3380CC4-5D6E-409C-BE32-E72D297353CC}">
              <c16:uniqueId val="{00000000-78F3-4DF7-946E-A647C844711D}"/>
            </c:ext>
          </c:extLst>
        </c:ser>
        <c:dLbls>
          <c:showLegendKey val="0"/>
          <c:showVal val="0"/>
          <c:showCatName val="0"/>
          <c:showSerName val="0"/>
          <c:showPercent val="0"/>
          <c:showBubbleSize val="0"/>
        </c:dLbls>
        <c:gapWidth val="150"/>
        <c:axId val="364417104"/>
        <c:axId val="36441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xmlns:c16r2="http://schemas.microsoft.com/office/drawing/2015/06/chart">
            <c:ext xmlns:c16="http://schemas.microsoft.com/office/drawing/2014/chart" uri="{C3380CC4-5D6E-409C-BE32-E72D297353CC}">
              <c16:uniqueId val="{00000001-78F3-4DF7-946E-A647C844711D}"/>
            </c:ext>
          </c:extLst>
        </c:ser>
        <c:dLbls>
          <c:showLegendKey val="0"/>
          <c:showVal val="0"/>
          <c:showCatName val="0"/>
          <c:showSerName val="0"/>
          <c:showPercent val="0"/>
          <c:showBubbleSize val="0"/>
        </c:dLbls>
        <c:marker val="1"/>
        <c:smooth val="0"/>
        <c:axId val="364417104"/>
        <c:axId val="364417496"/>
      </c:lineChart>
      <c:dateAx>
        <c:axId val="364417104"/>
        <c:scaling>
          <c:orientation val="minMax"/>
        </c:scaling>
        <c:delete val="1"/>
        <c:axPos val="b"/>
        <c:numFmt formatCode="&quot;H&quot;yy" sourceLinked="1"/>
        <c:majorTickMark val="none"/>
        <c:minorTickMark val="none"/>
        <c:tickLblPos val="none"/>
        <c:crossAx val="364417496"/>
        <c:crosses val="autoZero"/>
        <c:auto val="1"/>
        <c:lblOffset val="100"/>
        <c:baseTimeUnit val="years"/>
      </c:dateAx>
      <c:valAx>
        <c:axId val="364417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4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52.71</c:v>
                </c:pt>
                <c:pt idx="1">
                  <c:v>54.03</c:v>
                </c:pt>
                <c:pt idx="2">
                  <c:v>52.13</c:v>
                </c:pt>
                <c:pt idx="3">
                  <c:v>53.56</c:v>
                </c:pt>
                <c:pt idx="4">
                  <c:v>54.63</c:v>
                </c:pt>
              </c:numCache>
            </c:numRef>
          </c:val>
          <c:extLst xmlns:c16r2="http://schemas.microsoft.com/office/drawing/2015/06/chart">
            <c:ext xmlns:c16="http://schemas.microsoft.com/office/drawing/2014/chart" uri="{C3380CC4-5D6E-409C-BE32-E72D297353CC}">
              <c16:uniqueId val="{00000000-BE26-4EBA-ACF8-DFF67B343BFE}"/>
            </c:ext>
          </c:extLst>
        </c:ser>
        <c:dLbls>
          <c:showLegendKey val="0"/>
          <c:showVal val="0"/>
          <c:showCatName val="0"/>
          <c:showSerName val="0"/>
          <c:showPercent val="0"/>
          <c:showBubbleSize val="0"/>
        </c:dLbls>
        <c:gapWidth val="150"/>
        <c:axId val="364421416"/>
        <c:axId val="3644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xmlns:c16r2="http://schemas.microsoft.com/office/drawing/2015/06/chart">
            <c:ext xmlns:c16="http://schemas.microsoft.com/office/drawing/2014/chart" uri="{C3380CC4-5D6E-409C-BE32-E72D297353CC}">
              <c16:uniqueId val="{00000001-BE26-4EBA-ACF8-DFF67B343BFE}"/>
            </c:ext>
          </c:extLst>
        </c:ser>
        <c:dLbls>
          <c:showLegendKey val="0"/>
          <c:showVal val="0"/>
          <c:showCatName val="0"/>
          <c:showSerName val="0"/>
          <c:showPercent val="0"/>
          <c:showBubbleSize val="0"/>
        </c:dLbls>
        <c:marker val="1"/>
        <c:smooth val="0"/>
        <c:axId val="364421416"/>
        <c:axId val="364417888"/>
      </c:lineChart>
      <c:dateAx>
        <c:axId val="364421416"/>
        <c:scaling>
          <c:orientation val="minMax"/>
        </c:scaling>
        <c:delete val="1"/>
        <c:axPos val="b"/>
        <c:numFmt formatCode="&quot;H&quot;yy" sourceLinked="1"/>
        <c:majorTickMark val="none"/>
        <c:minorTickMark val="none"/>
        <c:tickLblPos val="none"/>
        <c:crossAx val="364417888"/>
        <c:crosses val="autoZero"/>
        <c:auto val="1"/>
        <c:lblOffset val="100"/>
        <c:baseTimeUnit val="years"/>
      </c:dateAx>
      <c:valAx>
        <c:axId val="3644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2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21.55</c:v>
                </c:pt>
                <c:pt idx="1">
                  <c:v>21.55</c:v>
                </c:pt>
                <c:pt idx="2">
                  <c:v>21.55</c:v>
                </c:pt>
                <c:pt idx="3">
                  <c:v>21.55</c:v>
                </c:pt>
                <c:pt idx="4">
                  <c:v>21.52</c:v>
                </c:pt>
              </c:numCache>
            </c:numRef>
          </c:val>
          <c:extLst xmlns:c16r2="http://schemas.microsoft.com/office/drawing/2015/06/chart">
            <c:ext xmlns:c16="http://schemas.microsoft.com/office/drawing/2014/chart" uri="{C3380CC4-5D6E-409C-BE32-E72D297353CC}">
              <c16:uniqueId val="{00000000-15E1-4B3F-9BF9-231FDFC10560}"/>
            </c:ext>
          </c:extLst>
        </c:ser>
        <c:dLbls>
          <c:showLegendKey val="0"/>
          <c:showVal val="0"/>
          <c:showCatName val="0"/>
          <c:showSerName val="0"/>
          <c:showPercent val="0"/>
          <c:showBubbleSize val="0"/>
        </c:dLbls>
        <c:gapWidth val="150"/>
        <c:axId val="364415928"/>
        <c:axId val="36441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xmlns:c16r2="http://schemas.microsoft.com/office/drawing/2015/06/chart">
            <c:ext xmlns:c16="http://schemas.microsoft.com/office/drawing/2014/chart" uri="{C3380CC4-5D6E-409C-BE32-E72D297353CC}">
              <c16:uniqueId val="{00000001-15E1-4B3F-9BF9-231FDFC10560}"/>
            </c:ext>
          </c:extLst>
        </c:ser>
        <c:dLbls>
          <c:showLegendKey val="0"/>
          <c:showVal val="0"/>
          <c:showCatName val="0"/>
          <c:showSerName val="0"/>
          <c:showPercent val="0"/>
          <c:showBubbleSize val="0"/>
        </c:dLbls>
        <c:marker val="1"/>
        <c:smooth val="0"/>
        <c:axId val="364415928"/>
        <c:axId val="364418280"/>
      </c:lineChart>
      <c:dateAx>
        <c:axId val="364415928"/>
        <c:scaling>
          <c:orientation val="minMax"/>
        </c:scaling>
        <c:delete val="1"/>
        <c:axPos val="b"/>
        <c:numFmt formatCode="&quot;H&quot;yy" sourceLinked="1"/>
        <c:majorTickMark val="none"/>
        <c:minorTickMark val="none"/>
        <c:tickLblPos val="none"/>
        <c:crossAx val="364418280"/>
        <c:crosses val="autoZero"/>
        <c:auto val="1"/>
        <c:lblOffset val="100"/>
        <c:baseTimeUnit val="years"/>
      </c:dateAx>
      <c:valAx>
        <c:axId val="36441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1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33-49BF-9338-83F3BDF22FC1}"/>
            </c:ext>
          </c:extLst>
        </c:ser>
        <c:dLbls>
          <c:showLegendKey val="0"/>
          <c:showVal val="0"/>
          <c:showCatName val="0"/>
          <c:showSerName val="0"/>
          <c:showPercent val="0"/>
          <c:showBubbleSize val="0"/>
        </c:dLbls>
        <c:gapWidth val="150"/>
        <c:axId val="395190632"/>
        <c:axId val="39519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xmlns:c16r2="http://schemas.microsoft.com/office/drawing/2015/06/chart">
            <c:ext xmlns:c16="http://schemas.microsoft.com/office/drawing/2014/chart" uri="{C3380CC4-5D6E-409C-BE32-E72D297353CC}">
              <c16:uniqueId val="{00000001-9933-49BF-9338-83F3BDF22FC1}"/>
            </c:ext>
          </c:extLst>
        </c:ser>
        <c:dLbls>
          <c:showLegendKey val="0"/>
          <c:showVal val="0"/>
          <c:showCatName val="0"/>
          <c:showSerName val="0"/>
          <c:showPercent val="0"/>
          <c:showBubbleSize val="0"/>
        </c:dLbls>
        <c:marker val="1"/>
        <c:smooth val="0"/>
        <c:axId val="395190632"/>
        <c:axId val="395191024"/>
      </c:lineChart>
      <c:dateAx>
        <c:axId val="395190632"/>
        <c:scaling>
          <c:orientation val="minMax"/>
        </c:scaling>
        <c:delete val="1"/>
        <c:axPos val="b"/>
        <c:numFmt formatCode="&quot;H&quot;yy" sourceLinked="1"/>
        <c:majorTickMark val="none"/>
        <c:minorTickMark val="none"/>
        <c:tickLblPos val="none"/>
        <c:crossAx val="395191024"/>
        <c:crosses val="autoZero"/>
        <c:auto val="1"/>
        <c:lblOffset val="100"/>
        <c:baseTimeUnit val="years"/>
      </c:dateAx>
      <c:valAx>
        <c:axId val="39519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1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839.47</c:v>
                </c:pt>
                <c:pt idx="1">
                  <c:v>886.28</c:v>
                </c:pt>
                <c:pt idx="2">
                  <c:v>958.99</c:v>
                </c:pt>
                <c:pt idx="3">
                  <c:v>784.13</c:v>
                </c:pt>
                <c:pt idx="4">
                  <c:v>868.96</c:v>
                </c:pt>
              </c:numCache>
            </c:numRef>
          </c:val>
          <c:extLst xmlns:c16r2="http://schemas.microsoft.com/office/drawing/2015/06/chart">
            <c:ext xmlns:c16="http://schemas.microsoft.com/office/drawing/2014/chart" uri="{C3380CC4-5D6E-409C-BE32-E72D297353CC}">
              <c16:uniqueId val="{00000000-DCE8-47A3-9B1F-665737D18CD3}"/>
            </c:ext>
          </c:extLst>
        </c:ser>
        <c:dLbls>
          <c:showLegendKey val="0"/>
          <c:showVal val="0"/>
          <c:showCatName val="0"/>
          <c:showSerName val="0"/>
          <c:showPercent val="0"/>
          <c:showBubbleSize val="0"/>
        </c:dLbls>
        <c:gapWidth val="150"/>
        <c:axId val="395192592"/>
        <c:axId val="39046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xmlns:c16r2="http://schemas.microsoft.com/office/drawing/2015/06/chart">
            <c:ext xmlns:c16="http://schemas.microsoft.com/office/drawing/2014/chart" uri="{C3380CC4-5D6E-409C-BE32-E72D297353CC}">
              <c16:uniqueId val="{00000001-DCE8-47A3-9B1F-665737D18CD3}"/>
            </c:ext>
          </c:extLst>
        </c:ser>
        <c:dLbls>
          <c:showLegendKey val="0"/>
          <c:showVal val="0"/>
          <c:showCatName val="0"/>
          <c:showSerName val="0"/>
          <c:showPercent val="0"/>
          <c:showBubbleSize val="0"/>
        </c:dLbls>
        <c:marker val="1"/>
        <c:smooth val="0"/>
        <c:axId val="395192592"/>
        <c:axId val="390460240"/>
      </c:lineChart>
      <c:dateAx>
        <c:axId val="395192592"/>
        <c:scaling>
          <c:orientation val="minMax"/>
        </c:scaling>
        <c:delete val="1"/>
        <c:axPos val="b"/>
        <c:numFmt formatCode="&quot;H&quot;yy" sourceLinked="1"/>
        <c:majorTickMark val="none"/>
        <c:minorTickMark val="none"/>
        <c:tickLblPos val="none"/>
        <c:crossAx val="390460240"/>
        <c:crosses val="autoZero"/>
        <c:auto val="1"/>
        <c:lblOffset val="100"/>
        <c:baseTimeUnit val="years"/>
      </c:dateAx>
      <c:valAx>
        <c:axId val="39046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1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322.98</c:v>
                </c:pt>
                <c:pt idx="1">
                  <c:v>311.64999999999998</c:v>
                </c:pt>
                <c:pt idx="2">
                  <c:v>264.33999999999997</c:v>
                </c:pt>
                <c:pt idx="3">
                  <c:v>270.62</c:v>
                </c:pt>
                <c:pt idx="4">
                  <c:v>251.11</c:v>
                </c:pt>
              </c:numCache>
            </c:numRef>
          </c:val>
          <c:extLst xmlns:c16r2="http://schemas.microsoft.com/office/drawing/2015/06/chart">
            <c:ext xmlns:c16="http://schemas.microsoft.com/office/drawing/2014/chart" uri="{C3380CC4-5D6E-409C-BE32-E72D297353CC}">
              <c16:uniqueId val="{00000000-EF3B-41AE-8489-7FF525BDB500}"/>
            </c:ext>
          </c:extLst>
        </c:ser>
        <c:dLbls>
          <c:showLegendKey val="0"/>
          <c:showVal val="0"/>
          <c:showCatName val="0"/>
          <c:showSerName val="0"/>
          <c:showPercent val="0"/>
          <c:showBubbleSize val="0"/>
        </c:dLbls>
        <c:gapWidth val="150"/>
        <c:axId val="390464552"/>
        <c:axId val="3904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xmlns:c16r2="http://schemas.microsoft.com/office/drawing/2015/06/chart">
            <c:ext xmlns:c16="http://schemas.microsoft.com/office/drawing/2014/chart" uri="{C3380CC4-5D6E-409C-BE32-E72D297353CC}">
              <c16:uniqueId val="{00000001-EF3B-41AE-8489-7FF525BDB500}"/>
            </c:ext>
          </c:extLst>
        </c:ser>
        <c:dLbls>
          <c:showLegendKey val="0"/>
          <c:showVal val="0"/>
          <c:showCatName val="0"/>
          <c:showSerName val="0"/>
          <c:showPercent val="0"/>
          <c:showBubbleSize val="0"/>
        </c:dLbls>
        <c:marker val="1"/>
        <c:smooth val="0"/>
        <c:axId val="390464552"/>
        <c:axId val="390462592"/>
      </c:lineChart>
      <c:dateAx>
        <c:axId val="390464552"/>
        <c:scaling>
          <c:orientation val="minMax"/>
        </c:scaling>
        <c:delete val="1"/>
        <c:axPos val="b"/>
        <c:numFmt formatCode="&quot;H&quot;yy" sourceLinked="1"/>
        <c:majorTickMark val="none"/>
        <c:minorTickMark val="none"/>
        <c:tickLblPos val="none"/>
        <c:crossAx val="390462592"/>
        <c:crosses val="autoZero"/>
        <c:auto val="1"/>
        <c:lblOffset val="100"/>
        <c:baseTimeUnit val="years"/>
      </c:dateAx>
      <c:valAx>
        <c:axId val="39046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46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117.02</c:v>
                </c:pt>
                <c:pt idx="1">
                  <c:v>112.69</c:v>
                </c:pt>
                <c:pt idx="2">
                  <c:v>126.81</c:v>
                </c:pt>
                <c:pt idx="3">
                  <c:v>116.96</c:v>
                </c:pt>
                <c:pt idx="4">
                  <c:v>101.76</c:v>
                </c:pt>
              </c:numCache>
            </c:numRef>
          </c:val>
          <c:extLst xmlns:c16r2="http://schemas.microsoft.com/office/drawing/2015/06/chart">
            <c:ext xmlns:c16="http://schemas.microsoft.com/office/drawing/2014/chart" uri="{C3380CC4-5D6E-409C-BE32-E72D297353CC}">
              <c16:uniqueId val="{00000000-7C32-4C15-B823-02510DAFD2EE}"/>
            </c:ext>
          </c:extLst>
        </c:ser>
        <c:dLbls>
          <c:showLegendKey val="0"/>
          <c:showVal val="0"/>
          <c:showCatName val="0"/>
          <c:showSerName val="0"/>
          <c:showPercent val="0"/>
          <c:showBubbleSize val="0"/>
        </c:dLbls>
        <c:gapWidth val="150"/>
        <c:axId val="304807360"/>
        <c:axId val="36405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xmlns:c16r2="http://schemas.microsoft.com/office/drawing/2015/06/chart">
            <c:ext xmlns:c16="http://schemas.microsoft.com/office/drawing/2014/chart" uri="{C3380CC4-5D6E-409C-BE32-E72D297353CC}">
              <c16:uniqueId val="{00000001-7C32-4C15-B823-02510DAFD2EE}"/>
            </c:ext>
          </c:extLst>
        </c:ser>
        <c:dLbls>
          <c:showLegendKey val="0"/>
          <c:showVal val="0"/>
          <c:showCatName val="0"/>
          <c:showSerName val="0"/>
          <c:showPercent val="0"/>
          <c:showBubbleSize val="0"/>
        </c:dLbls>
        <c:marker val="1"/>
        <c:smooth val="0"/>
        <c:axId val="304807360"/>
        <c:axId val="364053560"/>
      </c:lineChart>
      <c:dateAx>
        <c:axId val="304807360"/>
        <c:scaling>
          <c:orientation val="minMax"/>
        </c:scaling>
        <c:delete val="1"/>
        <c:axPos val="b"/>
        <c:numFmt formatCode="&quot;H&quot;yy" sourceLinked="1"/>
        <c:majorTickMark val="none"/>
        <c:minorTickMark val="none"/>
        <c:tickLblPos val="none"/>
        <c:crossAx val="364053560"/>
        <c:crosses val="autoZero"/>
        <c:auto val="1"/>
        <c:lblOffset val="100"/>
        <c:baseTimeUnit val="years"/>
      </c:dateAx>
      <c:valAx>
        <c:axId val="36405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118.7</c:v>
                </c:pt>
                <c:pt idx="1">
                  <c:v>123.39</c:v>
                </c:pt>
                <c:pt idx="2">
                  <c:v>119.26</c:v>
                </c:pt>
                <c:pt idx="3">
                  <c:v>130.82</c:v>
                </c:pt>
                <c:pt idx="4">
                  <c:v>151.47</c:v>
                </c:pt>
              </c:numCache>
            </c:numRef>
          </c:val>
          <c:extLst xmlns:c16r2="http://schemas.microsoft.com/office/drawing/2015/06/chart">
            <c:ext xmlns:c16="http://schemas.microsoft.com/office/drawing/2014/chart" uri="{C3380CC4-5D6E-409C-BE32-E72D297353CC}">
              <c16:uniqueId val="{00000000-1F16-467A-9E6B-513B467DC6DB}"/>
            </c:ext>
          </c:extLst>
        </c:ser>
        <c:dLbls>
          <c:showLegendKey val="0"/>
          <c:showVal val="0"/>
          <c:showCatName val="0"/>
          <c:showSerName val="0"/>
          <c:showPercent val="0"/>
          <c:showBubbleSize val="0"/>
        </c:dLbls>
        <c:gapWidth val="150"/>
        <c:axId val="364058656"/>
        <c:axId val="364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xmlns:c16r2="http://schemas.microsoft.com/office/drawing/2015/06/chart">
            <c:ext xmlns:c16="http://schemas.microsoft.com/office/drawing/2014/chart" uri="{C3380CC4-5D6E-409C-BE32-E72D297353CC}">
              <c16:uniqueId val="{00000001-1F16-467A-9E6B-513B467DC6DB}"/>
            </c:ext>
          </c:extLst>
        </c:ser>
        <c:dLbls>
          <c:showLegendKey val="0"/>
          <c:showVal val="0"/>
          <c:showCatName val="0"/>
          <c:showSerName val="0"/>
          <c:showPercent val="0"/>
          <c:showBubbleSize val="0"/>
        </c:dLbls>
        <c:marker val="1"/>
        <c:smooth val="0"/>
        <c:axId val="364058656"/>
        <c:axId val="364057088"/>
      </c:lineChart>
      <c:dateAx>
        <c:axId val="364058656"/>
        <c:scaling>
          <c:orientation val="minMax"/>
        </c:scaling>
        <c:delete val="1"/>
        <c:axPos val="b"/>
        <c:numFmt formatCode="&quot;H&quot;yy" sourceLinked="1"/>
        <c:majorTickMark val="none"/>
        <c:minorTickMark val="none"/>
        <c:tickLblPos val="none"/>
        <c:crossAx val="364057088"/>
        <c:crosses val="autoZero"/>
        <c:auto val="1"/>
        <c:lblOffset val="100"/>
        <c:baseTimeUnit val="years"/>
      </c:dateAx>
      <c:valAx>
        <c:axId val="364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山都町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14677</v>
      </c>
      <c r="AM8" s="61"/>
      <c r="AN8" s="61"/>
      <c r="AO8" s="61"/>
      <c r="AP8" s="61"/>
      <c r="AQ8" s="61"/>
      <c r="AR8" s="61"/>
      <c r="AS8" s="61"/>
      <c r="AT8" s="52">
        <f>データ!$S$6</f>
        <v>544.66999999999996</v>
      </c>
      <c r="AU8" s="53"/>
      <c r="AV8" s="53"/>
      <c r="AW8" s="53"/>
      <c r="AX8" s="53"/>
      <c r="AY8" s="53"/>
      <c r="AZ8" s="53"/>
      <c r="BA8" s="53"/>
      <c r="BB8" s="54">
        <f>データ!$T$6</f>
        <v>26.95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80.78</v>
      </c>
      <c r="J10" s="53"/>
      <c r="K10" s="53"/>
      <c r="L10" s="53"/>
      <c r="M10" s="53"/>
      <c r="N10" s="53"/>
      <c r="O10" s="64"/>
      <c r="P10" s="54">
        <f>データ!$P$6</f>
        <v>26.58</v>
      </c>
      <c r="Q10" s="54"/>
      <c r="R10" s="54"/>
      <c r="S10" s="54"/>
      <c r="T10" s="54"/>
      <c r="U10" s="54"/>
      <c r="V10" s="54"/>
      <c r="W10" s="61">
        <f>データ!$Q$6</f>
        <v>3102</v>
      </c>
      <c r="X10" s="61"/>
      <c r="Y10" s="61"/>
      <c r="Z10" s="61"/>
      <c r="AA10" s="61"/>
      <c r="AB10" s="61"/>
      <c r="AC10" s="61"/>
      <c r="AD10" s="2"/>
      <c r="AE10" s="2"/>
      <c r="AF10" s="2"/>
      <c r="AG10" s="2"/>
      <c r="AH10" s="4"/>
      <c r="AI10" s="4"/>
      <c r="AJ10" s="4"/>
      <c r="AK10" s="4"/>
      <c r="AL10" s="61">
        <f>データ!$U$6</f>
        <v>3870</v>
      </c>
      <c r="AM10" s="61"/>
      <c r="AN10" s="61"/>
      <c r="AO10" s="61"/>
      <c r="AP10" s="61"/>
      <c r="AQ10" s="61"/>
      <c r="AR10" s="61"/>
      <c r="AS10" s="61"/>
      <c r="AT10" s="52">
        <f>データ!$V$6</f>
        <v>6.85</v>
      </c>
      <c r="AU10" s="53"/>
      <c r="AV10" s="53"/>
      <c r="AW10" s="53"/>
      <c r="AX10" s="53"/>
      <c r="AY10" s="53"/>
      <c r="AZ10" s="53"/>
      <c r="BA10" s="53"/>
      <c r="BB10" s="54">
        <f>データ!$W$6</f>
        <v>564.96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LJyf7ngaCLmvF6DFrJKnZL42ZWzRsK9ii1ySKq5aN5IRpL9/8rDwHqL6mgh0mC9EwSLXhtsqEH+6oKaAf+kVg==" saltValue="WoIP2KBAsCB6JUIN5qZH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434477</v>
      </c>
      <c r="D6" s="34">
        <f t="shared" si="3"/>
        <v>46</v>
      </c>
      <c r="E6" s="34">
        <f t="shared" si="3"/>
        <v>1</v>
      </c>
      <c r="F6" s="34">
        <f t="shared" si="3"/>
        <v>0</v>
      </c>
      <c r="G6" s="34">
        <f t="shared" si="3"/>
        <v>1</v>
      </c>
      <c r="H6" s="34" t="str">
        <f t="shared" si="3"/>
        <v>熊本県　山都町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80.78</v>
      </c>
      <c r="P6" s="35">
        <f t="shared" si="3"/>
        <v>26.58</v>
      </c>
      <c r="Q6" s="35">
        <f t="shared" si="3"/>
        <v>3102</v>
      </c>
      <c r="R6" s="35">
        <f t="shared" si="3"/>
        <v>14677</v>
      </c>
      <c r="S6" s="35">
        <f t="shared" si="3"/>
        <v>544.66999999999996</v>
      </c>
      <c r="T6" s="35">
        <f t="shared" si="3"/>
        <v>26.95</v>
      </c>
      <c r="U6" s="35">
        <f t="shared" si="3"/>
        <v>3870</v>
      </c>
      <c r="V6" s="35">
        <f t="shared" si="3"/>
        <v>6.85</v>
      </c>
      <c r="W6" s="35">
        <f t="shared" si="3"/>
        <v>564.96</v>
      </c>
      <c r="X6" s="36">
        <f>IF(X7="",NA(),X7)</f>
        <v>115.39</v>
      </c>
      <c r="Y6" s="36">
        <f t="shared" ref="Y6:AG6" si="4">IF(Y7="",NA(),Y7)</f>
        <v>115.23</v>
      </c>
      <c r="Z6" s="36">
        <f t="shared" si="4"/>
        <v>125.18</v>
      </c>
      <c r="AA6" s="36">
        <f t="shared" si="4"/>
        <v>115.83</v>
      </c>
      <c r="AB6" s="36">
        <f t="shared" si="4"/>
        <v>104.78</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839.47</v>
      </c>
      <c r="AU6" s="36">
        <f t="shared" ref="AU6:BC6" si="6">IF(AU7="",NA(),AU7)</f>
        <v>886.28</v>
      </c>
      <c r="AV6" s="36">
        <f t="shared" si="6"/>
        <v>958.99</v>
      </c>
      <c r="AW6" s="36">
        <f t="shared" si="6"/>
        <v>784.13</v>
      </c>
      <c r="AX6" s="36">
        <f t="shared" si="6"/>
        <v>868.96</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322.98</v>
      </c>
      <c r="BF6" s="36">
        <f t="shared" ref="BF6:BN6" si="7">IF(BF7="",NA(),BF7)</f>
        <v>311.64999999999998</v>
      </c>
      <c r="BG6" s="36">
        <f t="shared" si="7"/>
        <v>264.33999999999997</v>
      </c>
      <c r="BH6" s="36">
        <f t="shared" si="7"/>
        <v>270.62</v>
      </c>
      <c r="BI6" s="36">
        <f t="shared" si="7"/>
        <v>251.11</v>
      </c>
      <c r="BJ6" s="36">
        <f t="shared" si="7"/>
        <v>488.5</v>
      </c>
      <c r="BK6" s="36">
        <f t="shared" si="7"/>
        <v>485.75</v>
      </c>
      <c r="BL6" s="36">
        <f t="shared" si="7"/>
        <v>516.34</v>
      </c>
      <c r="BM6" s="36">
        <f t="shared" si="7"/>
        <v>496.56</v>
      </c>
      <c r="BN6" s="36">
        <f t="shared" si="7"/>
        <v>540.38</v>
      </c>
      <c r="BO6" s="35" t="str">
        <f>IF(BO7="","",IF(BO7="-","【-】","【"&amp;SUBSTITUTE(TEXT(BO7,"#,##0.00"),"-","△")&amp;"】"))</f>
        <v>【266.61】</v>
      </c>
      <c r="BP6" s="36">
        <f>IF(BP7="",NA(),BP7)</f>
        <v>117.02</v>
      </c>
      <c r="BQ6" s="36">
        <f t="shared" ref="BQ6:BY6" si="8">IF(BQ7="",NA(),BQ7)</f>
        <v>112.69</v>
      </c>
      <c r="BR6" s="36">
        <f t="shared" si="8"/>
        <v>126.81</v>
      </c>
      <c r="BS6" s="36">
        <f t="shared" si="8"/>
        <v>116.96</v>
      </c>
      <c r="BT6" s="36">
        <f t="shared" si="8"/>
        <v>101.76</v>
      </c>
      <c r="BU6" s="36">
        <f t="shared" si="8"/>
        <v>82.42</v>
      </c>
      <c r="BV6" s="36">
        <f t="shared" si="8"/>
        <v>83.59</v>
      </c>
      <c r="BW6" s="36">
        <f t="shared" si="8"/>
        <v>83.27</v>
      </c>
      <c r="BX6" s="36">
        <f t="shared" si="8"/>
        <v>84.9</v>
      </c>
      <c r="BY6" s="36">
        <f t="shared" si="8"/>
        <v>83.22</v>
      </c>
      <c r="BZ6" s="35" t="str">
        <f>IF(BZ7="","",IF(BZ7="-","【-】","【"&amp;SUBSTITUTE(TEXT(BZ7,"#,##0.00"),"-","△")&amp;"】"))</f>
        <v>【103.24】</v>
      </c>
      <c r="CA6" s="36">
        <f>IF(CA7="",NA(),CA7)</f>
        <v>118.7</v>
      </c>
      <c r="CB6" s="36">
        <f t="shared" ref="CB6:CJ6" si="9">IF(CB7="",NA(),CB7)</f>
        <v>123.39</v>
      </c>
      <c r="CC6" s="36">
        <f t="shared" si="9"/>
        <v>119.26</v>
      </c>
      <c r="CD6" s="36">
        <f t="shared" si="9"/>
        <v>130.82</v>
      </c>
      <c r="CE6" s="36">
        <f t="shared" si="9"/>
        <v>151.47</v>
      </c>
      <c r="CF6" s="36">
        <f t="shared" si="9"/>
        <v>226.99</v>
      </c>
      <c r="CG6" s="36">
        <f t="shared" si="9"/>
        <v>230.22</v>
      </c>
      <c r="CH6" s="36">
        <f t="shared" si="9"/>
        <v>228.81</v>
      </c>
      <c r="CI6" s="36">
        <f t="shared" si="9"/>
        <v>231.9</v>
      </c>
      <c r="CJ6" s="36">
        <f t="shared" si="9"/>
        <v>234.17</v>
      </c>
      <c r="CK6" s="35" t="str">
        <f>IF(CK7="","",IF(CK7="-","【-】","【"&amp;SUBSTITUTE(TEXT(CK7,"#,##0.00"),"-","△")&amp;"】"))</f>
        <v>【168.38】</v>
      </c>
      <c r="CL6" s="36">
        <f>IF(CL7="",NA(),CL7)</f>
        <v>37.82</v>
      </c>
      <c r="CM6" s="36">
        <f t="shared" ref="CM6:CU6" si="10">IF(CM7="",NA(),CM7)</f>
        <v>34.270000000000003</v>
      </c>
      <c r="CN6" s="36">
        <f t="shared" si="10"/>
        <v>38.68</v>
      </c>
      <c r="CO6" s="36">
        <f t="shared" si="10"/>
        <v>38.619999999999997</v>
      </c>
      <c r="CP6" s="36">
        <f t="shared" si="10"/>
        <v>43.12</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71.040000000000006</v>
      </c>
      <c r="CX6" s="36">
        <f t="shared" ref="CX6:DF6" si="11">IF(CX7="",NA(),CX7)</f>
        <v>78.27</v>
      </c>
      <c r="CY6" s="36">
        <f t="shared" si="11"/>
        <v>73.239999999999995</v>
      </c>
      <c r="CZ6" s="36">
        <f t="shared" si="11"/>
        <v>64.98</v>
      </c>
      <c r="DA6" s="36">
        <f t="shared" si="11"/>
        <v>56.01</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52.71</v>
      </c>
      <c r="DI6" s="36">
        <f t="shared" ref="DI6:DQ6" si="12">IF(DI7="",NA(),DI7)</f>
        <v>54.03</v>
      </c>
      <c r="DJ6" s="36">
        <f t="shared" si="12"/>
        <v>52.13</v>
      </c>
      <c r="DK6" s="36">
        <f t="shared" si="12"/>
        <v>53.56</v>
      </c>
      <c r="DL6" s="36">
        <f t="shared" si="12"/>
        <v>54.63</v>
      </c>
      <c r="DM6" s="36">
        <f t="shared" si="12"/>
        <v>51.44</v>
      </c>
      <c r="DN6" s="36">
        <f t="shared" si="12"/>
        <v>52.4</v>
      </c>
      <c r="DO6" s="36">
        <f t="shared" si="12"/>
        <v>51.89</v>
      </c>
      <c r="DP6" s="36">
        <f t="shared" si="12"/>
        <v>54.09</v>
      </c>
      <c r="DQ6" s="36">
        <f t="shared" si="12"/>
        <v>52.73</v>
      </c>
      <c r="DR6" s="35" t="str">
        <f>IF(DR7="","",IF(DR7="-","【-】","【"&amp;SUBSTITUTE(TEXT(DR7,"#,##0.00"),"-","△")&amp;"】"))</f>
        <v>【49.59】</v>
      </c>
      <c r="DS6" s="36">
        <f>IF(DS7="",NA(),DS7)</f>
        <v>21.55</v>
      </c>
      <c r="DT6" s="36">
        <f t="shared" ref="DT6:EB6" si="13">IF(DT7="",NA(),DT7)</f>
        <v>21.55</v>
      </c>
      <c r="DU6" s="36">
        <f t="shared" si="13"/>
        <v>21.55</v>
      </c>
      <c r="DV6" s="36">
        <f t="shared" si="13"/>
        <v>21.55</v>
      </c>
      <c r="DW6" s="36">
        <f t="shared" si="13"/>
        <v>21.52</v>
      </c>
      <c r="DX6" s="36">
        <f t="shared" si="13"/>
        <v>11.68</v>
      </c>
      <c r="DY6" s="36">
        <f t="shared" si="13"/>
        <v>14.01</v>
      </c>
      <c r="DZ6" s="36">
        <f t="shared" si="13"/>
        <v>14.74</v>
      </c>
      <c r="EA6" s="36">
        <f t="shared" si="13"/>
        <v>18.68</v>
      </c>
      <c r="EB6" s="36">
        <f t="shared" si="13"/>
        <v>19.91</v>
      </c>
      <c r="EC6" s="35" t="str">
        <f>IF(EC7="","",IF(EC7="-","【-】","【"&amp;SUBSTITUTE(TEXT(EC7,"#,##0.00"),"-","△")&amp;"】"))</f>
        <v>【19.44】</v>
      </c>
      <c r="ED6" s="36">
        <f>IF(ED7="",NA(),ED7)</f>
        <v>0.17</v>
      </c>
      <c r="EE6" s="35">
        <f t="shared" ref="EE6:EM6" si="14">IF(EE7="",NA(),EE7)</f>
        <v>0</v>
      </c>
      <c r="EF6" s="35">
        <f t="shared" si="14"/>
        <v>0</v>
      </c>
      <c r="EG6" s="35">
        <f t="shared" si="14"/>
        <v>0</v>
      </c>
      <c r="EH6" s="36">
        <f t="shared" si="14"/>
        <v>0.51</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434477</v>
      </c>
      <c r="D7" s="38">
        <v>46</v>
      </c>
      <c r="E7" s="38">
        <v>1</v>
      </c>
      <c r="F7" s="38">
        <v>0</v>
      </c>
      <c r="G7" s="38">
        <v>1</v>
      </c>
      <c r="H7" s="38" t="s">
        <v>92</v>
      </c>
      <c r="I7" s="38" t="s">
        <v>93</v>
      </c>
      <c r="J7" s="38" t="s">
        <v>94</v>
      </c>
      <c r="K7" s="38" t="s">
        <v>95</v>
      </c>
      <c r="L7" s="38" t="s">
        <v>96</v>
      </c>
      <c r="M7" s="38" t="s">
        <v>97</v>
      </c>
      <c r="N7" s="39" t="s">
        <v>98</v>
      </c>
      <c r="O7" s="39">
        <v>80.78</v>
      </c>
      <c r="P7" s="39">
        <v>26.58</v>
      </c>
      <c r="Q7" s="39">
        <v>3102</v>
      </c>
      <c r="R7" s="39">
        <v>14677</v>
      </c>
      <c r="S7" s="39">
        <v>544.66999999999996</v>
      </c>
      <c r="T7" s="39">
        <v>26.95</v>
      </c>
      <c r="U7" s="39">
        <v>3870</v>
      </c>
      <c r="V7" s="39">
        <v>6.85</v>
      </c>
      <c r="W7" s="39">
        <v>564.96</v>
      </c>
      <c r="X7" s="39">
        <v>115.39</v>
      </c>
      <c r="Y7" s="39">
        <v>115.23</v>
      </c>
      <c r="Z7" s="39">
        <v>125.18</v>
      </c>
      <c r="AA7" s="39">
        <v>115.83</v>
      </c>
      <c r="AB7" s="39">
        <v>104.78</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839.47</v>
      </c>
      <c r="AU7" s="39">
        <v>886.28</v>
      </c>
      <c r="AV7" s="39">
        <v>958.99</v>
      </c>
      <c r="AW7" s="39">
        <v>784.13</v>
      </c>
      <c r="AX7" s="39">
        <v>868.96</v>
      </c>
      <c r="AY7" s="39">
        <v>527.82000000000005</v>
      </c>
      <c r="AZ7" s="39">
        <v>477.44</v>
      </c>
      <c r="BA7" s="39">
        <v>445.85</v>
      </c>
      <c r="BB7" s="39">
        <v>450.54</v>
      </c>
      <c r="BC7" s="39">
        <v>348.88</v>
      </c>
      <c r="BD7" s="39">
        <v>264.97000000000003</v>
      </c>
      <c r="BE7" s="39">
        <v>322.98</v>
      </c>
      <c r="BF7" s="39">
        <v>311.64999999999998</v>
      </c>
      <c r="BG7" s="39">
        <v>264.33999999999997</v>
      </c>
      <c r="BH7" s="39">
        <v>270.62</v>
      </c>
      <c r="BI7" s="39">
        <v>251.11</v>
      </c>
      <c r="BJ7" s="39">
        <v>488.5</v>
      </c>
      <c r="BK7" s="39">
        <v>485.75</v>
      </c>
      <c r="BL7" s="39">
        <v>516.34</v>
      </c>
      <c r="BM7" s="39">
        <v>496.56</v>
      </c>
      <c r="BN7" s="39">
        <v>540.38</v>
      </c>
      <c r="BO7" s="39">
        <v>266.61</v>
      </c>
      <c r="BP7" s="39">
        <v>117.02</v>
      </c>
      <c r="BQ7" s="39">
        <v>112.69</v>
      </c>
      <c r="BR7" s="39">
        <v>126.81</v>
      </c>
      <c r="BS7" s="39">
        <v>116.96</v>
      </c>
      <c r="BT7" s="39">
        <v>101.76</v>
      </c>
      <c r="BU7" s="39">
        <v>82.42</v>
      </c>
      <c r="BV7" s="39">
        <v>83.59</v>
      </c>
      <c r="BW7" s="39">
        <v>83.27</v>
      </c>
      <c r="BX7" s="39">
        <v>84.9</v>
      </c>
      <c r="BY7" s="39">
        <v>83.22</v>
      </c>
      <c r="BZ7" s="39">
        <v>103.24</v>
      </c>
      <c r="CA7" s="39">
        <v>118.7</v>
      </c>
      <c r="CB7" s="39">
        <v>123.39</v>
      </c>
      <c r="CC7" s="39">
        <v>119.26</v>
      </c>
      <c r="CD7" s="39">
        <v>130.82</v>
      </c>
      <c r="CE7" s="39">
        <v>151.47</v>
      </c>
      <c r="CF7" s="39">
        <v>226.99</v>
      </c>
      <c r="CG7" s="39">
        <v>230.22</v>
      </c>
      <c r="CH7" s="39">
        <v>228.81</v>
      </c>
      <c r="CI7" s="39">
        <v>231.9</v>
      </c>
      <c r="CJ7" s="39">
        <v>234.17</v>
      </c>
      <c r="CK7" s="39">
        <v>168.38</v>
      </c>
      <c r="CL7" s="39">
        <v>37.82</v>
      </c>
      <c r="CM7" s="39">
        <v>34.270000000000003</v>
      </c>
      <c r="CN7" s="39">
        <v>38.68</v>
      </c>
      <c r="CO7" s="39">
        <v>38.619999999999997</v>
      </c>
      <c r="CP7" s="39">
        <v>43.12</v>
      </c>
      <c r="CQ7" s="39">
        <v>39.909999999999997</v>
      </c>
      <c r="CR7" s="39">
        <v>41.09</v>
      </c>
      <c r="CS7" s="39">
        <v>38.979999999999997</v>
      </c>
      <c r="CT7" s="39">
        <v>39.61</v>
      </c>
      <c r="CU7" s="39">
        <v>41.06</v>
      </c>
      <c r="CV7" s="39">
        <v>60</v>
      </c>
      <c r="CW7" s="39">
        <v>71.040000000000006</v>
      </c>
      <c r="CX7" s="39">
        <v>78.27</v>
      </c>
      <c r="CY7" s="39">
        <v>73.239999999999995</v>
      </c>
      <c r="CZ7" s="39">
        <v>64.98</v>
      </c>
      <c r="DA7" s="39">
        <v>56.01</v>
      </c>
      <c r="DB7" s="39">
        <v>75.62</v>
      </c>
      <c r="DC7" s="39">
        <v>75.91</v>
      </c>
      <c r="DD7" s="39">
        <v>75.010000000000005</v>
      </c>
      <c r="DE7" s="39">
        <v>72.959999999999994</v>
      </c>
      <c r="DF7" s="39">
        <v>72.42</v>
      </c>
      <c r="DG7" s="39">
        <v>89.8</v>
      </c>
      <c r="DH7" s="39">
        <v>52.71</v>
      </c>
      <c r="DI7" s="39">
        <v>54.03</v>
      </c>
      <c r="DJ7" s="39">
        <v>52.13</v>
      </c>
      <c r="DK7" s="39">
        <v>53.56</v>
      </c>
      <c r="DL7" s="39">
        <v>54.63</v>
      </c>
      <c r="DM7" s="39">
        <v>51.44</v>
      </c>
      <c r="DN7" s="39">
        <v>52.4</v>
      </c>
      <c r="DO7" s="39">
        <v>51.89</v>
      </c>
      <c r="DP7" s="39">
        <v>54.09</v>
      </c>
      <c r="DQ7" s="39">
        <v>52.73</v>
      </c>
      <c r="DR7" s="39">
        <v>49.59</v>
      </c>
      <c r="DS7" s="39">
        <v>21.55</v>
      </c>
      <c r="DT7" s="39">
        <v>21.55</v>
      </c>
      <c r="DU7" s="39">
        <v>21.55</v>
      </c>
      <c r="DV7" s="39">
        <v>21.55</v>
      </c>
      <c r="DW7" s="39">
        <v>21.52</v>
      </c>
      <c r="DX7" s="39">
        <v>11.68</v>
      </c>
      <c r="DY7" s="39">
        <v>14.01</v>
      </c>
      <c r="DZ7" s="39">
        <v>14.74</v>
      </c>
      <c r="EA7" s="39">
        <v>18.68</v>
      </c>
      <c r="EB7" s="39">
        <v>19.91</v>
      </c>
      <c r="EC7" s="39">
        <v>19.440000000000001</v>
      </c>
      <c r="ED7" s="39">
        <v>0.17</v>
      </c>
      <c r="EE7" s="39">
        <v>0</v>
      </c>
      <c r="EF7" s="39">
        <v>0</v>
      </c>
      <c r="EG7" s="39">
        <v>0</v>
      </c>
      <c r="EH7" s="39">
        <v>0.51</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2021-01-29T00:53:54Z</cp:lastPrinted>
  <dcterms:created xsi:type="dcterms:W3CDTF">2020-12-04T02:16:08Z</dcterms:created>
  <dcterms:modified xsi:type="dcterms:W3CDTF">2021-01-29T03:24:19Z</dcterms:modified>
  <cp:category/>
</cp:coreProperties>
</file>