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0101\Profile\desktop\lg90099\Desktop\決算等の分析\27 南阿蘇村\水道\"/>
    </mc:Choice>
  </mc:AlternateContent>
  <workbookProtection workbookAlgorithmName="SHA-512" workbookHashValue="uPRSdvCrGMjjRNNF7aqRuYAIw4ElT+Uoqh4BF9WDtwnoOSp1o+eqw9j9runurbcXC5x8WHbqC1EKREDlXSDGJQ==" workbookSaltValue="xOLvrmlzUcTWPw/3maMs+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<sst xmlns="http://schemas.openxmlformats.org/spreadsheetml/2006/main" count="228" uniqueCount="115">
  <si>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</si>
  <si>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</si>
  <si>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</si>
  <si>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</si>
  <si>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</si>
  <si>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</si>
  <si>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</si>
  <si>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</si>
  <si>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</si>
  <si>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</si>
  <si>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</si>
  <si>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</si>
  <si>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</si>
  <si>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</si>
  <si>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</si>
  <si>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</si>
  <si>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</si>
  <si>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</si>
  <si>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</si>
  <si>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</si>
  <si>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</si>
  <si>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</si>
  <si>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</si>
  <si>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</si>
  <si>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</si>
  <si>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</si>
  <si>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</si>
  <si>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</si>
  <si>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</si>
  <si>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</si>
  <si>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</si>
  <si>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</si>
  <si>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</si>
  <si>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</si>
  <si>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</si>
  <si>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</si>
  <si>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</si>
  <si>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</si>
  <si>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</si>
  <si>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</si>
  <si>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</si>
  <si>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</si>
  <si>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</si>
  <si>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</si>
  <si>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</si>
  <si>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</si>
  <si>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</si>
  <si>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</si>
  <si>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</si>
  <si>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</si>
  <si>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</si>
  <si>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</si>
  <si>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</si>
  <si>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</si>
  <si>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</si>
  <si>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</si>
  <si>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</si>
  <si>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</si>
  <si>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</si>
  <si>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</si>
  <si>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</si>
  <si>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</si>
  <si>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</si>
  <si>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</si>
  <si>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</si>
  <si>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</si>
  <si>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</si>
  <si>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</si>
  <si>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</si>
  <si>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</si>
  <si>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</si>
  <si>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</si>
  <si>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</si>
  <si>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</si>
  <si>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</si>
  <si>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</si>
  <si>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</si>
  <si>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</si>
  <si>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</si>
  <si>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</si>
  <si>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</si>
  <si>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</si>
  <si>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</si>
  <si>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</si>
  <si>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</si>
  <si>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</si>
  <si>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</si>
  <si>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</si>
  <si>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</si>
  <si>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</si>
  <si>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</si>
  <si>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</si>
  <si>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</si>
  <si>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</si>
  <si>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法適用</t>
  </si>
  <si>
    <t>水道事業</t>
  </si>
  <si>
    <t>末端給水事業</t>
  </si>
  <si>
    <t>A9</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</si>
  <si>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</si>
  <si>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</si>
  <si>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</si>
  <si>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</si>
  <si>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</si>
  <si>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</si>
  <si>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</si>
  <si>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</si>
  <si>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</si>
  <si>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</si>
  <si>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</si>
  <si>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</si>
  <si>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</si>
  <si>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</si>
  <si>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熊本地震により被災した施設の大部分は、復旧にあわせて更新をおこなっている。　しかし、未だ耐用年数を超えた施設も多く、経営に与える影響を考慮しながら、計画的な整備を進めていく。</t>
    <rPh sb="1" eb="3">
      <t>クマモト</t>
    </rPh>
    <rPh sb="3" eb="5">
      <t>ジシン</t>
    </rPh>
    <rPh sb="8" eb="10">
      <t>ヒサイ</t>
    </rPh>
    <rPh sb="12" eb="14">
      <t>シセツ</t>
    </rPh>
    <rPh sb="15" eb="18">
      <t>ダイブブン</t>
    </rPh>
    <rPh sb="20" eb="22">
      <t>フッキュウ</t>
    </rPh>
    <rPh sb="27" eb="29">
      <t>コウシン</t>
    </rPh>
    <rPh sb="43" eb="44">
      <t>イマ</t>
    </rPh>
    <rPh sb="45" eb="47">
      <t>タイヨウ</t>
    </rPh>
    <rPh sb="47" eb="49">
      <t>ネンスウ</t>
    </rPh>
    <rPh sb="50" eb="51">
      <t>コ</t>
    </rPh>
    <rPh sb="53" eb="55">
      <t>シセツ</t>
    </rPh>
    <rPh sb="56" eb="57">
      <t>オオ</t>
    </rPh>
    <rPh sb="59" eb="61">
      <t>ケイエイ</t>
    </rPh>
    <rPh sb="62" eb="63">
      <t>アタ</t>
    </rPh>
    <rPh sb="65" eb="67">
      <t>エイキョウ</t>
    </rPh>
    <rPh sb="68" eb="70">
      <t>コウリョ</t>
    </rPh>
    <rPh sb="75" eb="78">
      <t>ケイカクテキ</t>
    </rPh>
    <rPh sb="79" eb="81">
      <t>セイビ</t>
    </rPh>
    <rPh sb="82" eb="83">
      <t>スス</t>
    </rPh>
    <phoneticPr fontId="4"/>
  </si>
  <si>
    <t>　熊本地震で被災した施設の復旧を進めており、令和２年度の復旧完了を見込む。
　地震の影響による給水人口・収益の減少、災害復旧事業に伴う企業債、並びに有形固定資産の増加が見込まれる中、令和３年度までに今後の事業経営の中長期的な方向性を示す経営戦略の策定を目指す。
　</t>
    <rPh sb="1" eb="3">
      <t>クマモト</t>
    </rPh>
    <rPh sb="3" eb="5">
      <t>ジシン</t>
    </rPh>
    <rPh sb="6" eb="8">
      <t>ヒサイ</t>
    </rPh>
    <rPh sb="10" eb="12">
      <t>シセツ</t>
    </rPh>
    <rPh sb="13" eb="15">
      <t>フッキュウ</t>
    </rPh>
    <rPh sb="16" eb="17">
      <t>スス</t>
    </rPh>
    <rPh sb="22" eb="24">
      <t>レイワ</t>
    </rPh>
    <rPh sb="25" eb="27">
      <t>ネンド</t>
    </rPh>
    <rPh sb="28" eb="30">
      <t>フッキュウ</t>
    </rPh>
    <rPh sb="30" eb="32">
      <t>カンリョウ</t>
    </rPh>
    <rPh sb="33" eb="35">
      <t>ミコ</t>
    </rPh>
    <rPh sb="39" eb="41">
      <t>ジシン</t>
    </rPh>
    <rPh sb="42" eb="44">
      <t>エイキョウ</t>
    </rPh>
    <rPh sb="47" eb="49">
      <t>キュウスイ</t>
    </rPh>
    <rPh sb="49" eb="51">
      <t>ジンコウ</t>
    </rPh>
    <rPh sb="52" eb="54">
      <t>シュウエキ</t>
    </rPh>
    <rPh sb="55" eb="57">
      <t>ゲンショウ</t>
    </rPh>
    <rPh sb="58" eb="60">
      <t>サイガイ</t>
    </rPh>
    <rPh sb="60" eb="62">
      <t>フッキュウ</t>
    </rPh>
    <rPh sb="62" eb="64">
      <t>ジギョウ</t>
    </rPh>
    <rPh sb="65" eb="66">
      <t>トモナ</t>
    </rPh>
    <rPh sb="67" eb="69">
      <t>キギョウ</t>
    </rPh>
    <rPh sb="69" eb="70">
      <t>サイ</t>
    </rPh>
    <rPh sb="71" eb="72">
      <t>ナラ</t>
    </rPh>
    <rPh sb="74" eb="80">
      <t>ユウケイコテイシサン</t>
    </rPh>
    <rPh sb="81" eb="83">
      <t>ゾウカ</t>
    </rPh>
    <rPh sb="84" eb="86">
      <t>ミコ</t>
    </rPh>
    <rPh sb="89" eb="90">
      <t>ナカ</t>
    </rPh>
    <rPh sb="91" eb="93">
      <t>レイワ</t>
    </rPh>
    <rPh sb="94" eb="96">
      <t>ネンド</t>
    </rPh>
    <rPh sb="99" eb="101">
      <t>コンゴ</t>
    </rPh>
    <rPh sb="102" eb="104">
      <t>ジギョウ</t>
    </rPh>
    <rPh sb="104" eb="106">
      <t>ケイエイ</t>
    </rPh>
    <rPh sb="107" eb="111">
      <t>チュウチョウキテキ</t>
    </rPh>
    <rPh sb="112" eb="115">
      <t>ホウコウセイ</t>
    </rPh>
    <rPh sb="116" eb="117">
      <t>シメ</t>
    </rPh>
    <rPh sb="118" eb="122">
      <t>ケイエイセンリャク</t>
    </rPh>
    <rPh sb="123" eb="125">
      <t>サクテイ</t>
    </rPh>
    <rPh sb="126" eb="128">
      <t>メザ</t>
    </rPh>
    <phoneticPr fontId="4"/>
  </si>
  <si>
    <t>　熊本地震からの復旧・復興は進んでいるものの、給水人口の減少、災害復旧関連費用の増加等の課題は多い。
　平成２８年度以降の分析数値は、地震の影響で一部異常値があると考えられることから、今後の推移を注視する必要がある。　各表の分析は次のとおりである。
①　平成２８年度以降の経常収支比率は、給水人
　口の減少による影響が顕著である。
　　なお、平成２９年度並びに令和元年度の変動
　は、一般会計補助金の繰入に起因する。
③　平成２９年度の流動化比率の変動は、未払消
　費税の計上による流動負債の増額によるもの。
④　企業債残高対給水収益比率は災害復旧事業に
　伴う企業債借入によるもの。
⑤　平成２８年度の料金回収率の減少は料金を徴
　収できない時期があったこと並びに給水人口の
　減少によるもの。
⑥　平成２８年度の給水原価の上昇は、災害復旧
　費用の増加や有収水量の減少によるもの。
　平成３０年度に実施したアセットマネジメントの結果を、経営戦略並びに水道ビジョンのフォローアップにつなげていく。</t>
    <rPh sb="1" eb="3">
      <t>クマモト</t>
    </rPh>
    <rPh sb="3" eb="5">
      <t>ジシン</t>
    </rPh>
    <rPh sb="8" eb="10">
      <t>フッキュウ</t>
    </rPh>
    <rPh sb="11" eb="13">
      <t>フッコウ</t>
    </rPh>
    <rPh sb="14" eb="15">
      <t>スス</t>
    </rPh>
    <rPh sb="23" eb="25">
      <t>キュウスイ</t>
    </rPh>
    <rPh sb="28" eb="30">
      <t>ゲンショウ</t>
    </rPh>
    <rPh sb="31" eb="33">
      <t>サイガイ</t>
    </rPh>
    <rPh sb="33" eb="35">
      <t>フッキュウ</t>
    </rPh>
    <rPh sb="35" eb="37">
      <t>カンレン</t>
    </rPh>
    <rPh sb="37" eb="39">
      <t>ヒヨウ</t>
    </rPh>
    <rPh sb="40" eb="42">
      <t>ゾウカ</t>
    </rPh>
    <rPh sb="42" eb="43">
      <t>トウ</t>
    </rPh>
    <rPh sb="44" eb="46">
      <t>カダイ</t>
    </rPh>
    <rPh sb="47" eb="48">
      <t>オオ</t>
    </rPh>
    <rPh sb="52" eb="54">
      <t>ヘイセイ</t>
    </rPh>
    <rPh sb="56" eb="58">
      <t>ネンド</t>
    </rPh>
    <rPh sb="58" eb="60">
      <t>イコウ</t>
    </rPh>
    <rPh sb="61" eb="63">
      <t>ブンセキ</t>
    </rPh>
    <rPh sb="63" eb="65">
      <t>スウチ</t>
    </rPh>
    <rPh sb="67" eb="69">
      <t>ジシン</t>
    </rPh>
    <rPh sb="70" eb="72">
      <t>エイキョウ</t>
    </rPh>
    <rPh sb="73" eb="75">
      <t>イチブ</t>
    </rPh>
    <rPh sb="75" eb="78">
      <t>イジョウチ</t>
    </rPh>
    <rPh sb="82" eb="83">
      <t>カンガ</t>
    </rPh>
    <rPh sb="92" eb="94">
      <t>コンゴ</t>
    </rPh>
    <rPh sb="95" eb="97">
      <t>スイイ</t>
    </rPh>
    <rPh sb="98" eb="100">
      <t>チュウシ</t>
    </rPh>
    <rPh sb="102" eb="104">
      <t>ヒツヨウ</t>
    </rPh>
    <rPh sb="109" eb="111">
      <t>カクヒョウ</t>
    </rPh>
    <rPh sb="112" eb="114">
      <t>ブンセキ</t>
    </rPh>
    <rPh sb="115" eb="116">
      <t>ツギ</t>
    </rPh>
    <rPh sb="127" eb="129">
      <t>ヘイセイ</t>
    </rPh>
    <rPh sb="131" eb="133">
      <t>ネンド</t>
    </rPh>
    <rPh sb="133" eb="135">
      <t>イコウ</t>
    </rPh>
    <rPh sb="136" eb="138">
      <t>ケイジョウ</t>
    </rPh>
    <rPh sb="138" eb="140">
      <t>シュウシ</t>
    </rPh>
    <rPh sb="140" eb="142">
      <t>ヒリツ</t>
    </rPh>
    <rPh sb="144" eb="146">
      <t>キュウスイ</t>
    </rPh>
    <rPh sb="151" eb="153">
      <t>ゲンショウ</t>
    </rPh>
    <rPh sb="156" eb="158">
      <t>エイキョウ</t>
    </rPh>
    <rPh sb="159" eb="161">
      <t>ケンチョ</t>
    </rPh>
    <rPh sb="175" eb="177">
      <t>ネンド</t>
    </rPh>
    <rPh sb="177" eb="178">
      <t>ナラ</t>
    </rPh>
    <rPh sb="180" eb="182">
      <t>レイワ</t>
    </rPh>
    <rPh sb="182" eb="184">
      <t>ガンネン</t>
    </rPh>
    <rPh sb="184" eb="185">
      <t>ド</t>
    </rPh>
    <rPh sb="186" eb="188">
      <t>ヘンドウ</t>
    </rPh>
    <rPh sb="192" eb="194">
      <t>イッパン</t>
    </rPh>
    <rPh sb="196" eb="199">
      <t>ホジョキン</t>
    </rPh>
    <rPh sb="200" eb="202">
      <t>クリイレ</t>
    </rPh>
    <rPh sb="203" eb="205">
      <t>キイン</t>
    </rPh>
    <rPh sb="211" eb="213">
      <t>ヘイセイ</t>
    </rPh>
    <rPh sb="215" eb="217">
      <t>ネンド</t>
    </rPh>
    <rPh sb="218" eb="221">
      <t>リュウドウカ</t>
    </rPh>
    <rPh sb="221" eb="223">
      <t>ヒリツ</t>
    </rPh>
    <rPh sb="224" eb="226">
      <t>ヘンドウ</t>
    </rPh>
    <rPh sb="228" eb="230">
      <t>ミハラ</t>
    </rPh>
    <rPh sb="236" eb="238">
      <t>ケイジョウ</t>
    </rPh>
    <rPh sb="241" eb="243">
      <t>リュウドウ</t>
    </rPh>
    <rPh sb="243" eb="245">
      <t>フサイ</t>
    </rPh>
    <rPh sb="246" eb="248">
      <t>ゾウガク</t>
    </rPh>
    <rPh sb="257" eb="259">
      <t>キギョウ</t>
    </rPh>
    <rPh sb="259" eb="260">
      <t>サイ</t>
    </rPh>
    <rPh sb="260" eb="262">
      <t>ザンダカ</t>
    </rPh>
    <rPh sb="262" eb="263">
      <t>タイ</t>
    </rPh>
    <rPh sb="263" eb="265">
      <t>キュウスイ</t>
    </rPh>
    <rPh sb="265" eb="267">
      <t>シュウエキ</t>
    </rPh>
    <rPh sb="267" eb="269">
      <t>ヒリツ</t>
    </rPh>
    <rPh sb="270" eb="272">
      <t>サイガイ</t>
    </rPh>
    <rPh sb="272" eb="274">
      <t>フッキュウ</t>
    </rPh>
    <rPh sb="274" eb="276">
      <t>ジギョウ</t>
    </rPh>
    <rPh sb="279" eb="280">
      <t>トモナ</t>
    </rPh>
    <rPh sb="281" eb="283">
      <t>キギョウ</t>
    </rPh>
    <rPh sb="283" eb="284">
      <t>サイ</t>
    </rPh>
    <rPh sb="284" eb="286">
      <t>カリイレ</t>
    </rPh>
    <rPh sb="295" eb="297">
      <t>ヘイセイ</t>
    </rPh>
    <rPh sb="299" eb="301">
      <t>ネンド</t>
    </rPh>
    <rPh sb="302" eb="304">
      <t>リョウキン</t>
    </rPh>
    <rPh sb="304" eb="306">
      <t>カイシュウ</t>
    </rPh>
    <rPh sb="306" eb="307">
      <t>リツ</t>
    </rPh>
    <rPh sb="308" eb="310">
      <t>ゲンショウ</t>
    </rPh>
    <rPh sb="311" eb="313">
      <t>リョウキン</t>
    </rPh>
    <rPh sb="322" eb="324">
      <t>ジキ</t>
    </rPh>
    <rPh sb="330" eb="331">
      <t>ナラ</t>
    </rPh>
    <rPh sb="333" eb="335">
      <t>キュウスイ</t>
    </rPh>
    <rPh sb="335" eb="337">
      <t>ジンコウ</t>
    </rPh>
    <rPh sb="340" eb="342">
      <t>ゲンショウ</t>
    </rPh>
    <rPh sb="351" eb="353">
      <t>ヘイセイ</t>
    </rPh>
    <rPh sb="355" eb="357">
      <t>ネンド</t>
    </rPh>
    <rPh sb="358" eb="360">
      <t>キュウスイ</t>
    </rPh>
    <rPh sb="360" eb="362">
      <t>ゲンカ</t>
    </rPh>
    <rPh sb="363" eb="365">
      <t>ジョウショウ</t>
    </rPh>
    <rPh sb="367" eb="369">
      <t>サイガイ</t>
    </rPh>
    <rPh sb="369" eb="371">
      <t>フッキュウ</t>
    </rPh>
    <rPh sb="373" eb="374">
      <t>ヒ</t>
    </rPh>
    <rPh sb="374" eb="375">
      <t>ヨウ</t>
    </rPh>
    <rPh sb="376" eb="378">
      <t>ゾウカ</t>
    </rPh>
    <rPh sb="379" eb="380">
      <t>ユウ</t>
    </rPh>
    <rPh sb="395" eb="397">
      <t>ヘイセイ</t>
    </rPh>
    <rPh sb="399" eb="401">
      <t>ネンド</t>
    </rPh>
    <rPh sb="402" eb="404">
      <t>ジッシ</t>
    </rPh>
    <rPh sb="417" eb="419">
      <t>ケッカ</t>
    </rPh>
    <rPh sb="421" eb="423">
      <t>ケイエイ</t>
    </rPh>
    <rPh sb="423" eb="425">
      <t>センリャク</t>
    </rPh>
    <rPh sb="425" eb="426">
      <t>ナラ</t>
    </rPh>
    <rPh sb="428" eb="430">
      <t>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</si>
</sst>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74-4161-83DD-B1DE49ECDD9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0.4</c:v>
                </c:pt>
                <c:pt idx="3">
                  <c:v>0.32</c:v>
                </c:pt>
                <c:pt idx="4">
                  <c:v>0.81</c:v>
                </c:pt>
              </c:numCache>
            </c:numRef>
          </c:val>
          <c:smooth val="0"/>
          <c:extLst>
            <c:ext xmlns:c16="http://schemas.microsoft.com/office/drawing/2014/chart" uri="{C3380CC4-5D6E-409C-BE32-E72D297353CC}">
              <c16:uniqueId val="{00000001-9074-4161-83DD-B1DE49ECDD9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128.04</c:v>
                </c:pt>
                <c:pt idx="1">
                  <c:v>88.41</c:v>
                </c:pt>
                <c:pt idx="2">
                  <c:v>154.41</c:v>
                </c:pt>
                <c:pt idx="3">
                  <c:v>84.05</c:v>
                </c:pt>
                <c:pt idx="4">
                  <c:v>106.66</c:v>
                </c:pt>
              </c:numCache>
            </c:numRef>
          </c:val>
          <c:extLst>
            <c:ext xmlns:c16="http://schemas.microsoft.com/office/drawing/2014/chart" uri="{C3380CC4-5D6E-409C-BE32-E72D297353CC}">
              <c16:uniqueId val="{00000000-E274-43C4-97E0-15EC55E3EA4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108.35</c:v>
                </c:pt>
                <c:pt idx="1">
                  <c:v>114.74</c:v>
                </c:pt>
                <c:pt idx="2">
                  <c:v>104.85</c:v>
                </c:pt>
                <c:pt idx="3">
                  <c:v>107.64</c:v>
                </c:pt>
                <c:pt idx="4">
                  <c:v>108.22</c:v>
                </c:pt>
              </c:numCache>
            </c:numRef>
          </c:val>
          <c:smooth val="0"/>
          <c:extLst>
            <c:ext xmlns:c16="http://schemas.microsoft.com/office/drawing/2014/chart" uri="{C3380CC4-5D6E-409C-BE32-E72D297353CC}">
              <c16:uniqueId val="{00000001-E274-43C4-97E0-15EC55E3EA4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59.49</c:v>
                </c:pt>
                <c:pt idx="1">
                  <c:v>61.26</c:v>
                </c:pt>
                <c:pt idx="2">
                  <c:v>62.98</c:v>
                </c:pt>
                <c:pt idx="3">
                  <c:v>64.64</c:v>
                </c:pt>
                <c:pt idx="4">
                  <c:v>35.369999999999997</c:v>
                </c:pt>
              </c:numCache>
            </c:numRef>
          </c:val>
          <c:extLst>
            <c:ext xmlns:c16="http://schemas.microsoft.com/office/drawing/2014/chart" uri="{C3380CC4-5D6E-409C-BE32-E72D297353CC}">
              <c16:uniqueId val="{00000000-250E-40DA-A0AB-F410D7774EB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51.89</c:v>
                </c:pt>
                <c:pt idx="3">
                  <c:v>54.09</c:v>
                </c:pt>
                <c:pt idx="4">
                  <c:v>52.73</c:v>
                </c:pt>
              </c:numCache>
            </c:numRef>
          </c:val>
          <c:smooth val="0"/>
          <c:extLst>
            <c:ext xmlns:c16="http://schemas.microsoft.com/office/drawing/2014/chart" uri="{C3380CC4-5D6E-409C-BE32-E72D297353CC}">
              <c16:uniqueId val="{00000001-250E-40DA-A0AB-F410D7774EB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16.84</c:v>
                </c:pt>
                <c:pt idx="1">
                  <c:v>16.84</c:v>
                </c:pt>
                <c:pt idx="2">
                  <c:v>16.84</c:v>
                </c:pt>
                <c:pt idx="3">
                  <c:v>16.84</c:v>
                </c:pt>
                <c:pt idx="4">
                  <c:v>16.84</c:v>
                </c:pt>
              </c:numCache>
            </c:numRef>
          </c:val>
          <c:extLst>
            <c:ext xmlns:c16="http://schemas.microsoft.com/office/drawing/2014/chart" uri="{C3380CC4-5D6E-409C-BE32-E72D297353CC}">
              <c16:uniqueId val="{00000000-D1A4-4D7C-A281-F9063D1E1EE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11.68</c:v>
                </c:pt>
                <c:pt idx="1">
                  <c:v>14.01</c:v>
                </c:pt>
                <c:pt idx="2">
                  <c:v>14.74</c:v>
                </c:pt>
                <c:pt idx="3">
                  <c:v>18.68</c:v>
                </c:pt>
                <c:pt idx="4">
                  <c:v>19.91</c:v>
                </c:pt>
              </c:numCache>
            </c:numRef>
          </c:val>
          <c:smooth val="0"/>
          <c:extLst>
            <c:ext xmlns:c16="http://schemas.microsoft.com/office/drawing/2014/chart" uri="{C3380CC4-5D6E-409C-BE32-E72D297353CC}">
              <c16:uniqueId val="{00000001-D1A4-4D7C-A281-F9063D1E1EE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6A-4E86-BAD1-5F2A4334215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26.85</c:v>
                </c:pt>
                <c:pt idx="1">
                  <c:v>27.19</c:v>
                </c:pt>
                <c:pt idx="2">
                  <c:v>27.52</c:v>
                </c:pt>
                <c:pt idx="3">
                  <c:v>30.84</c:v>
                </c:pt>
                <c:pt idx="4">
                  <c:v>25.29</c:v>
                </c:pt>
              </c:numCache>
            </c:numRef>
          </c:val>
          <c:smooth val="0"/>
          <c:extLst>
            <c:ext xmlns:c16="http://schemas.microsoft.com/office/drawing/2014/chart" uri="{C3380CC4-5D6E-409C-BE32-E72D297353CC}">
              <c16:uniqueId val="{00000001-8F6A-4E86-BAD1-5F2A4334215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40893.69</c:v>
                </c:pt>
                <c:pt idx="1">
                  <c:v>46655.22</c:v>
                </c:pt>
                <c:pt idx="2">
                  <c:v>15310.51</c:v>
                </c:pt>
                <c:pt idx="3">
                  <c:v>52813.52</c:v>
                </c:pt>
                <c:pt idx="4">
                  <c:v>33002.129999999997</c:v>
                </c:pt>
              </c:numCache>
            </c:numRef>
          </c:val>
          <c:extLst>
            <c:ext xmlns:c16="http://schemas.microsoft.com/office/drawing/2014/chart" uri="{C3380CC4-5D6E-409C-BE32-E72D297353CC}">
              <c16:uniqueId val="{00000000-7866-4ED6-AEE5-350FDC51FFC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527.82000000000005</c:v>
                </c:pt>
                <c:pt idx="1">
                  <c:v>477.44</c:v>
                </c:pt>
                <c:pt idx="2">
                  <c:v>445.85</c:v>
                </c:pt>
                <c:pt idx="3">
                  <c:v>450.54</c:v>
                </c:pt>
                <c:pt idx="4">
                  <c:v>348.88</c:v>
                </c:pt>
              </c:numCache>
            </c:numRef>
          </c:val>
          <c:smooth val="0"/>
          <c:extLst>
            <c:ext xmlns:c16="http://schemas.microsoft.com/office/drawing/2014/chart" uri="{C3380CC4-5D6E-409C-BE32-E72D297353CC}">
              <c16:uniqueId val="{00000001-7866-4ED6-AEE5-350FDC51FFC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formatCode="#,##0.00;&quot;△&quot;#,##0.00">
                  <c:v>0</c:v>
                </c:pt>
                <c:pt idx="1">
                  <c:v>600.07000000000005</c:v>
                </c:pt>
                <c:pt idx="2">
                  <c:v>559.4</c:v>
                </c:pt>
                <c:pt idx="3">
                  <c:v>673.74</c:v>
                </c:pt>
                <c:pt idx="4">
                  <c:v>917.94</c:v>
                </c:pt>
              </c:numCache>
            </c:numRef>
          </c:val>
          <c:extLst>
            <c:ext xmlns:c16="http://schemas.microsoft.com/office/drawing/2014/chart" uri="{C3380CC4-5D6E-409C-BE32-E72D297353CC}">
              <c16:uniqueId val="{00000000-0BD0-4414-B731-487F261C9E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488.5</c:v>
                </c:pt>
                <c:pt idx="1">
                  <c:v>485.75</c:v>
                </c:pt>
                <c:pt idx="2">
                  <c:v>516.34</c:v>
                </c:pt>
                <c:pt idx="3">
                  <c:v>496.56</c:v>
                </c:pt>
                <c:pt idx="4">
                  <c:v>540.38</c:v>
                </c:pt>
              </c:numCache>
            </c:numRef>
          </c:val>
          <c:smooth val="0"/>
          <c:extLst>
            <c:ext xmlns:c16="http://schemas.microsoft.com/office/drawing/2014/chart" uri="{C3380CC4-5D6E-409C-BE32-E72D297353CC}">
              <c16:uniqueId val="{00000001-0BD0-4414-B731-487F261C9E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131.09</c:v>
                </c:pt>
                <c:pt idx="1">
                  <c:v>11.19</c:v>
                </c:pt>
                <c:pt idx="2">
                  <c:v>66.67</c:v>
                </c:pt>
                <c:pt idx="3">
                  <c:v>80.27</c:v>
                </c:pt>
                <c:pt idx="4">
                  <c:v>60.35</c:v>
                </c:pt>
              </c:numCache>
            </c:numRef>
          </c:val>
          <c:extLst>
            <c:ext xmlns:c16="http://schemas.microsoft.com/office/drawing/2014/chart" uri="{C3380CC4-5D6E-409C-BE32-E72D297353CC}">
              <c16:uniqueId val="{00000000-52C6-4922-9F73-FE716D1E3FF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82.42</c:v>
                </c:pt>
                <c:pt idx="1">
                  <c:v>83.59</c:v>
                </c:pt>
                <c:pt idx="2">
                  <c:v>83.27</c:v>
                </c:pt>
                <c:pt idx="3">
                  <c:v>84.9</c:v>
                </c:pt>
                <c:pt idx="4">
                  <c:v>83.22</c:v>
                </c:pt>
              </c:numCache>
            </c:numRef>
          </c:val>
          <c:smooth val="0"/>
          <c:extLst>
            <c:ext xmlns:c16="http://schemas.microsoft.com/office/drawing/2014/chart" uri="{C3380CC4-5D6E-409C-BE32-E72D297353CC}">
              <c16:uniqueId val="{00000001-52C6-4922-9F73-FE716D1E3FF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94.66</c:v>
                </c:pt>
                <c:pt idx="1">
                  <c:v>1042.75</c:v>
                </c:pt>
                <c:pt idx="2">
                  <c:v>194.7</c:v>
                </c:pt>
                <c:pt idx="3">
                  <c:v>156.12</c:v>
                </c:pt>
                <c:pt idx="4">
                  <c:v>209.18</c:v>
                </c:pt>
              </c:numCache>
            </c:numRef>
          </c:val>
          <c:extLst>
            <c:ext xmlns:c16="http://schemas.microsoft.com/office/drawing/2014/chart" uri="{C3380CC4-5D6E-409C-BE32-E72D297353CC}">
              <c16:uniqueId val="{00000000-5E14-4475-A913-A9A157F9929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226.99</c:v>
                </c:pt>
                <c:pt idx="1">
                  <c:v>230.22</c:v>
                </c:pt>
                <c:pt idx="2">
                  <c:v>228.81</c:v>
                </c:pt>
                <c:pt idx="3">
                  <c:v>231.9</c:v>
                </c:pt>
                <c:pt idx="4">
                  <c:v>234.17</c:v>
                </c:pt>
              </c:numCache>
            </c:numRef>
          </c:val>
          <c:smooth val="0"/>
          <c:extLst>
            <c:ext xmlns:c16="http://schemas.microsoft.com/office/drawing/2014/chart" uri="{C3380CC4-5D6E-409C-BE32-E72D297353CC}">
              <c16:uniqueId val="{00000001-5E14-4475-A913-A9A157F9929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19.86</c:v>
                </c:pt>
                <c:pt idx="1">
                  <c:v>8.93</c:v>
                </c:pt>
                <c:pt idx="2">
                  <c:v>11.7</c:v>
                </c:pt>
                <c:pt idx="3">
                  <c:v>13.14</c:v>
                </c:pt>
                <c:pt idx="4">
                  <c:v>12.47</c:v>
                </c:pt>
              </c:numCache>
            </c:numRef>
          </c:val>
          <c:extLst>
            <c:ext xmlns:c16="http://schemas.microsoft.com/office/drawing/2014/chart" uri="{C3380CC4-5D6E-409C-BE32-E72D297353CC}">
              <c16:uniqueId val="{00000000-4AB6-4895-A27A-9C1C5A259A0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39.909999999999997</c:v>
                </c:pt>
                <c:pt idx="1">
                  <c:v>41.09</c:v>
                </c:pt>
                <c:pt idx="2">
                  <c:v>38.979999999999997</c:v>
                </c:pt>
                <c:pt idx="3">
                  <c:v>39.61</c:v>
                </c:pt>
                <c:pt idx="4">
                  <c:v>41.06</c:v>
                </c:pt>
              </c:numCache>
            </c:numRef>
          </c:val>
          <c:smooth val="0"/>
          <c:extLst>
            <c:ext xmlns:c16="http://schemas.microsoft.com/office/drawing/2014/chart" uri="{C3380CC4-5D6E-409C-BE32-E72D297353CC}">
              <c16:uniqueId val="{00000001-4AB6-4895-A27A-9C1C5A259A0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c:v>
                </c:pt>
                <c:pt idx="1">
                  <c:v>90</c:v>
                </c:pt>
                <c:pt idx="2">
                  <c:v>90</c:v>
                </c:pt>
                <c:pt idx="3">
                  <c:v>90</c:v>
                </c:pt>
                <c:pt idx="4">
                  <c:v>90</c:v>
                </c:pt>
              </c:numCache>
            </c:numRef>
          </c:val>
          <c:extLst>
            <c:ext xmlns:c16="http://schemas.microsoft.com/office/drawing/2014/chart" uri="{C3380CC4-5D6E-409C-BE32-E72D297353CC}">
              <c16:uniqueId val="{00000000-F72F-4D52-BB62-C2C60E8CD57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75.62</c:v>
                </c:pt>
                <c:pt idx="1">
                  <c:v>75.91</c:v>
                </c:pt>
                <c:pt idx="2">
                  <c:v>75.010000000000005</c:v>
                </c:pt>
                <c:pt idx="3">
                  <c:v>72.959999999999994</c:v>
                </c:pt>
                <c:pt idx="4">
                  <c:v>72.42</c:v>
                </c:pt>
              </c:numCache>
            </c:numRef>
          </c:val>
          <c:smooth val="0"/>
          <c:extLst>
            <c:ext xmlns:c16="http://schemas.microsoft.com/office/drawing/2014/chart" uri="{C3380CC4-5D6E-409C-BE32-E72D297353CC}">
              <c16:uniqueId val="{00000001-F72F-4D52-BB62-C2C60E8CD57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6" zoomScale="60" zoomScaleNormal="6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南阿蘇村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3" t="str">
        <f>データ!$M$6</f>
        <v>自治体職員</v>
      </c>
      <c r="AE8" s="83"/>
      <c r="AF8" s="83"/>
      <c r="AG8" s="83"/>
      <c r="AH8" s="83"/>
      <c r="AI8" s="83"/>
      <c r="AJ8" s="83"/>
      <c r="AK8" s="4"/>
      <c r="AL8" s="71">
        <f>データ!$R$6</f>
        <v>10444</v>
      </c>
      <c r="AM8" s="71"/>
      <c r="AN8" s="71"/>
      <c r="AO8" s="71"/>
      <c r="AP8" s="71"/>
      <c r="AQ8" s="71"/>
      <c r="AR8" s="71"/>
      <c r="AS8" s="71"/>
      <c r="AT8" s="67">
        <f>データ!$S$6</f>
        <v>137.32</v>
      </c>
      <c r="AU8" s="68"/>
      <c r="AV8" s="68"/>
      <c r="AW8" s="68"/>
      <c r="AX8" s="68"/>
      <c r="AY8" s="68"/>
      <c r="AZ8" s="68"/>
      <c r="BA8" s="68"/>
      <c r="BB8" s="70">
        <f>データ!$T$6</f>
        <v>76.06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79.63</v>
      </c>
      <c r="J10" s="68"/>
      <c r="K10" s="68"/>
      <c r="L10" s="68"/>
      <c r="M10" s="68"/>
      <c r="N10" s="68"/>
      <c r="O10" s="69"/>
      <c r="P10" s="70">
        <f>データ!$P$6</f>
        <v>5.76</v>
      </c>
      <c r="Q10" s="70"/>
      <c r="R10" s="70"/>
      <c r="S10" s="70"/>
      <c r="T10" s="70"/>
      <c r="U10" s="70"/>
      <c r="V10" s="70"/>
      <c r="W10" s="71">
        <f>データ!$Q$6</f>
        <v>2200</v>
      </c>
      <c r="X10" s="71"/>
      <c r="Y10" s="71"/>
      <c r="Z10" s="71"/>
      <c r="AA10" s="71"/>
      <c r="AB10" s="71"/>
      <c r="AC10" s="71"/>
      <c r="AD10" s="2"/>
      <c r="AE10" s="2"/>
      <c r="AF10" s="2"/>
      <c r="AG10" s="2"/>
      <c r="AH10" s="4"/>
      <c r="AI10" s="4"/>
      <c r="AJ10" s="4"/>
      <c r="AK10" s="4"/>
      <c r="AL10" s="71">
        <f>データ!$U$6</f>
        <v>598</v>
      </c>
      <c r="AM10" s="71"/>
      <c r="AN10" s="71"/>
      <c r="AO10" s="71"/>
      <c r="AP10" s="71"/>
      <c r="AQ10" s="71"/>
      <c r="AR10" s="71"/>
      <c r="AS10" s="71"/>
      <c r="AT10" s="67">
        <f>データ!$V$6</f>
        <v>4.26</v>
      </c>
      <c r="AU10" s="68"/>
      <c r="AV10" s="68"/>
      <c r="AW10" s="68"/>
      <c r="AX10" s="68"/>
      <c r="AY10" s="68"/>
      <c r="AZ10" s="68"/>
      <c r="BA10" s="68"/>
      <c r="BB10" s="70">
        <f>データ!$W$6</f>
        <v>140.38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iXwBR4vtNk+Hs05SumyXPL3NkqtFoUZp/ngnjHCNP+y7c8elhjW2GaGpOObBnlczYwGh5m7vqmewzvd8pJprMA==" saltValue="KgKIquR/LiB+3Wavlwcc2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434337</v>
      </c>
      <c r="D6" s="34">
        <f t="shared" si="3"/>
        <v>46</v>
      </c>
      <c r="E6" s="34">
        <f t="shared" si="3"/>
        <v>1</v>
      </c>
      <c r="F6" s="34">
        <f t="shared" si="3"/>
        <v>0</v>
      </c>
      <c r="G6" s="34">
        <f t="shared" si="3"/>
        <v>1</v>
      </c>
      <c r="H6" s="34" t="str">
        <f t="shared" si="3"/>
        <v>熊本県　南阿蘇村</v>
      </c>
      <c r="I6" s="34" t="str">
        <f t="shared" si="3"/>
        <v>法適用</v>
      </c>
      <c r="J6" s="34" t="str">
        <f t="shared" si="3"/>
        <v>水道事業</v>
      </c>
      <c r="K6" s="34" t="str">
        <f t="shared" si="3"/>
        <v>末端給水事業</v>
      </c>
      <c r="L6" s="34" t="str">
        <f t="shared" si="3"/>
        <v>A9</v>
      </c>
      <c r="M6" s="34" t="str">
        <f t="shared" si="3"/>
        <v>自治体職員</v>
      </c>
      <c r="N6" s="35" t="str">
        <f t="shared" si="3"/>
        <v>-</v>
      </c>
      <c r="O6" s="35">
        <f t="shared" si="3"/>
        <v>79.63</v>
      </c>
      <c r="P6" s="35">
        <f t="shared" si="3"/>
        <v>5.76</v>
      </c>
      <c r="Q6" s="35">
        <f t="shared" si="3"/>
        <v>2200</v>
      </c>
      <c r="R6" s="35">
        <f t="shared" si="3"/>
        <v>10444</v>
      </c>
      <c r="S6" s="35">
        <f t="shared" si="3"/>
        <v>137.32</v>
      </c>
      <c r="T6" s="35">
        <f t="shared" si="3"/>
        <v>76.06</v>
      </c>
      <c r="U6" s="35">
        <f t="shared" si="3"/>
        <v>598</v>
      </c>
      <c r="V6" s="35">
        <f t="shared" si="3"/>
        <v>4.26</v>
      </c>
      <c r="W6" s="35">
        <f t="shared" si="3"/>
        <v>140.38</v>
      </c>
      <c r="X6" s="36">
        <f>IF(X7="",NA(),X7)</f>
        <v>128.04</v>
      </c>
      <c r="Y6" s="36">
        <f t="shared" ref="Y6:AG6" si="4">IF(Y7="",NA(),Y7)</f>
        <v>88.41</v>
      </c>
      <c r="Z6" s="36">
        <f t="shared" si="4"/>
        <v>154.41</v>
      </c>
      <c r="AA6" s="36">
        <f t="shared" si="4"/>
        <v>84.05</v>
      </c>
      <c r="AB6" s="36">
        <f t="shared" si="4"/>
        <v>106.66</v>
      </c>
      <c r="AC6" s="36">
        <f t="shared" si="4"/>
        <v>108.35</v>
      </c>
      <c r="AD6" s="36">
        <f t="shared" si="4"/>
        <v>114.74</v>
      </c>
      <c r="AE6" s="36">
        <f t="shared" si="4"/>
        <v>104.85</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26.85</v>
      </c>
      <c r="AO6" s="36">
        <f t="shared" si="5"/>
        <v>27.19</v>
      </c>
      <c r="AP6" s="36">
        <f t="shared" si="5"/>
        <v>27.52</v>
      </c>
      <c r="AQ6" s="36">
        <f t="shared" si="5"/>
        <v>30.84</v>
      </c>
      <c r="AR6" s="36">
        <f t="shared" si="5"/>
        <v>25.29</v>
      </c>
      <c r="AS6" s="35" t="str">
        <f>IF(AS7="","",IF(AS7="-","【-】","【"&amp;SUBSTITUTE(TEXT(AS7,"#,##0.00"),"-","△")&amp;"】"))</f>
        <v>【1.08】</v>
      </c>
      <c r="AT6" s="36">
        <f>IF(AT7="",NA(),AT7)</f>
        <v>40893.69</v>
      </c>
      <c r="AU6" s="36">
        <f t="shared" ref="AU6:BC6" si="6">IF(AU7="",NA(),AU7)</f>
        <v>46655.22</v>
      </c>
      <c r="AV6" s="36">
        <f t="shared" si="6"/>
        <v>15310.51</v>
      </c>
      <c r="AW6" s="36">
        <f t="shared" si="6"/>
        <v>52813.52</v>
      </c>
      <c r="AX6" s="36">
        <f t="shared" si="6"/>
        <v>33002.129999999997</v>
      </c>
      <c r="AY6" s="36">
        <f t="shared" si="6"/>
        <v>527.82000000000005</v>
      </c>
      <c r="AZ6" s="36">
        <f t="shared" si="6"/>
        <v>477.44</v>
      </c>
      <c r="BA6" s="36">
        <f t="shared" si="6"/>
        <v>445.85</v>
      </c>
      <c r="BB6" s="36">
        <f t="shared" si="6"/>
        <v>450.54</v>
      </c>
      <c r="BC6" s="36">
        <f t="shared" si="6"/>
        <v>348.88</v>
      </c>
      <c r="BD6" s="35" t="str">
        <f>IF(BD7="","",IF(BD7="-","【-】","【"&amp;SUBSTITUTE(TEXT(BD7,"#,##0.00"),"-","△")&amp;"】"))</f>
        <v>【264.97】</v>
      </c>
      <c r="BE6" s="35">
        <f>IF(BE7="",NA(),BE7)</f>
        <v>0</v>
      </c>
      <c r="BF6" s="36">
        <f t="shared" ref="BF6:BN6" si="7">IF(BF7="",NA(),BF7)</f>
        <v>600.07000000000005</v>
      </c>
      <c r="BG6" s="36">
        <f t="shared" si="7"/>
        <v>559.4</v>
      </c>
      <c r="BH6" s="36">
        <f t="shared" si="7"/>
        <v>673.74</v>
      </c>
      <c r="BI6" s="36">
        <f t="shared" si="7"/>
        <v>917.94</v>
      </c>
      <c r="BJ6" s="36">
        <f t="shared" si="7"/>
        <v>488.5</v>
      </c>
      <c r="BK6" s="36">
        <f t="shared" si="7"/>
        <v>485.75</v>
      </c>
      <c r="BL6" s="36">
        <f t="shared" si="7"/>
        <v>516.34</v>
      </c>
      <c r="BM6" s="36">
        <f t="shared" si="7"/>
        <v>496.56</v>
      </c>
      <c r="BN6" s="36">
        <f t="shared" si="7"/>
        <v>540.38</v>
      </c>
      <c r="BO6" s="35" t="str">
        <f>IF(BO7="","",IF(BO7="-","【-】","【"&amp;SUBSTITUTE(TEXT(BO7,"#,##0.00"),"-","△")&amp;"】"))</f>
        <v>【266.61】</v>
      </c>
      <c r="BP6" s="36">
        <f>IF(BP7="",NA(),BP7)</f>
        <v>131.09</v>
      </c>
      <c r="BQ6" s="36">
        <f t="shared" ref="BQ6:BY6" si="8">IF(BQ7="",NA(),BQ7)</f>
        <v>11.19</v>
      </c>
      <c r="BR6" s="36">
        <f t="shared" si="8"/>
        <v>66.67</v>
      </c>
      <c r="BS6" s="36">
        <f t="shared" si="8"/>
        <v>80.27</v>
      </c>
      <c r="BT6" s="36">
        <f t="shared" si="8"/>
        <v>60.35</v>
      </c>
      <c r="BU6" s="36">
        <f t="shared" si="8"/>
        <v>82.42</v>
      </c>
      <c r="BV6" s="36">
        <f t="shared" si="8"/>
        <v>83.59</v>
      </c>
      <c r="BW6" s="36">
        <f t="shared" si="8"/>
        <v>83.27</v>
      </c>
      <c r="BX6" s="36">
        <f t="shared" si="8"/>
        <v>84.9</v>
      </c>
      <c r="BY6" s="36">
        <f t="shared" si="8"/>
        <v>83.22</v>
      </c>
      <c r="BZ6" s="35" t="str">
        <f>IF(BZ7="","",IF(BZ7="-","【-】","【"&amp;SUBSTITUTE(TEXT(BZ7,"#,##0.00"),"-","△")&amp;"】"))</f>
        <v>【103.24】</v>
      </c>
      <c r="CA6" s="36">
        <f>IF(CA7="",NA(),CA7)</f>
        <v>94.66</v>
      </c>
      <c r="CB6" s="36">
        <f t="shared" ref="CB6:CJ6" si="9">IF(CB7="",NA(),CB7)</f>
        <v>1042.75</v>
      </c>
      <c r="CC6" s="36">
        <f t="shared" si="9"/>
        <v>194.7</v>
      </c>
      <c r="CD6" s="36">
        <f t="shared" si="9"/>
        <v>156.12</v>
      </c>
      <c r="CE6" s="36">
        <f t="shared" si="9"/>
        <v>209.18</v>
      </c>
      <c r="CF6" s="36">
        <f t="shared" si="9"/>
        <v>226.99</v>
      </c>
      <c r="CG6" s="36">
        <f t="shared" si="9"/>
        <v>230.22</v>
      </c>
      <c r="CH6" s="36">
        <f t="shared" si="9"/>
        <v>228.81</v>
      </c>
      <c r="CI6" s="36">
        <f t="shared" si="9"/>
        <v>231.9</v>
      </c>
      <c r="CJ6" s="36">
        <f t="shared" si="9"/>
        <v>234.17</v>
      </c>
      <c r="CK6" s="35" t="str">
        <f>IF(CK7="","",IF(CK7="-","【-】","【"&amp;SUBSTITUTE(TEXT(CK7,"#,##0.00"),"-","△")&amp;"】"))</f>
        <v>【168.38】</v>
      </c>
      <c r="CL6" s="36">
        <f>IF(CL7="",NA(),CL7)</f>
        <v>19.86</v>
      </c>
      <c r="CM6" s="36">
        <f t="shared" ref="CM6:CU6" si="10">IF(CM7="",NA(),CM7)</f>
        <v>8.93</v>
      </c>
      <c r="CN6" s="36">
        <f t="shared" si="10"/>
        <v>11.7</v>
      </c>
      <c r="CO6" s="36">
        <f t="shared" si="10"/>
        <v>13.14</v>
      </c>
      <c r="CP6" s="36">
        <f t="shared" si="10"/>
        <v>12.47</v>
      </c>
      <c r="CQ6" s="36">
        <f t="shared" si="10"/>
        <v>39.909999999999997</v>
      </c>
      <c r="CR6" s="36">
        <f t="shared" si="10"/>
        <v>41.09</v>
      </c>
      <c r="CS6" s="36">
        <f t="shared" si="10"/>
        <v>38.979999999999997</v>
      </c>
      <c r="CT6" s="36">
        <f t="shared" si="10"/>
        <v>39.61</v>
      </c>
      <c r="CU6" s="36">
        <f t="shared" si="10"/>
        <v>41.06</v>
      </c>
      <c r="CV6" s="35" t="str">
        <f>IF(CV7="","",IF(CV7="-","【-】","【"&amp;SUBSTITUTE(TEXT(CV7,"#,##0.00"),"-","△")&amp;"】"))</f>
        <v>【60.00】</v>
      </c>
      <c r="CW6" s="36">
        <f>IF(CW7="",NA(),CW7)</f>
        <v>94</v>
      </c>
      <c r="CX6" s="36">
        <f t="shared" ref="CX6:DF6" si="11">IF(CX7="",NA(),CX7)</f>
        <v>90</v>
      </c>
      <c r="CY6" s="36">
        <f t="shared" si="11"/>
        <v>90</v>
      </c>
      <c r="CZ6" s="36">
        <f t="shared" si="11"/>
        <v>90</v>
      </c>
      <c r="DA6" s="36">
        <f t="shared" si="11"/>
        <v>90</v>
      </c>
      <c r="DB6" s="36">
        <f t="shared" si="11"/>
        <v>75.62</v>
      </c>
      <c r="DC6" s="36">
        <f t="shared" si="11"/>
        <v>75.91</v>
      </c>
      <c r="DD6" s="36">
        <f t="shared" si="11"/>
        <v>75.010000000000005</v>
      </c>
      <c r="DE6" s="36">
        <f t="shared" si="11"/>
        <v>72.959999999999994</v>
      </c>
      <c r="DF6" s="36">
        <f t="shared" si="11"/>
        <v>72.42</v>
      </c>
      <c r="DG6" s="35" t="str">
        <f>IF(DG7="","",IF(DG7="-","【-】","【"&amp;SUBSTITUTE(TEXT(DG7,"#,##0.00"),"-","△")&amp;"】"))</f>
        <v>【89.80】</v>
      </c>
      <c r="DH6" s="36">
        <f>IF(DH7="",NA(),DH7)</f>
        <v>59.49</v>
      </c>
      <c r="DI6" s="36">
        <f t="shared" ref="DI6:DQ6" si="12">IF(DI7="",NA(),DI7)</f>
        <v>61.26</v>
      </c>
      <c r="DJ6" s="36">
        <f t="shared" si="12"/>
        <v>62.98</v>
      </c>
      <c r="DK6" s="36">
        <f t="shared" si="12"/>
        <v>64.64</v>
      </c>
      <c r="DL6" s="36">
        <f t="shared" si="12"/>
        <v>35.369999999999997</v>
      </c>
      <c r="DM6" s="36">
        <f t="shared" si="12"/>
        <v>51.44</v>
      </c>
      <c r="DN6" s="36">
        <f t="shared" si="12"/>
        <v>52.4</v>
      </c>
      <c r="DO6" s="36">
        <f t="shared" si="12"/>
        <v>51.89</v>
      </c>
      <c r="DP6" s="36">
        <f t="shared" si="12"/>
        <v>54.09</v>
      </c>
      <c r="DQ6" s="36">
        <f t="shared" si="12"/>
        <v>52.73</v>
      </c>
      <c r="DR6" s="35" t="str">
        <f>IF(DR7="","",IF(DR7="-","【-】","【"&amp;SUBSTITUTE(TEXT(DR7,"#,##0.00"),"-","△")&amp;"】"))</f>
        <v>【49.59】</v>
      </c>
      <c r="DS6" s="36">
        <f>IF(DS7="",NA(),DS7)</f>
        <v>16.84</v>
      </c>
      <c r="DT6" s="36">
        <f t="shared" ref="DT6:EB6" si="13">IF(DT7="",NA(),DT7)</f>
        <v>16.84</v>
      </c>
      <c r="DU6" s="36">
        <f t="shared" si="13"/>
        <v>16.84</v>
      </c>
      <c r="DV6" s="36">
        <f t="shared" si="13"/>
        <v>16.84</v>
      </c>
      <c r="DW6" s="36">
        <f t="shared" si="13"/>
        <v>16.84</v>
      </c>
      <c r="DX6" s="36">
        <f t="shared" si="13"/>
        <v>11.68</v>
      </c>
      <c r="DY6" s="36">
        <f t="shared" si="13"/>
        <v>14.01</v>
      </c>
      <c r="DZ6" s="36">
        <f t="shared" si="13"/>
        <v>14.74</v>
      </c>
      <c r="EA6" s="36">
        <f t="shared" si="13"/>
        <v>18.68</v>
      </c>
      <c r="EB6" s="36">
        <f t="shared" si="13"/>
        <v>19.91</v>
      </c>
      <c r="EC6" s="35" t="str">
        <f>IF(EC7="","",IF(EC7="-","【-】","【"&amp;SUBSTITUTE(TEXT(EC7,"#,##0.00"),"-","△")&amp;"】"))</f>
        <v>【19.44】</v>
      </c>
      <c r="ED6" s="35">
        <f>IF(ED7="",NA(),ED7)</f>
        <v>0</v>
      </c>
      <c r="EE6" s="35">
        <f t="shared" ref="EE6:EM6" si="14">IF(EE7="",NA(),EE7)</f>
        <v>0</v>
      </c>
      <c r="EF6" s="35">
        <f t="shared" si="14"/>
        <v>0</v>
      </c>
      <c r="EG6" s="35">
        <f t="shared" si="14"/>
        <v>0</v>
      </c>
      <c r="EH6" s="35">
        <f t="shared" si="14"/>
        <v>0</v>
      </c>
      <c r="EI6" s="36">
        <f t="shared" si="14"/>
        <v>0.28999999999999998</v>
      </c>
      <c r="EJ6" s="36">
        <f t="shared" si="14"/>
        <v>0.41</v>
      </c>
      <c r="EK6" s="36">
        <f t="shared" si="14"/>
        <v>0.4</v>
      </c>
      <c r="EL6" s="36">
        <f t="shared" si="14"/>
        <v>0.32</v>
      </c>
      <c r="EM6" s="36">
        <f t="shared" si="14"/>
        <v>0.81</v>
      </c>
      <c r="EN6" s="35" t="str">
        <f>IF(EN7="","",IF(EN7="-","【-】","【"&amp;SUBSTITUTE(TEXT(EN7,"#,##0.00"),"-","△")&amp;"】"))</f>
        <v>【0.68】</v>
      </c>
    </row>
    <row r="7" spans="1:144" s="37" customFormat="1" x14ac:dyDescent="0.15">
      <c r="A7" s="29"/>
      <c r="B7" s="38">
        <v>2019</v>
      </c>
      <c r="C7" s="38">
        <v>434337</v>
      </c>
      <c r="D7" s="38">
        <v>46</v>
      </c>
      <c r="E7" s="38">
        <v>1</v>
      </c>
      <c r="F7" s="38">
        <v>0</v>
      </c>
      <c r="G7" s="38">
        <v>1</v>
      </c>
      <c r="H7" s="38" t="s">
        <v>93</v>
      </c>
      <c r="I7" s="38" t="s">
        <v>94</v>
      </c>
      <c r="J7" s="38" t="s">
        <v>95</v>
      </c>
      <c r="K7" s="38" t="s">
        <v>96</v>
      </c>
      <c r="L7" s="38" t="s">
        <v>97</v>
      </c>
      <c r="M7" s="38" t="s">
        <v>98</v>
      </c>
      <c r="N7" s="39" t="s">
        <v>99</v>
      </c>
      <c r="O7" s="39">
        <v>79.63</v>
      </c>
      <c r="P7" s="39">
        <v>5.76</v>
      </c>
      <c r="Q7" s="39">
        <v>2200</v>
      </c>
      <c r="R7" s="39">
        <v>10444</v>
      </c>
      <c r="S7" s="39">
        <v>137.32</v>
      </c>
      <c r="T7" s="39">
        <v>76.06</v>
      </c>
      <c r="U7" s="39">
        <v>598</v>
      </c>
      <c r="V7" s="39">
        <v>4.26</v>
      </c>
      <c r="W7" s="39">
        <v>140.38</v>
      </c>
      <c r="X7" s="39">
        <v>128.04</v>
      </c>
      <c r="Y7" s="39">
        <v>88.41</v>
      </c>
      <c r="Z7" s="39">
        <v>154.41</v>
      </c>
      <c r="AA7" s="39">
        <v>84.05</v>
      </c>
      <c r="AB7" s="39">
        <v>106.66</v>
      </c>
      <c r="AC7" s="39">
        <v>108.35</v>
      </c>
      <c r="AD7" s="39">
        <v>114.74</v>
      </c>
      <c r="AE7" s="39">
        <v>104.85</v>
      </c>
      <c r="AF7" s="39">
        <v>107.64</v>
      </c>
      <c r="AG7" s="39">
        <v>108.22</v>
      </c>
      <c r="AH7" s="39">
        <v>112.01</v>
      </c>
      <c r="AI7" s="39">
        <v>0</v>
      </c>
      <c r="AJ7" s="39">
        <v>0</v>
      </c>
      <c r="AK7" s="39">
        <v>0</v>
      </c>
      <c r="AL7" s="39">
        <v>0</v>
      </c>
      <c r="AM7" s="39">
        <v>0</v>
      </c>
      <c r="AN7" s="39">
        <v>26.85</v>
      </c>
      <c r="AO7" s="39">
        <v>27.19</v>
      </c>
      <c r="AP7" s="39">
        <v>27.52</v>
      </c>
      <c r="AQ7" s="39">
        <v>30.84</v>
      </c>
      <c r="AR7" s="39">
        <v>25.29</v>
      </c>
      <c r="AS7" s="39">
        <v>1.08</v>
      </c>
      <c r="AT7" s="39">
        <v>40893.69</v>
      </c>
      <c r="AU7" s="39">
        <v>46655.22</v>
      </c>
      <c r="AV7" s="39">
        <v>15310.51</v>
      </c>
      <c r="AW7" s="39">
        <v>52813.52</v>
      </c>
      <c r="AX7" s="39">
        <v>33002.129999999997</v>
      </c>
      <c r="AY7" s="39">
        <v>527.82000000000005</v>
      </c>
      <c r="AZ7" s="39">
        <v>477.44</v>
      </c>
      <c r="BA7" s="39">
        <v>445.85</v>
      </c>
      <c r="BB7" s="39">
        <v>450.54</v>
      </c>
      <c r="BC7" s="39">
        <v>348.88</v>
      </c>
      <c r="BD7" s="39">
        <v>264.97000000000003</v>
      </c>
      <c r="BE7" s="39">
        <v>0</v>
      </c>
      <c r="BF7" s="39">
        <v>600.07000000000005</v>
      </c>
      <c r="BG7" s="39">
        <v>559.4</v>
      </c>
      <c r="BH7" s="39">
        <v>673.74</v>
      </c>
      <c r="BI7" s="39">
        <v>917.94</v>
      </c>
      <c r="BJ7" s="39">
        <v>488.5</v>
      </c>
      <c r="BK7" s="39">
        <v>485.75</v>
      </c>
      <c r="BL7" s="39">
        <v>516.34</v>
      </c>
      <c r="BM7" s="39">
        <v>496.56</v>
      </c>
      <c r="BN7" s="39">
        <v>540.38</v>
      </c>
      <c r="BO7" s="39">
        <v>266.61</v>
      </c>
      <c r="BP7" s="39">
        <v>131.09</v>
      </c>
      <c r="BQ7" s="39">
        <v>11.19</v>
      </c>
      <c r="BR7" s="39">
        <v>66.67</v>
      </c>
      <c r="BS7" s="39">
        <v>80.27</v>
      </c>
      <c r="BT7" s="39">
        <v>60.35</v>
      </c>
      <c r="BU7" s="39">
        <v>82.42</v>
      </c>
      <c r="BV7" s="39">
        <v>83.59</v>
      </c>
      <c r="BW7" s="39">
        <v>83.27</v>
      </c>
      <c r="BX7" s="39">
        <v>84.9</v>
      </c>
      <c r="BY7" s="39">
        <v>83.22</v>
      </c>
      <c r="BZ7" s="39">
        <v>103.24</v>
      </c>
      <c r="CA7" s="39">
        <v>94.66</v>
      </c>
      <c r="CB7" s="39">
        <v>1042.75</v>
      </c>
      <c r="CC7" s="39">
        <v>194.7</v>
      </c>
      <c r="CD7" s="39">
        <v>156.12</v>
      </c>
      <c r="CE7" s="39">
        <v>209.18</v>
      </c>
      <c r="CF7" s="39">
        <v>226.99</v>
      </c>
      <c r="CG7" s="39">
        <v>230.22</v>
      </c>
      <c r="CH7" s="39">
        <v>228.81</v>
      </c>
      <c r="CI7" s="39">
        <v>231.9</v>
      </c>
      <c r="CJ7" s="39">
        <v>234.17</v>
      </c>
      <c r="CK7" s="39">
        <v>168.38</v>
      </c>
      <c r="CL7" s="39">
        <v>19.86</v>
      </c>
      <c r="CM7" s="39">
        <v>8.93</v>
      </c>
      <c r="CN7" s="39">
        <v>11.7</v>
      </c>
      <c r="CO7" s="39">
        <v>13.14</v>
      </c>
      <c r="CP7" s="39">
        <v>12.47</v>
      </c>
      <c r="CQ7" s="39">
        <v>39.909999999999997</v>
      </c>
      <c r="CR7" s="39">
        <v>41.09</v>
      </c>
      <c r="CS7" s="39">
        <v>38.979999999999997</v>
      </c>
      <c r="CT7" s="39">
        <v>39.61</v>
      </c>
      <c r="CU7" s="39">
        <v>41.06</v>
      </c>
      <c r="CV7" s="39">
        <v>60</v>
      </c>
      <c r="CW7" s="39">
        <v>94</v>
      </c>
      <c r="CX7" s="39">
        <v>90</v>
      </c>
      <c r="CY7" s="39">
        <v>90</v>
      </c>
      <c r="CZ7" s="39">
        <v>90</v>
      </c>
      <c r="DA7" s="39">
        <v>90</v>
      </c>
      <c r="DB7" s="39">
        <v>75.62</v>
      </c>
      <c r="DC7" s="39">
        <v>75.91</v>
      </c>
      <c r="DD7" s="39">
        <v>75.010000000000005</v>
      </c>
      <c r="DE7" s="39">
        <v>72.959999999999994</v>
      </c>
      <c r="DF7" s="39">
        <v>72.42</v>
      </c>
      <c r="DG7" s="39">
        <v>89.8</v>
      </c>
      <c r="DH7" s="39">
        <v>59.49</v>
      </c>
      <c r="DI7" s="39">
        <v>61.26</v>
      </c>
      <c r="DJ7" s="39">
        <v>62.98</v>
      </c>
      <c r="DK7" s="39">
        <v>64.64</v>
      </c>
      <c r="DL7" s="39">
        <v>35.369999999999997</v>
      </c>
      <c r="DM7" s="39">
        <v>51.44</v>
      </c>
      <c r="DN7" s="39">
        <v>52.4</v>
      </c>
      <c r="DO7" s="39">
        <v>51.89</v>
      </c>
      <c r="DP7" s="39">
        <v>54.09</v>
      </c>
      <c r="DQ7" s="39">
        <v>52.73</v>
      </c>
      <c r="DR7" s="39">
        <v>49.59</v>
      </c>
      <c r="DS7" s="39">
        <v>16.84</v>
      </c>
      <c r="DT7" s="39">
        <v>16.84</v>
      </c>
      <c r="DU7" s="39">
        <v>16.84</v>
      </c>
      <c r="DV7" s="39">
        <v>16.84</v>
      </c>
      <c r="DW7" s="39">
        <v>16.84</v>
      </c>
      <c r="DX7" s="39">
        <v>11.68</v>
      </c>
      <c r="DY7" s="39">
        <v>14.01</v>
      </c>
      <c r="DZ7" s="39">
        <v>14.74</v>
      </c>
      <c r="EA7" s="39">
        <v>18.68</v>
      </c>
      <c r="EB7" s="39">
        <v>19.91</v>
      </c>
      <c r="EC7" s="39">
        <v>19.440000000000001</v>
      </c>
      <c r="ED7" s="39">
        <v>0</v>
      </c>
      <c r="EE7" s="39">
        <v>0</v>
      </c>
      <c r="EF7" s="39">
        <v>0</v>
      </c>
      <c r="EG7" s="39">
        <v>0</v>
      </c>
      <c r="EH7" s="39">
        <v>0</v>
      </c>
      <c r="EI7" s="39">
        <v>0.28999999999999998</v>
      </c>
      <c r="EJ7" s="39">
        <v>0.41</v>
      </c>
      <c r="EK7" s="39">
        <v>0.4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2021-01-25T08:34:01Z</cp:lastPrinted>
  <dcterms:created xsi:type="dcterms:W3CDTF">2020-12-04T02:16:05Z</dcterms:created>
  <dcterms:modified xsi:type="dcterms:W3CDTF">2021-01-25T08:38:55Z</dcterms:modified>
  <cp:category/>
</cp:coreProperties>
</file>