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92.168.6.2\public\【15　水道課】\15水道課\17.経営比較分析関係\Ｒ元年度\"/>
    </mc:Choice>
  </mc:AlternateContent>
  <xr:revisionPtr revIDLastSave="0" documentId="13_ncr:1_{ECE81A63-0E35-445A-9E9B-B81CA4E99342}" xr6:coauthVersionLast="46" xr6:coauthVersionMax="46" xr10:uidLastSave="{00000000-0000-0000-0000-000000000000}"/>
  <workbookProtection workbookAlgorithmName="SHA-512" workbookHashValue="29IM+7HdNQ1PsKP7wx/E7o6C8HCm49kS27Uvz5JsPrbLSaJbI5R65KtPLXlL5AihwUZV60nPDQEzXg1o6l1P6Q==" workbookSaltValue="9DJ5LoI419/2seZZ73RMX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<sst xmlns="http://schemas.openxmlformats.org/spreadsheetml/2006/main" count="228" uniqueCount="113">
  <si>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</si>
  <si>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</si>
  <si>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</si>
  <si>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</si>
  <si>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</si>
  <si>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</si>
  <si>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</si>
  <si>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</si>
  <si>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</si>
  <si>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</si>
  <si>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</si>
  <si>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</si>
  <si>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</si>
  <si>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</si>
  <si>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</si>
  <si>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</si>
  <si>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</si>
  <si>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</si>
  <si>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</si>
  <si>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</si>
  <si>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</si>
  <si>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</si>
  <si>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</si>
  <si>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</si>
  <si>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</si>
  <si>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</si>
  <si>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</si>
  <si>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</si>
  <si>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</si>
  <si>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</si>
  <si>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</si>
  <si>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</si>
  <si>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</si>
  <si>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</si>
  <si>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</si>
  <si>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</si>
  <si>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</si>
  <si>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</si>
  <si>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</si>
  <si>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</si>
  <si>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</si>
  <si>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</si>
  <si>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</si>
  <si>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</si>
  <si>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</si>
  <si>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</si>
  <si>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</si>
  <si>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</si>
  <si>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</si>
  <si>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</si>
  <si>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</si>
  <si>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</si>
  <si>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</si>
  <si>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</si>
  <si>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</si>
  <si>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</si>
  <si>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</si>
  <si>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</si>
  <si>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</si>
  <si>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</si>
  <si>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</si>
  <si>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</si>
  <si>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</si>
  <si>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</si>
  <si>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</si>
  <si>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</si>
  <si>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</si>
  <si>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</si>
  <si>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</si>
  <si>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</si>
  <si>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</si>
  <si>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</si>
  <si>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</si>
  <si>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</si>
  <si>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</si>
  <si>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</si>
  <si>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</si>
  <si>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</si>
  <si>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</si>
  <si>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</si>
  <si>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</si>
  <si>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</si>
  <si>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</si>
  <si>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</si>
  <si>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</si>
  <si>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</si>
  <si>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</si>
  <si>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</si>
  <si>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</si>
  <si>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</si>
  <si>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</si>
  <si>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</si>
  <si>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</si>
  <si>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</si>
  <si>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</si>
  <si>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</si>
  <si>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</si>
  <si>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</si>
  <si>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</si>
  <si>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</si>
  <si>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</si>
  <si>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</si>
  <si>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</si>
  <si>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</si>
  <si>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</si>
  <si>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</si>
  <si>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</si>
  <si>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</si>
  <si>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</si>
  <si>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</si>
  <si>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当町は、年々、給水人口の減少や給水収益に繋がる年間総有収水量が減少している状況であり、今後も続くものと思われます。安心・安全な水道水の供給を継続していくために、施設の更新を計画的に実施し、有収率の向上に取組み、経費削減等による事業の経営健全化に努めていく必要があると考えています。　　　　　　　　　　　　　　　　　　　　　　　　　　　　　　　　　　　　　　　　　　　　　　　　　　　　　　　　　　　　　　　　　　
今後の対策
令和2年度に経営戦略を策定し、施設の更新等を計画的に行います。
</t>
    <rPh sb="23" eb="25">
      <t>ネンカン</t>
    </rPh>
    <rPh sb="25" eb="26">
      <t>ソウ</t>
    </rPh>
    <rPh sb="228" eb="230">
      <t>シセツ</t>
    </rPh>
    <rPh sb="231" eb="233">
      <t>コウシン</t>
    </rPh>
    <rPh sb="233" eb="234">
      <t>トウ</t>
    </rPh>
    <rPh sb="235" eb="237">
      <t>ケイカク</t>
    </rPh>
    <rPh sb="237" eb="238">
      <t>テキ</t>
    </rPh>
    <rPh sb="239" eb="240">
      <t>オコナ</t>
    </rPh>
    <phoneticPr fontId="4"/>
  </si>
  <si>
    <t xml:space="preserve">①の経常収支比率は、全国平均及び類似団体の平均値を下回っていますが、100％を上回っており、収支は健全な水準にあることがわかります。
②の累積欠損金比率は、0％であることから健全な水準であるといえます。
③の流動比率は、全国平均及び類似団体の平均値を大幅に上回っており、十分な支払能力があるといえます。
④の企業債残高対給水収益比率は、全国平均及び類似団体の平均値を大幅に上回っていることから、今後も計画的な更新事業の実施や経常収支とのバランスを考慮しながら事業を行っていく必要があります。
⑤の料金回収率は、全国平均及び類似団体の平均値を下回っています。料金回収率が100％を下回っており、給水に係る費用が給水収益以外の収入で賄われていることを示しています。
⑥の給水原価は、全国平均及び類似団体の平均値を下回っています。当該値に係る経常費用はおおむね増加し、年間総有収水量は減少傾向となっています。このため当該値の経年の状況は増加傾向にあります。経常費用の主なものでは、減価償却費や企業債利息などがあり、財政状況を見ながら計画的な施設の更新を行う必要があると考えます。
⑦の施設利用率は、全国平均及び類似団体の平均値を下回っています。給水人口は減少傾向にあることから、今後、水需要動向によって施設規模の見直しを検討する必要が生じることも考えられます。
⑧の有収率は、全国平均を下回っていますが、類似団体の平均値は上回っています。今後も計画的に漏水調査を実施し、漏水防止対策を進めていく必要があります。
</t>
    <phoneticPr fontId="4"/>
  </si>
  <si>
    <t xml:space="preserve">①の有形固定資産減価償却率は、全国平均及び類似団体平均値を上回っています。近年比率が上昇傾向にあり、老朽化が進行していることが分かります。計画的に施設の更新を実施する必要があります。
②管路経年化率は、全国平均及び類似体平均値を上回っており、近年比率が上昇傾向にあるため、計画的に管路の更新を実施する必要があります。
③の管路更新率は、全国平均及び類似団体平均値を下回っています。今後の財政状況を考慮しながら、計画的な更新を実施する必要があります。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</si>
</sst>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0.04</c:v>
                </c:pt>
                <c:pt idx="2">
                  <c:v>0.06</c:v>
                </c:pt>
                <c:pt idx="3" formatCode="#,##0.00;&quot;△&quot;#,##0.00">
                  <c:v>0</c:v>
                </c:pt>
                <c:pt idx="4">
                  <c:v>7.0000000000000007E-2</c:v>
                </c:pt>
              </c:numCache>
            </c:numRef>
          </c:val>
          <c:extLst>
            <c:ext xmlns:c16="http://schemas.microsoft.com/office/drawing/2014/chart" uri="{C3380CC4-5D6E-409C-BE32-E72D297353CC}">
              <c16:uniqueId val="{00000000-32A9-4173-BE94-F9A1451F05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32A9-4173-BE94-F9A1451F05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54.14</c:v>
                </c:pt>
                <c:pt idx="1">
                  <c:v>55.48</c:v>
                </c:pt>
                <c:pt idx="2">
                  <c:v>54.56</c:v>
                </c:pt>
                <c:pt idx="3">
                  <c:v>56.13</c:v>
                </c:pt>
                <c:pt idx="4">
                  <c:v>50.27</c:v>
                </c:pt>
              </c:numCache>
            </c:numRef>
          </c:val>
          <c:extLst>
            <c:ext xmlns:c16="http://schemas.microsoft.com/office/drawing/2014/chart" uri="{C3380CC4-5D6E-409C-BE32-E72D297353CC}">
              <c16:uniqueId val="{00000000-60E8-47B5-B415-5B14681174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60E8-47B5-B415-5B14681174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87.14</c:v>
                </c:pt>
                <c:pt idx="1">
                  <c:v>86.52</c:v>
                </c:pt>
                <c:pt idx="2">
                  <c:v>86.45</c:v>
                </c:pt>
                <c:pt idx="3">
                  <c:v>79.2</c:v>
                </c:pt>
                <c:pt idx="4">
                  <c:v>84.51</c:v>
                </c:pt>
              </c:numCache>
            </c:numRef>
          </c:val>
          <c:extLst>
            <c:ext xmlns:c16="http://schemas.microsoft.com/office/drawing/2014/chart" uri="{C3380CC4-5D6E-409C-BE32-E72D297353CC}">
              <c16:uniqueId val="{00000000-7616-4E29-8A6E-5A61C9C4005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7616-4E29-8A6E-5A61C9C4005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112.9</c:v>
                </c:pt>
                <c:pt idx="1">
                  <c:v>115.38</c:v>
                </c:pt>
                <c:pt idx="2">
                  <c:v>106.46</c:v>
                </c:pt>
                <c:pt idx="3">
                  <c:v>103.09</c:v>
                </c:pt>
                <c:pt idx="4">
                  <c:v>101.51</c:v>
                </c:pt>
              </c:numCache>
            </c:numRef>
          </c:val>
          <c:extLst>
            <c:ext xmlns:c16="http://schemas.microsoft.com/office/drawing/2014/chart" uri="{C3380CC4-5D6E-409C-BE32-E72D297353CC}">
              <c16:uniqueId val="{00000000-E925-4F26-B85D-681A924E4A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E925-4F26-B85D-681A924E4A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51.43</c:v>
                </c:pt>
                <c:pt idx="1">
                  <c:v>44.07</c:v>
                </c:pt>
                <c:pt idx="2">
                  <c:v>46.33</c:v>
                </c:pt>
                <c:pt idx="3">
                  <c:v>48.69</c:v>
                </c:pt>
                <c:pt idx="4">
                  <c:v>50.9</c:v>
                </c:pt>
              </c:numCache>
            </c:numRef>
          </c:val>
          <c:extLst>
            <c:ext xmlns:c16="http://schemas.microsoft.com/office/drawing/2014/chart" uri="{C3380CC4-5D6E-409C-BE32-E72D297353CC}">
              <c16:uniqueId val="{00000000-DC72-4663-8094-49A1742CDF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DC72-4663-8094-49A1742CDF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32.020000000000003</c:v>
                </c:pt>
                <c:pt idx="2">
                  <c:v>33.32</c:v>
                </c:pt>
                <c:pt idx="3">
                  <c:v>33.9</c:v>
                </c:pt>
                <c:pt idx="4">
                  <c:v>35.74</c:v>
                </c:pt>
              </c:numCache>
            </c:numRef>
          </c:val>
          <c:extLst>
            <c:ext xmlns:c16="http://schemas.microsoft.com/office/drawing/2014/chart" uri="{C3380CC4-5D6E-409C-BE32-E72D297353CC}">
              <c16:uniqueId val="{00000000-1C6C-4E7A-A74B-C4BDF1AD4C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1C6C-4E7A-A74B-C4BDF1AD4C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6C-477B-A32A-3DFD9BF674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F6C-477B-A32A-3DFD9BF674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602.73</c:v>
                </c:pt>
                <c:pt idx="1">
                  <c:v>580.53</c:v>
                </c:pt>
                <c:pt idx="2">
                  <c:v>729.35</c:v>
                </c:pt>
                <c:pt idx="3">
                  <c:v>784.65</c:v>
                </c:pt>
                <c:pt idx="4">
                  <c:v>766.99</c:v>
                </c:pt>
              </c:numCache>
            </c:numRef>
          </c:val>
          <c:extLst>
            <c:ext xmlns:c16="http://schemas.microsoft.com/office/drawing/2014/chart" uri="{C3380CC4-5D6E-409C-BE32-E72D297353CC}">
              <c16:uniqueId val="{00000000-9CA6-428B-A360-4209AA8E48E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CA6-428B-A360-4209AA8E48E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580.70000000000005</c:v>
                </c:pt>
                <c:pt idx="1">
                  <c:v>550.59</c:v>
                </c:pt>
                <c:pt idx="2">
                  <c:v>536.80999999999995</c:v>
                </c:pt>
                <c:pt idx="3">
                  <c:v>542.47</c:v>
                </c:pt>
                <c:pt idx="4">
                  <c:v>540.63</c:v>
                </c:pt>
              </c:numCache>
            </c:numRef>
          </c:val>
          <c:extLst>
            <c:ext xmlns:c16="http://schemas.microsoft.com/office/drawing/2014/chart" uri="{C3380CC4-5D6E-409C-BE32-E72D297353CC}">
              <c16:uniqueId val="{00000000-F6B3-4FFC-9C13-94645B46D9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F6B3-4FFC-9C13-94645B46D9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108.97</c:v>
                </c:pt>
                <c:pt idx="1">
                  <c:v>111.46</c:v>
                </c:pt>
                <c:pt idx="2">
                  <c:v>101.47</c:v>
                </c:pt>
                <c:pt idx="3">
                  <c:v>97.73</c:v>
                </c:pt>
                <c:pt idx="4">
                  <c:v>95.8</c:v>
                </c:pt>
              </c:numCache>
            </c:numRef>
          </c:val>
          <c:extLst>
            <c:ext xmlns:c16="http://schemas.microsoft.com/office/drawing/2014/chart" uri="{C3380CC4-5D6E-409C-BE32-E72D297353CC}">
              <c16:uniqueId val="{00000000-598C-4D48-994E-00387EEDCAB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598C-4D48-994E-00387EEDCAB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118.52</c:v>
                </c:pt>
                <c:pt idx="1">
                  <c:v>116.14</c:v>
                </c:pt>
                <c:pt idx="2">
                  <c:v>128.13</c:v>
                </c:pt>
                <c:pt idx="3">
                  <c:v>134.08000000000001</c:v>
                </c:pt>
                <c:pt idx="4">
                  <c:v>137.15</c:v>
                </c:pt>
              </c:numCache>
            </c:numRef>
          </c:val>
          <c:extLst>
            <c:ext xmlns:c16="http://schemas.microsoft.com/office/drawing/2014/chart" uri="{C3380CC4-5D6E-409C-BE32-E72D297353CC}">
              <c16:uniqueId val="{00000000-1E89-491D-B429-AF1DABE20D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1E89-491D-B429-AF1DABE20D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2" zoomScale="80" zoomScaleNormal="80" workbookViewId="0">
      <selection activeCell="BA57" sqref="BA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熊本県　長洲町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16075</v>
      </c>
      <c r="AM8" s="74"/>
      <c r="AN8" s="74"/>
      <c r="AO8" s="74"/>
      <c r="AP8" s="74"/>
      <c r="AQ8" s="74"/>
      <c r="AR8" s="74"/>
      <c r="AS8" s="74"/>
      <c r="AT8" s="70">
        <f>データ!$S$6</f>
        <v>19.440000000000001</v>
      </c>
      <c r="AU8" s="71"/>
      <c r="AV8" s="71"/>
      <c r="AW8" s="71"/>
      <c r="AX8" s="71"/>
      <c r="AY8" s="71"/>
      <c r="AZ8" s="71"/>
      <c r="BA8" s="71"/>
      <c r="BB8" s="73">
        <f>データ!$T$6</f>
        <v>826.9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57.09</v>
      </c>
      <c r="J10" s="71"/>
      <c r="K10" s="71"/>
      <c r="L10" s="71"/>
      <c r="M10" s="71"/>
      <c r="N10" s="71"/>
      <c r="O10" s="72"/>
      <c r="P10" s="73">
        <f>データ!$P$6</f>
        <v>98.81</v>
      </c>
      <c r="Q10" s="73"/>
      <c r="R10" s="73"/>
      <c r="S10" s="73"/>
      <c r="T10" s="73"/>
      <c r="U10" s="73"/>
      <c r="V10" s="73"/>
      <c r="W10" s="74">
        <f>データ!$Q$6</f>
        <v>2349</v>
      </c>
      <c r="X10" s="74"/>
      <c r="Y10" s="74"/>
      <c r="Z10" s="74"/>
      <c r="AA10" s="74"/>
      <c r="AB10" s="74"/>
      <c r="AC10" s="74"/>
      <c r="AD10" s="2"/>
      <c r="AE10" s="2"/>
      <c r="AF10" s="2"/>
      <c r="AG10" s="2"/>
      <c r="AH10" s="4"/>
      <c r="AI10" s="4"/>
      <c r="AJ10" s="4"/>
      <c r="AK10" s="4"/>
      <c r="AL10" s="74">
        <f>データ!$U$6</f>
        <v>15785</v>
      </c>
      <c r="AM10" s="74"/>
      <c r="AN10" s="74"/>
      <c r="AO10" s="74"/>
      <c r="AP10" s="74"/>
      <c r="AQ10" s="74"/>
      <c r="AR10" s="74"/>
      <c r="AS10" s="74"/>
      <c r="AT10" s="70">
        <f>データ!$V$6</f>
        <v>17.87</v>
      </c>
      <c r="AU10" s="71"/>
      <c r="AV10" s="71"/>
      <c r="AW10" s="71"/>
      <c r="AX10" s="71"/>
      <c r="AY10" s="71"/>
      <c r="AZ10" s="71"/>
      <c r="BA10" s="71"/>
      <c r="BB10" s="73">
        <f>データ!$W$6</f>
        <v>883.32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zhJAJv0AVgm+Q9YSEhBmupY4yFMxOYKnlLkLwNUHW15LvlWoPpcz5p2R8dzRi9j25F3cIuMaTfUG7xDO2hJgw==" saltValue="QziHCW58n95fbZtLBrYgJ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433683</v>
      </c>
      <c r="D6" s="34">
        <f t="shared" si="3"/>
        <v>46</v>
      </c>
      <c r="E6" s="34">
        <f t="shared" si="3"/>
        <v>1</v>
      </c>
      <c r="F6" s="34">
        <f t="shared" si="3"/>
        <v>0</v>
      </c>
      <c r="G6" s="34">
        <f t="shared" si="3"/>
        <v>1</v>
      </c>
      <c r="H6" s="34" t="str">
        <f t="shared" si="3"/>
        <v>熊本県　長洲町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57.09</v>
      </c>
      <c r="P6" s="35">
        <f t="shared" si="3"/>
        <v>98.81</v>
      </c>
      <c r="Q6" s="35">
        <f t="shared" si="3"/>
        <v>2349</v>
      </c>
      <c r="R6" s="35">
        <f t="shared" si="3"/>
        <v>16075</v>
      </c>
      <c r="S6" s="35">
        <f t="shared" si="3"/>
        <v>19.440000000000001</v>
      </c>
      <c r="T6" s="35">
        <f t="shared" si="3"/>
        <v>826.9</v>
      </c>
      <c r="U6" s="35">
        <f t="shared" si="3"/>
        <v>15785</v>
      </c>
      <c r="V6" s="35">
        <f t="shared" si="3"/>
        <v>17.87</v>
      </c>
      <c r="W6" s="35">
        <f t="shared" si="3"/>
        <v>883.32</v>
      </c>
      <c r="X6" s="36">
        <f>IF(X7="",NA(),X7)</f>
        <v>112.9</v>
      </c>
      <c r="Y6" s="36">
        <f t="shared" ref="Y6:AG6" si="4">IF(Y7="",NA(),Y7)</f>
        <v>115.38</v>
      </c>
      <c r="Z6" s="36">
        <f t="shared" si="4"/>
        <v>106.46</v>
      </c>
      <c r="AA6" s="36">
        <f t="shared" si="4"/>
        <v>103.09</v>
      </c>
      <c r="AB6" s="36">
        <f t="shared" si="4"/>
        <v>101.51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602.73</v>
      </c>
      <c r="AU6" s="36">
        <f t="shared" ref="AU6:BC6" si="6">IF(AU7="",NA(),AU7)</f>
        <v>580.53</v>
      </c>
      <c r="AV6" s="36">
        <f t="shared" si="6"/>
        <v>729.35</v>
      </c>
      <c r="AW6" s="36">
        <f t="shared" si="6"/>
        <v>784.65</v>
      </c>
      <c r="AX6" s="36">
        <f t="shared" si="6"/>
        <v>766.99</v>
      </c>
      <c r="AY6" s="36">
        <f t="shared" si="6"/>
        <v>391.54</v>
      </c>
      <c r="AZ6" s="36">
        <f t="shared" si="6"/>
        <v>384.34</v>
      </c>
      <c r="BA6" s="36">
        <f t="shared" si="6"/>
        <v>359.47</v>
      </c>
      <c r="BB6" s="36">
        <f t="shared" si="6"/>
        <v>369.69</v>
      </c>
      <c r="BC6" s="36">
        <f t="shared" si="6"/>
        <v>379.08</v>
      </c>
      <c r="BD6" s="35" t="str">
        <f>IF(BD7="","",IF(BD7="-","【-】","【"&amp;SUBSTITUTE(TEXT(BD7,"#,##0.00"),"-","△")&amp;"】"))</f>
        <v>【264.97】</v>
      </c>
      <c r="BE6" s="36">
        <f>IF(BE7="",NA(),BE7)</f>
        <v>580.70000000000005</v>
      </c>
      <c r="BF6" s="36">
        <f t="shared" ref="BF6:BN6" si="7">IF(BF7="",NA(),BF7)</f>
        <v>550.59</v>
      </c>
      <c r="BG6" s="36">
        <f t="shared" si="7"/>
        <v>536.80999999999995</v>
      </c>
      <c r="BH6" s="36">
        <f t="shared" si="7"/>
        <v>542.47</v>
      </c>
      <c r="BI6" s="36">
        <f t="shared" si="7"/>
        <v>540.63</v>
      </c>
      <c r="BJ6" s="36">
        <f t="shared" si="7"/>
        <v>386.97</v>
      </c>
      <c r="BK6" s="36">
        <f t="shared" si="7"/>
        <v>380.58</v>
      </c>
      <c r="BL6" s="36">
        <f t="shared" si="7"/>
        <v>401.79</v>
      </c>
      <c r="BM6" s="36">
        <f t="shared" si="7"/>
        <v>402.99</v>
      </c>
      <c r="BN6" s="36">
        <f t="shared" si="7"/>
        <v>398.98</v>
      </c>
      <c r="BO6" s="35" t="str">
        <f>IF(BO7="","",IF(BO7="-","【-】","【"&amp;SUBSTITUTE(TEXT(BO7,"#,##0.00"),"-","△")&amp;"】"))</f>
        <v>【266.61】</v>
      </c>
      <c r="BP6" s="36">
        <f>IF(BP7="",NA(),BP7)</f>
        <v>108.97</v>
      </c>
      <c r="BQ6" s="36">
        <f t="shared" ref="BQ6:BY6" si="8">IF(BQ7="",NA(),BQ7)</f>
        <v>111.46</v>
      </c>
      <c r="BR6" s="36">
        <f t="shared" si="8"/>
        <v>101.47</v>
      </c>
      <c r="BS6" s="36">
        <f t="shared" si="8"/>
        <v>97.73</v>
      </c>
      <c r="BT6" s="36">
        <f t="shared" si="8"/>
        <v>95.8</v>
      </c>
      <c r="BU6" s="36">
        <f t="shared" si="8"/>
        <v>101.72</v>
      </c>
      <c r="BV6" s="36">
        <f t="shared" si="8"/>
        <v>102.38</v>
      </c>
      <c r="BW6" s="36">
        <f t="shared" si="8"/>
        <v>100.12</v>
      </c>
      <c r="BX6" s="36">
        <f t="shared" si="8"/>
        <v>98.66</v>
      </c>
      <c r="BY6" s="36">
        <f t="shared" si="8"/>
        <v>98.64</v>
      </c>
      <c r="BZ6" s="35" t="str">
        <f>IF(BZ7="","",IF(BZ7="-","【-】","【"&amp;SUBSTITUTE(TEXT(BZ7,"#,##0.00"),"-","△")&amp;"】"))</f>
        <v>【103.24】</v>
      </c>
      <c r="CA6" s="36">
        <f>IF(CA7="",NA(),CA7)</f>
        <v>118.52</v>
      </c>
      <c r="CB6" s="36">
        <f t="shared" ref="CB6:CJ6" si="9">IF(CB7="",NA(),CB7)</f>
        <v>116.14</v>
      </c>
      <c r="CC6" s="36">
        <f t="shared" si="9"/>
        <v>128.13</v>
      </c>
      <c r="CD6" s="36">
        <f t="shared" si="9"/>
        <v>134.08000000000001</v>
      </c>
      <c r="CE6" s="36">
        <f t="shared" si="9"/>
        <v>137.15</v>
      </c>
      <c r="CF6" s="36">
        <f t="shared" si="9"/>
        <v>168.2</v>
      </c>
      <c r="CG6" s="36">
        <f t="shared" si="9"/>
        <v>168.67</v>
      </c>
      <c r="CH6" s="36">
        <f t="shared" si="9"/>
        <v>174.97</v>
      </c>
      <c r="CI6" s="36">
        <f t="shared" si="9"/>
        <v>178.59</v>
      </c>
      <c r="CJ6" s="36">
        <f t="shared" si="9"/>
        <v>178.92</v>
      </c>
      <c r="CK6" s="35" t="str">
        <f>IF(CK7="","",IF(CK7="-","【-】","【"&amp;SUBSTITUTE(TEXT(CK7,"#,##0.00"),"-","△")&amp;"】"))</f>
        <v>【168.38】</v>
      </c>
      <c r="CL6" s="36">
        <f>IF(CL7="",NA(),CL7)</f>
        <v>54.14</v>
      </c>
      <c r="CM6" s="36">
        <f t="shared" ref="CM6:CU6" si="10">IF(CM7="",NA(),CM7)</f>
        <v>55.48</v>
      </c>
      <c r="CN6" s="36">
        <f t="shared" si="10"/>
        <v>54.56</v>
      </c>
      <c r="CO6" s="36">
        <f t="shared" si="10"/>
        <v>56.13</v>
      </c>
      <c r="CP6" s="36">
        <f t="shared" si="10"/>
        <v>50.27</v>
      </c>
      <c r="CQ6" s="36">
        <f t="shared" si="10"/>
        <v>54.77</v>
      </c>
      <c r="CR6" s="36">
        <f t="shared" si="10"/>
        <v>54.92</v>
      </c>
      <c r="CS6" s="36">
        <f t="shared" si="10"/>
        <v>55.63</v>
      </c>
      <c r="CT6" s="36">
        <f t="shared" si="10"/>
        <v>55.03</v>
      </c>
      <c r="CU6" s="36">
        <f t="shared" si="10"/>
        <v>55.14</v>
      </c>
      <c r="CV6" s="35" t="str">
        <f>IF(CV7="","",IF(CV7="-","【-】","【"&amp;SUBSTITUTE(TEXT(CV7,"#,##0.00"),"-","△")&amp;"】"))</f>
        <v>【60.00】</v>
      </c>
      <c r="CW6" s="36">
        <f>IF(CW7="",NA(),CW7)</f>
        <v>87.14</v>
      </c>
      <c r="CX6" s="36">
        <f t="shared" ref="CX6:DF6" si="11">IF(CX7="",NA(),CX7)</f>
        <v>86.52</v>
      </c>
      <c r="CY6" s="36">
        <f t="shared" si="11"/>
        <v>86.45</v>
      </c>
      <c r="CZ6" s="36">
        <f t="shared" si="11"/>
        <v>79.2</v>
      </c>
      <c r="DA6" s="36">
        <f t="shared" si="11"/>
        <v>84.51</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51.43</v>
      </c>
      <c r="DI6" s="36">
        <f t="shared" ref="DI6:DQ6" si="12">IF(DI7="",NA(),DI7)</f>
        <v>44.07</v>
      </c>
      <c r="DJ6" s="36">
        <f t="shared" si="12"/>
        <v>46.33</v>
      </c>
      <c r="DK6" s="36">
        <f t="shared" si="12"/>
        <v>48.69</v>
      </c>
      <c r="DL6" s="36">
        <f t="shared" si="12"/>
        <v>50.9</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6">
        <f t="shared" ref="DT6:EB6" si="13">IF(DT7="",NA(),DT7)</f>
        <v>32.020000000000003</v>
      </c>
      <c r="DU6" s="36">
        <f t="shared" si="13"/>
        <v>33.32</v>
      </c>
      <c r="DV6" s="36">
        <f t="shared" si="13"/>
        <v>33.9</v>
      </c>
      <c r="DW6" s="36">
        <f t="shared" si="13"/>
        <v>35.74</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0.04</v>
      </c>
      <c r="EF6" s="36">
        <f t="shared" si="14"/>
        <v>0.06</v>
      </c>
      <c r="EG6" s="35">
        <f t="shared" si="14"/>
        <v>0</v>
      </c>
      <c r="EH6" s="36">
        <f t="shared" si="14"/>
        <v>7.0000000000000007E-2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433683</v>
      </c>
      <c r="D7" s="38">
        <v>46</v>
      </c>
      <c r="E7" s="38">
        <v>1</v>
      </c>
      <c r="F7" s="38">
        <v>0</v>
      </c>
      <c r="G7" s="38">
        <v>1</v>
      </c>
      <c r="H7" s="38" t="s">
        <v>93</v>
      </c>
      <c r="I7" s="38" t="s">
        <v>94</v>
      </c>
      <c r="J7" s="38" t="s">
        <v>95</v>
      </c>
      <c r="K7" s="38" t="s">
        <v>96</v>
      </c>
      <c r="L7" s="38" t="s">
        <v>97</v>
      </c>
      <c r="M7" s="38" t="s">
        <v>98</v>
      </c>
      <c r="N7" s="39" t="s">
        <v>99</v>
      </c>
      <c r="O7" s="39">
        <v>57.09</v>
      </c>
      <c r="P7" s="39">
        <v>98.81</v>
      </c>
      <c r="Q7" s="39">
        <v>2349</v>
      </c>
      <c r="R7" s="39">
        <v>16075</v>
      </c>
      <c r="S7" s="39">
        <v>19.440000000000001</v>
      </c>
      <c r="T7" s="39">
        <v>826.9</v>
      </c>
      <c r="U7" s="39">
        <v>15785</v>
      </c>
      <c r="V7" s="39">
        <v>17.87</v>
      </c>
      <c r="W7" s="39">
        <v>883.32</v>
      </c>
      <c r="X7" s="39">
        <v>112.9</v>
      </c>
      <c r="Y7" s="39">
        <v>115.38</v>
      </c>
      <c r="Z7" s="39">
        <v>106.46</v>
      </c>
      <c r="AA7" s="39">
        <v>103.09</v>
      </c>
      <c r="AB7" s="39">
        <v>101.51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602.73</v>
      </c>
      <c r="AU7" s="39">
        <v>580.53</v>
      </c>
      <c r="AV7" s="39">
        <v>729.35</v>
      </c>
      <c r="AW7" s="39">
        <v>784.65</v>
      </c>
      <c r="AX7" s="39">
        <v>766.99</v>
      </c>
      <c r="AY7" s="39">
        <v>391.54</v>
      </c>
      <c r="AZ7" s="39">
        <v>384.34</v>
      </c>
      <c r="BA7" s="39">
        <v>359.47</v>
      </c>
      <c r="BB7" s="39">
        <v>369.69</v>
      </c>
      <c r="BC7" s="39">
        <v>379.08</v>
      </c>
      <c r="BD7" s="39">
        <v>264.97000000000003</v>
      </c>
      <c r="BE7" s="39">
        <v>580.70000000000005</v>
      </c>
      <c r="BF7" s="39">
        <v>550.59</v>
      </c>
      <c r="BG7" s="39">
        <v>536.80999999999995</v>
      </c>
      <c r="BH7" s="39">
        <v>542.47</v>
      </c>
      <c r="BI7" s="39">
        <v>540.63</v>
      </c>
      <c r="BJ7" s="39">
        <v>386.97</v>
      </c>
      <c r="BK7" s="39">
        <v>380.58</v>
      </c>
      <c r="BL7" s="39">
        <v>401.79</v>
      </c>
      <c r="BM7" s="39">
        <v>402.99</v>
      </c>
      <c r="BN7" s="39">
        <v>398.98</v>
      </c>
      <c r="BO7" s="39">
        <v>266.61</v>
      </c>
      <c r="BP7" s="39">
        <v>108.97</v>
      </c>
      <c r="BQ7" s="39">
        <v>111.46</v>
      </c>
      <c r="BR7" s="39">
        <v>101.47</v>
      </c>
      <c r="BS7" s="39">
        <v>97.73</v>
      </c>
      <c r="BT7" s="39">
        <v>95.8</v>
      </c>
      <c r="BU7" s="39">
        <v>101.72</v>
      </c>
      <c r="BV7" s="39">
        <v>102.38</v>
      </c>
      <c r="BW7" s="39">
        <v>100.12</v>
      </c>
      <c r="BX7" s="39">
        <v>98.66</v>
      </c>
      <c r="BY7" s="39">
        <v>98.64</v>
      </c>
      <c r="BZ7" s="39">
        <v>103.24</v>
      </c>
      <c r="CA7" s="39">
        <v>118.52</v>
      </c>
      <c r="CB7" s="39">
        <v>116.14</v>
      </c>
      <c r="CC7" s="39">
        <v>128.13</v>
      </c>
      <c r="CD7" s="39">
        <v>134.08000000000001</v>
      </c>
      <c r="CE7" s="39">
        <v>137.15</v>
      </c>
      <c r="CF7" s="39">
        <v>168.2</v>
      </c>
      <c r="CG7" s="39">
        <v>168.67</v>
      </c>
      <c r="CH7" s="39">
        <v>174.97</v>
      </c>
      <c r="CI7" s="39">
        <v>178.59</v>
      </c>
      <c r="CJ7" s="39">
        <v>178.92</v>
      </c>
      <c r="CK7" s="39">
        <v>168.38</v>
      </c>
      <c r="CL7" s="39">
        <v>54.14</v>
      </c>
      <c r="CM7" s="39">
        <v>55.48</v>
      </c>
      <c r="CN7" s="39">
        <v>54.56</v>
      </c>
      <c r="CO7" s="39">
        <v>56.13</v>
      </c>
      <c r="CP7" s="39">
        <v>50.27</v>
      </c>
      <c r="CQ7" s="39">
        <v>54.77</v>
      </c>
      <c r="CR7" s="39">
        <v>54.92</v>
      </c>
      <c r="CS7" s="39">
        <v>55.63</v>
      </c>
      <c r="CT7" s="39">
        <v>55.03</v>
      </c>
      <c r="CU7" s="39">
        <v>55.14</v>
      </c>
      <c r="CV7" s="39">
        <v>60</v>
      </c>
      <c r="CW7" s="39">
        <v>87.14</v>
      </c>
      <c r="CX7" s="39">
        <v>86.52</v>
      </c>
      <c r="CY7" s="39">
        <v>86.45</v>
      </c>
      <c r="CZ7" s="39">
        <v>79.2</v>
      </c>
      <c r="DA7" s="39">
        <v>84.51</v>
      </c>
      <c r="DB7" s="39">
        <v>82.89</v>
      </c>
      <c r="DC7" s="39">
        <v>82.66</v>
      </c>
      <c r="DD7" s="39">
        <v>82.04</v>
      </c>
      <c r="DE7" s="39">
        <v>81.900000000000006</v>
      </c>
      <c r="DF7" s="39">
        <v>81.39</v>
      </c>
      <c r="DG7" s="39">
        <v>89.8</v>
      </c>
      <c r="DH7" s="39">
        <v>51.43</v>
      </c>
      <c r="DI7" s="39">
        <v>44.07</v>
      </c>
      <c r="DJ7" s="39">
        <v>46.33</v>
      </c>
      <c r="DK7" s="39">
        <v>48.69</v>
      </c>
      <c r="DL7" s="39">
        <v>50.9</v>
      </c>
      <c r="DM7" s="39">
        <v>47.46</v>
      </c>
      <c r="DN7" s="39">
        <v>48.49</v>
      </c>
      <c r="DO7" s="39">
        <v>48.05</v>
      </c>
      <c r="DP7" s="39">
        <v>48.87</v>
      </c>
      <c r="DQ7" s="39">
        <v>49.92</v>
      </c>
      <c r="DR7" s="39">
        <v>49.59</v>
      </c>
      <c r="DS7" s="39">
        <v>0</v>
      </c>
      <c r="DT7" s="39">
        <v>32.020000000000003</v>
      </c>
      <c r="DU7" s="39">
        <v>33.32</v>
      </c>
      <c r="DV7" s="39">
        <v>33.9</v>
      </c>
      <c r="DW7" s="39">
        <v>35.74</v>
      </c>
      <c r="DX7" s="39">
        <v>9.7100000000000009</v>
      </c>
      <c r="DY7" s="39">
        <v>12.79</v>
      </c>
      <c r="DZ7" s="39">
        <v>13.39</v>
      </c>
      <c r="EA7" s="39">
        <v>14.85</v>
      </c>
      <c r="EB7" s="39">
        <v>16.88</v>
      </c>
      <c r="EC7" s="39">
        <v>19.440000000000001</v>
      </c>
      <c r="ED7" s="39">
        <v>0</v>
      </c>
      <c r="EE7" s="39">
        <v>0.04</v>
      </c>
      <c r="EF7" s="39">
        <v>0.06</v>
      </c>
      <c r="EG7" s="39">
        <v>0</v>
      </c>
      <c r="EH7" s="39">
        <v>7.0000000000000007E-2</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n289</cp:lastModifiedBy>
  <cp:lastPrinted>2021-01-28T06:30:25Z</cp:lastPrinted>
  <dcterms:created xsi:type="dcterms:W3CDTF">2020-12-04T02:16:04Z</dcterms:created>
  <dcterms:modified xsi:type="dcterms:W3CDTF">2021-01-28T06:43:19Z</dcterms:modified>
  <cp:category/>
</cp:coreProperties>
</file>