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12 阿蘇市\水道\"/>
    </mc:Choice>
  </mc:AlternateContent>
  <workbookProtection workbookAlgorithmName="SHA-512" workbookHashValue="609EcW323FztbIF3LcZ7Y//zlkKqYvGHvfn3phVwuhakCYV5/wajst+Wz6i4zsPl1rmj4LwGZ9eNmaG+hJWypg==" workbookSaltValue="MTaoHtY64Cw2mNoUCKG8SA==" workbookSpinCount="100000" lockStructure="1"/>
  <bookViews>
    <workbookView xWindow="0" yWindow="0" windowWidth="2049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BB10" i="4"/>
  <c r="AT10" i="4"/>
  <c r="W10" i="4"/>
  <c r="I10" i="4"/>
  <c r="B10" i="4"/>
  <c r="AT8" i="4"/>
  <c r="AL8" i="4"/>
  <c r="P8" i="4"/>
  <c r="I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<sst xmlns="http://schemas.openxmlformats.org/spreadsheetml/2006/main" count="228" uniqueCount="115">
  <si>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</si>
  <si>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</si>
  <si>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</si>
  <si>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</si>
  <si>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</si>
  <si>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</si>
  <si>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</si>
  <si>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</si>
  <si>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</si>
  <si>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</si>
  <si>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</si>
  <si>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</si>
  <si>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</si>
  <si>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</si>
  <si>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</si>
  <si>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</si>
  <si>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</si>
  <si>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</si>
  <si>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</si>
  <si>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</si>
  <si>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</si>
  <si>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</si>
  <si>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</si>
  <si>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</si>
  <si>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</si>
  <si>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</si>
  <si>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</si>
  <si>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</si>
  <si>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</si>
  <si>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</si>
  <si>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</si>
  <si>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</si>
  <si>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</si>
  <si>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</si>
  <si>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</si>
  <si>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</si>
  <si>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</si>
  <si>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</si>
  <si>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</si>
  <si>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</si>
  <si>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</si>
  <si>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</si>
  <si>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</si>
  <si>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</si>
  <si>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</si>
  <si>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</si>
  <si>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</si>
  <si>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</si>
  <si>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</si>
  <si>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</si>
  <si>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</si>
  <si>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</si>
  <si>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</si>
  <si>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</si>
  <si>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</si>
  <si>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</si>
  <si>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</si>
  <si>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</si>
  <si>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</si>
  <si>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</si>
  <si>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</si>
  <si>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</si>
  <si>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</si>
  <si>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</si>
  <si>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</si>
  <si>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</si>
  <si>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</si>
  <si>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</si>
  <si>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</si>
  <si>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</si>
  <si>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</si>
  <si>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</si>
  <si>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</si>
  <si>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</si>
  <si>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</si>
  <si>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</si>
  <si>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</si>
  <si>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</si>
  <si>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</si>
  <si>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</si>
  <si>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</si>
  <si>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</si>
  <si>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</si>
  <si>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</si>
  <si>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</si>
  <si>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</si>
  <si>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</si>
  <si>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</si>
  <si>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</si>
  <si>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</si>
  <si>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</si>
  <si>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</si>
  <si>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</si>
  <si>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</si>
  <si>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</si>
  <si>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</si>
  <si>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</si>
  <si>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</si>
  <si>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</si>
  <si>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</si>
  <si>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</si>
  <si>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</si>
  <si>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</si>
  <si>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</si>
  <si>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</si>
  <si>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</si>
  <si>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</si>
  <si>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</si>
  <si>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</si>
  <si>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</si>
  <si>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</si>
  <si>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</si>
  <si>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水道局管理分の給水管を含めた管路の老朽化が顕著となっており、漏水量の増大から有収率の低位推移が依然として経営上の問題となっています。
　熊本地震による災害復旧事業も終え、令和元年度から老朽管の更新事業に取り組んでおり、今後も限られた予算の範囲内で耐震化対策も含め計画的に更新事業を行っていく必要があります。</t>
    <rPh sb="69" eb="73">
      <t>クマモトジシン</t>
    </rPh>
    <rPh sb="83" eb="84">
      <t>オ</t>
    </rPh>
    <rPh sb="86" eb="88">
      <t>レイワ</t>
    </rPh>
    <rPh sb="88" eb="90">
      <t>ガンネン</t>
    </rPh>
    <rPh sb="90" eb="91">
      <t>ド</t>
    </rPh>
    <rPh sb="93" eb="95">
      <t>ロウキュウ</t>
    </rPh>
    <rPh sb="95" eb="96">
      <t>カン</t>
    </rPh>
    <rPh sb="97" eb="99">
      <t>コウシン</t>
    </rPh>
    <rPh sb="99" eb="101">
      <t>ジギョウ</t>
    </rPh>
    <rPh sb="102" eb="103">
      <t>ト</t>
    </rPh>
    <rPh sb="104" eb="105">
      <t>ク</t>
    </rPh>
    <rPh sb="110" eb="112">
      <t>コンゴ</t>
    </rPh>
    <rPh sb="113" eb="114">
      <t>カギ</t>
    </rPh>
    <rPh sb="117" eb="119">
      <t>ヨサン</t>
    </rPh>
    <rPh sb="120" eb="122">
      <t>ハンイ</t>
    </rPh>
    <rPh sb="122" eb="123">
      <t>ナイ</t>
    </rPh>
    <rPh sb="124" eb="127">
      <t>タイシンカ</t>
    </rPh>
    <rPh sb="127" eb="129">
      <t>タイサク</t>
    </rPh>
    <rPh sb="130" eb="131">
      <t>フク</t>
    </rPh>
    <rPh sb="132" eb="135">
      <t>ケイカクテキ</t>
    </rPh>
    <rPh sb="136" eb="138">
      <t>コウシン</t>
    </rPh>
    <rPh sb="138" eb="140">
      <t>ジギョウ</t>
    </rPh>
    <rPh sb="141" eb="142">
      <t>オコナ</t>
    </rPh>
    <rPh sb="146" eb="148">
      <t>ヒツヨウ</t>
    </rPh>
    <phoneticPr fontId="4"/>
  </si>
  <si>
    <t>　全体的に熊本地震の影響で数値の減が見られた項目についてもほぼ災害以前の数値まで回復したが、今後、施設・管路の老朽化や将来的に水道需要者数は減少し、水道料金の収入も減少していく中で、各水道施設では更新時期を迎え、過去の建設改良費の元利償還金や既設施設・老朽管の更新等の経費が増えていくことが予想されます。
　今後、水道事業の「経営戦略」を作成予定であり、併せて動力費や修繕費などの経常コストの節減や、漏水調査・施設の効率的な稼働による有収水率の向上などに取り組んでいき、料金改定を念頭に置いた経営基盤の改善・安定化を目指していきます。</t>
    <phoneticPr fontId="4"/>
  </si>
  <si>
    <t xml:space="preserve">
　本市水道事業の経営状況について、H28年度に熊本地震の被災に伴い数値の減があったものの、経常収支比率や料金回収率はほぼ震災以前の数値まで回復に至りました。
　給水原価についても豊富な地下水源を有していることや、施設利用率についても適正規模での運用ができていることで、類似団体との比較では概ね良好と考えています。
　しかしながら、水道料金収入は減少傾向にあり、更なる維持管理費の削減を行い経営の効率化を図っていく必要があります。
　現在、水道事業会計の借入金残高は令和元年度末で約20.0億円あり、今後は毎年約1.5億円を償還して行かなければなりません。また、老朽化している施設の更新も控えていることから、料金体制の見直しなど、企業債残高の給水収益比率を見てもいかに借入金に依存せず資金を確保するかがこれからの課題となっています。</t>
    <rPh sb="233" eb="235">
      <t>レイワ</t>
    </rPh>
    <rPh sb="235" eb="237">
      <t>ガンネン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</si>
</sst>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0.99</c:v>
                </c:pt>
                <c:pt idx="1">
                  <c:v>0</c:v>
                </c:pt>
                <c:pt idx="2">
                  <c:v>0</c:v>
                </c:pt>
                <c:pt idx="3">
                  <c:v>0</c:v>
                </c:pt>
                <c:pt idx="4" formatCode="#,##0.00;&quot;△&quot;#,##0.00;&quot;-&quot;">
                  <c:v>0.98</c:v>
                </c:pt>
              </c:numCache>
            </c:numRef>
          </c:val>
          <c:extLst>
            <c:ext xmlns:c16="http://schemas.microsoft.com/office/drawing/2014/chart" uri="{C3380CC4-5D6E-409C-BE32-E72D297353CC}">
              <c16:uniqueId val="{00000000-E496-44DC-B13D-ADF80EFC1B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E496-44DC-B13D-ADF80EFC1B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74.040000000000006</c:v>
                </c:pt>
                <c:pt idx="1">
                  <c:v>83.33</c:v>
                </c:pt>
                <c:pt idx="2">
                  <c:v>74.69</c:v>
                </c:pt>
                <c:pt idx="3">
                  <c:v>70.510000000000005</c:v>
                </c:pt>
                <c:pt idx="4">
                  <c:v>67.09</c:v>
                </c:pt>
              </c:numCache>
            </c:numRef>
          </c:val>
          <c:extLst>
            <c:ext xmlns:c16="http://schemas.microsoft.com/office/drawing/2014/chart" uri="{C3380CC4-5D6E-409C-BE32-E72D297353CC}">
              <c16:uniqueId val="{00000000-F577-48DB-974A-64E0EF3F44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577-48DB-974A-64E0EF3F44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72.290000000000006</c:v>
                </c:pt>
                <c:pt idx="1">
                  <c:v>56.79</c:v>
                </c:pt>
                <c:pt idx="2">
                  <c:v>70.75</c:v>
                </c:pt>
                <c:pt idx="3">
                  <c:v>73.16</c:v>
                </c:pt>
                <c:pt idx="4">
                  <c:v>74.069999999999993</c:v>
                </c:pt>
              </c:numCache>
            </c:numRef>
          </c:val>
          <c:extLst>
            <c:ext xmlns:c16="http://schemas.microsoft.com/office/drawing/2014/chart" uri="{C3380CC4-5D6E-409C-BE32-E72D297353CC}">
              <c16:uniqueId val="{00000000-0E11-4C45-86D1-B9634DE4A8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E11-4C45-86D1-B9634DE4A8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113.69</c:v>
                </c:pt>
                <c:pt idx="1">
                  <c:v>94.39</c:v>
                </c:pt>
                <c:pt idx="2">
                  <c:v>104.19</c:v>
                </c:pt>
                <c:pt idx="3">
                  <c:v>111.38</c:v>
                </c:pt>
                <c:pt idx="4">
                  <c:v>109.03</c:v>
                </c:pt>
              </c:numCache>
            </c:numRef>
          </c:val>
          <c:extLst>
            <c:ext xmlns:c16="http://schemas.microsoft.com/office/drawing/2014/chart" uri="{C3380CC4-5D6E-409C-BE32-E72D297353CC}">
              <c16:uniqueId val="{00000000-521B-46E0-A0CC-7020EBA143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521B-46E0-A0CC-7020EBA143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40.54</c:v>
                </c:pt>
                <c:pt idx="1">
                  <c:v>42.21</c:v>
                </c:pt>
                <c:pt idx="2">
                  <c:v>42.05</c:v>
                </c:pt>
                <c:pt idx="3">
                  <c:v>43.72</c:v>
                </c:pt>
                <c:pt idx="4">
                  <c:v>42.86</c:v>
                </c:pt>
              </c:numCache>
            </c:numRef>
          </c:val>
          <c:extLst>
            <c:ext xmlns:c16="http://schemas.microsoft.com/office/drawing/2014/chart" uri="{C3380CC4-5D6E-409C-BE32-E72D297353CC}">
              <c16:uniqueId val="{00000000-C07F-4518-80E4-5761C407F9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C07F-4518-80E4-5761C407F9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10.29</c:v>
                </c:pt>
                <c:pt idx="2">
                  <c:v>10.18</c:v>
                </c:pt>
                <c:pt idx="3">
                  <c:v>6.84</c:v>
                </c:pt>
                <c:pt idx="4">
                  <c:v>6.82</c:v>
                </c:pt>
              </c:numCache>
            </c:numRef>
          </c:val>
          <c:extLst>
            <c:ext xmlns:c16="http://schemas.microsoft.com/office/drawing/2014/chart" uri="{C3380CC4-5D6E-409C-BE32-E72D297353CC}">
              <c16:uniqueId val="{00000000-CCDF-4B0B-A473-F1FD4207C0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CDF-4B0B-A473-F1FD4207C0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08-46B3-A73F-77769B10DE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1F08-46B3-A73F-77769B10DE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348.94</c:v>
                </c:pt>
                <c:pt idx="1">
                  <c:v>396.98</c:v>
                </c:pt>
                <c:pt idx="2">
                  <c:v>336.31</c:v>
                </c:pt>
                <c:pt idx="3">
                  <c:v>402.48</c:v>
                </c:pt>
                <c:pt idx="4">
                  <c:v>428.31</c:v>
                </c:pt>
              </c:numCache>
            </c:numRef>
          </c:val>
          <c:extLst>
            <c:ext xmlns:c16="http://schemas.microsoft.com/office/drawing/2014/chart" uri="{C3380CC4-5D6E-409C-BE32-E72D297353CC}">
              <c16:uniqueId val="{00000000-D569-41D7-BF16-1B5DA6499B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569-41D7-BF16-1B5DA6499B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527.59</c:v>
                </c:pt>
                <c:pt idx="1">
                  <c:v>566.35</c:v>
                </c:pt>
                <c:pt idx="2">
                  <c:v>507.7</c:v>
                </c:pt>
                <c:pt idx="3">
                  <c:v>476.92</c:v>
                </c:pt>
                <c:pt idx="4">
                  <c:v>532.29</c:v>
                </c:pt>
              </c:numCache>
            </c:numRef>
          </c:val>
          <c:extLst>
            <c:ext xmlns:c16="http://schemas.microsoft.com/office/drawing/2014/chart" uri="{C3380CC4-5D6E-409C-BE32-E72D297353CC}">
              <c16:uniqueId val="{00000000-7BE7-4064-AA7D-1F38736D8B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7BE7-4064-AA7D-1F38736D8B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103.84</c:v>
                </c:pt>
                <c:pt idx="1">
                  <c:v>72.45</c:v>
                </c:pt>
                <c:pt idx="2">
                  <c:v>93.42</c:v>
                </c:pt>
                <c:pt idx="3">
                  <c:v>102.12</c:v>
                </c:pt>
                <c:pt idx="4">
                  <c:v>99.19</c:v>
                </c:pt>
              </c:numCache>
            </c:numRef>
          </c:val>
          <c:extLst>
            <c:ext xmlns:c16="http://schemas.microsoft.com/office/drawing/2014/chart" uri="{C3380CC4-5D6E-409C-BE32-E72D297353CC}">
              <c16:uniqueId val="{00000000-85F0-4D94-B6E4-474611BA6E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85F0-4D94-B6E4-474611BA6E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130.83000000000001</c:v>
                </c:pt>
                <c:pt idx="1">
                  <c:v>188.46</c:v>
                </c:pt>
                <c:pt idx="2">
                  <c:v>145.69</c:v>
                </c:pt>
                <c:pt idx="3">
                  <c:v>134.13999999999999</c:v>
                </c:pt>
                <c:pt idx="4">
                  <c:v>138.34</c:v>
                </c:pt>
              </c:numCache>
            </c:numRef>
          </c:val>
          <c:extLst>
            <c:ext xmlns:c16="http://schemas.microsoft.com/office/drawing/2014/chart" uri="{C3380CC4-5D6E-409C-BE32-E72D297353CC}">
              <c16:uniqueId val="{00000000-AD25-4E70-9D92-B6F17B29FCD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AD25-4E70-9D92-B6F17B29FCD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阿蘇市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25924</v>
      </c>
      <c r="AM8" s="61"/>
      <c r="AN8" s="61"/>
      <c r="AO8" s="61"/>
      <c r="AP8" s="61"/>
      <c r="AQ8" s="61"/>
      <c r="AR8" s="61"/>
      <c r="AS8" s="61"/>
      <c r="AT8" s="52">
        <f>データ!$S$6</f>
        <v>376.3</v>
      </c>
      <c r="AU8" s="53"/>
      <c r="AV8" s="53"/>
      <c r="AW8" s="53"/>
      <c r="AX8" s="53"/>
      <c r="AY8" s="53"/>
      <c r="AZ8" s="53"/>
      <c r="BA8" s="53"/>
      <c r="BB8" s="54">
        <f>データ!$T$6</f>
        <v>68.89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69.5</v>
      </c>
      <c r="J10" s="53"/>
      <c r="K10" s="53"/>
      <c r="L10" s="53"/>
      <c r="M10" s="53"/>
      <c r="N10" s="53"/>
      <c r="O10" s="64"/>
      <c r="P10" s="54">
        <f>データ!$P$6</f>
        <v>82.08</v>
      </c>
      <c r="Q10" s="54"/>
      <c r="R10" s="54"/>
      <c r="S10" s="54"/>
      <c r="T10" s="54"/>
      <c r="U10" s="54"/>
      <c r="V10" s="54"/>
      <c r="W10" s="61">
        <f>データ!$Q$6</f>
        <v>2629</v>
      </c>
      <c r="X10" s="61"/>
      <c r="Y10" s="61"/>
      <c r="Z10" s="61"/>
      <c r="AA10" s="61"/>
      <c r="AB10" s="61"/>
      <c r="AC10" s="61"/>
      <c r="AD10" s="2"/>
      <c r="AE10" s="2"/>
      <c r="AF10" s="2"/>
      <c r="AG10" s="2"/>
      <c r="AH10" s="4"/>
      <c r="AI10" s="4"/>
      <c r="AJ10" s="4"/>
      <c r="AK10" s="4"/>
      <c r="AL10" s="61">
        <f>データ!$U$6</f>
        <v>21504</v>
      </c>
      <c r="AM10" s="61"/>
      <c r="AN10" s="61"/>
      <c r="AO10" s="61"/>
      <c r="AP10" s="61"/>
      <c r="AQ10" s="61"/>
      <c r="AR10" s="61"/>
      <c r="AS10" s="61"/>
      <c r="AT10" s="52">
        <f>データ!$V$6</f>
        <v>191.72</v>
      </c>
      <c r="AU10" s="53"/>
      <c r="AV10" s="53"/>
      <c r="AW10" s="53"/>
      <c r="AX10" s="53"/>
      <c r="AY10" s="53"/>
      <c r="AZ10" s="53"/>
      <c r="BA10" s="53"/>
      <c r="BB10" s="54">
        <f>データ!$W$6</f>
        <v>112.16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6+NEQQrQGX+vXD58wmTnxBlUD8G/yVsRRB3CDhVZQrwYZ8kAWWuOQEqzAAdvkWeNFOJ+KDVX1RnuYOeVCDlGQw==" saltValue="Hoco9pGrOfrTe+6lz//R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432148</v>
      </c>
      <c r="D6" s="34">
        <f t="shared" si="3"/>
        <v>46</v>
      </c>
      <c r="E6" s="34">
        <f t="shared" si="3"/>
        <v>1</v>
      </c>
      <c r="F6" s="34">
        <f t="shared" si="3"/>
        <v>0</v>
      </c>
      <c r="G6" s="34">
        <f t="shared" si="3"/>
        <v>1</v>
      </c>
      <c r="H6" s="34" t="str">
        <f t="shared" si="3"/>
        <v>熊本県　阿蘇市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69.5</v>
      </c>
      <c r="P6" s="35">
        <f t="shared" si="3"/>
        <v>82.08</v>
      </c>
      <c r="Q6" s="35">
        <f t="shared" si="3"/>
        <v>2629</v>
      </c>
      <c r="R6" s="35">
        <f t="shared" si="3"/>
        <v>25924</v>
      </c>
      <c r="S6" s="35">
        <f t="shared" si="3"/>
        <v>376.3</v>
      </c>
      <c r="T6" s="35">
        <f t="shared" si="3"/>
        <v>68.89</v>
      </c>
      <c r="U6" s="35">
        <f t="shared" si="3"/>
        <v>21504</v>
      </c>
      <c r="V6" s="35">
        <f t="shared" si="3"/>
        <v>191.72</v>
      </c>
      <c r="W6" s="35">
        <f t="shared" si="3"/>
        <v>112.16</v>
      </c>
      <c r="X6" s="36">
        <f>IF(X7="",NA(),X7)</f>
        <v>113.69</v>
      </c>
      <c r="Y6" s="36">
        <f t="shared" ref="Y6:AG6" si="4">IF(Y7="",NA(),Y7)</f>
        <v>94.39</v>
      </c>
      <c r="Z6" s="36">
        <f t="shared" si="4"/>
        <v>104.19</v>
      </c>
      <c r="AA6" s="36">
        <f t="shared" si="4"/>
        <v>111.38</v>
      </c>
      <c r="AB6" s="36">
        <f t="shared" si="4"/>
        <v>109.03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348.94</v>
      </c>
      <c r="AU6" s="36">
        <f t="shared" ref="AU6:BC6" si="6">IF(AU7="",NA(),AU7)</f>
        <v>396.98</v>
      </c>
      <c r="AV6" s="36">
        <f t="shared" si="6"/>
        <v>336.31</v>
      </c>
      <c r="AW6" s="36">
        <f t="shared" si="6"/>
        <v>402.48</v>
      </c>
      <c r="AX6" s="36">
        <f t="shared" si="6"/>
        <v>428.31</v>
      </c>
      <c r="AY6" s="36">
        <f t="shared" si="6"/>
        <v>391.54</v>
      </c>
      <c r="AZ6" s="36">
        <f t="shared" si="6"/>
        <v>384.34</v>
      </c>
      <c r="BA6" s="36">
        <f t="shared" si="6"/>
        <v>359.47</v>
      </c>
      <c r="BB6" s="36">
        <f t="shared" si="6"/>
        <v>369.69</v>
      </c>
      <c r="BC6" s="36">
        <f t="shared" si="6"/>
        <v>379.08</v>
      </c>
      <c r="BD6" s="35" t="str">
        <f>IF(BD7="","",IF(BD7="-","【-】","【"&amp;SUBSTITUTE(TEXT(BD7,"#,##0.00"),"-","△")&amp;"】"))</f>
        <v>【264.97】</v>
      </c>
      <c r="BE6" s="36">
        <f>IF(BE7="",NA(),BE7)</f>
        <v>527.59</v>
      </c>
      <c r="BF6" s="36">
        <f t="shared" ref="BF6:BN6" si="7">IF(BF7="",NA(),BF7)</f>
        <v>566.35</v>
      </c>
      <c r="BG6" s="36">
        <f t="shared" si="7"/>
        <v>507.7</v>
      </c>
      <c r="BH6" s="36">
        <f t="shared" si="7"/>
        <v>476.92</v>
      </c>
      <c r="BI6" s="36">
        <f t="shared" si="7"/>
        <v>532.29</v>
      </c>
      <c r="BJ6" s="36">
        <f t="shared" si="7"/>
        <v>386.97</v>
      </c>
      <c r="BK6" s="36">
        <f t="shared" si="7"/>
        <v>380.58</v>
      </c>
      <c r="BL6" s="36">
        <f t="shared" si="7"/>
        <v>401.79</v>
      </c>
      <c r="BM6" s="36">
        <f t="shared" si="7"/>
        <v>402.99</v>
      </c>
      <c r="BN6" s="36">
        <f t="shared" si="7"/>
        <v>398.98</v>
      </c>
      <c r="BO6" s="35" t="str">
        <f>IF(BO7="","",IF(BO7="-","【-】","【"&amp;SUBSTITUTE(TEXT(BO7,"#,##0.00"),"-","△")&amp;"】"))</f>
        <v>【266.61】</v>
      </c>
      <c r="BP6" s="36">
        <f>IF(BP7="",NA(),BP7)</f>
        <v>103.84</v>
      </c>
      <c r="BQ6" s="36">
        <f t="shared" ref="BQ6:BY6" si="8">IF(BQ7="",NA(),BQ7)</f>
        <v>72.45</v>
      </c>
      <c r="BR6" s="36">
        <f t="shared" si="8"/>
        <v>93.42</v>
      </c>
      <c r="BS6" s="36">
        <f t="shared" si="8"/>
        <v>102.12</v>
      </c>
      <c r="BT6" s="36">
        <f t="shared" si="8"/>
        <v>99.19</v>
      </c>
      <c r="BU6" s="36">
        <f t="shared" si="8"/>
        <v>101.72</v>
      </c>
      <c r="BV6" s="36">
        <f t="shared" si="8"/>
        <v>102.38</v>
      </c>
      <c r="BW6" s="36">
        <f t="shared" si="8"/>
        <v>100.12</v>
      </c>
      <c r="BX6" s="36">
        <f t="shared" si="8"/>
        <v>98.66</v>
      </c>
      <c r="BY6" s="36">
        <f t="shared" si="8"/>
        <v>98.64</v>
      </c>
      <c r="BZ6" s="35" t="str">
        <f>IF(BZ7="","",IF(BZ7="-","【-】","【"&amp;SUBSTITUTE(TEXT(BZ7,"#,##0.00"),"-","△")&amp;"】"))</f>
        <v>【103.24】</v>
      </c>
      <c r="CA6" s="36">
        <f>IF(CA7="",NA(),CA7)</f>
        <v>130.83000000000001</v>
      </c>
      <c r="CB6" s="36">
        <f t="shared" ref="CB6:CJ6" si="9">IF(CB7="",NA(),CB7)</f>
        <v>188.46</v>
      </c>
      <c r="CC6" s="36">
        <f t="shared" si="9"/>
        <v>145.69</v>
      </c>
      <c r="CD6" s="36">
        <f t="shared" si="9"/>
        <v>134.13999999999999</v>
      </c>
      <c r="CE6" s="36">
        <f t="shared" si="9"/>
        <v>138.34</v>
      </c>
      <c r="CF6" s="36">
        <f t="shared" si="9"/>
        <v>168.2</v>
      </c>
      <c r="CG6" s="36">
        <f t="shared" si="9"/>
        <v>168.67</v>
      </c>
      <c r="CH6" s="36">
        <f t="shared" si="9"/>
        <v>174.97</v>
      </c>
      <c r="CI6" s="36">
        <f t="shared" si="9"/>
        <v>178.59</v>
      </c>
      <c r="CJ6" s="36">
        <f t="shared" si="9"/>
        <v>178.92</v>
      </c>
      <c r="CK6" s="35" t="str">
        <f>IF(CK7="","",IF(CK7="-","【-】","【"&amp;SUBSTITUTE(TEXT(CK7,"#,##0.00"),"-","△")&amp;"】"))</f>
        <v>【168.38】</v>
      </c>
      <c r="CL6" s="36">
        <f>IF(CL7="",NA(),CL7)</f>
        <v>74.040000000000006</v>
      </c>
      <c r="CM6" s="36">
        <f t="shared" ref="CM6:CU6" si="10">IF(CM7="",NA(),CM7)</f>
        <v>83.33</v>
      </c>
      <c r="CN6" s="36">
        <f t="shared" si="10"/>
        <v>74.69</v>
      </c>
      <c r="CO6" s="36">
        <f t="shared" si="10"/>
        <v>70.510000000000005</v>
      </c>
      <c r="CP6" s="36">
        <f t="shared" si="10"/>
        <v>67.09</v>
      </c>
      <c r="CQ6" s="36">
        <f t="shared" si="10"/>
        <v>54.77</v>
      </c>
      <c r="CR6" s="36">
        <f t="shared" si="10"/>
        <v>54.92</v>
      </c>
      <c r="CS6" s="36">
        <f t="shared" si="10"/>
        <v>55.63</v>
      </c>
      <c r="CT6" s="36">
        <f t="shared" si="10"/>
        <v>55.03</v>
      </c>
      <c r="CU6" s="36">
        <f t="shared" si="10"/>
        <v>55.14</v>
      </c>
      <c r="CV6" s="35" t="str">
        <f>IF(CV7="","",IF(CV7="-","【-】","【"&amp;SUBSTITUTE(TEXT(CV7,"#,##0.00"),"-","△")&amp;"】"))</f>
        <v>【60.00】</v>
      </c>
      <c r="CW6" s="36">
        <f>IF(CW7="",NA(),CW7)</f>
        <v>72.290000000000006</v>
      </c>
      <c r="CX6" s="36">
        <f t="shared" ref="CX6:DF6" si="11">IF(CX7="",NA(),CX7)</f>
        <v>56.79</v>
      </c>
      <c r="CY6" s="36">
        <f t="shared" si="11"/>
        <v>70.75</v>
      </c>
      <c r="CZ6" s="36">
        <f t="shared" si="11"/>
        <v>73.16</v>
      </c>
      <c r="DA6" s="36">
        <f t="shared" si="11"/>
        <v>74.069999999999993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40.54</v>
      </c>
      <c r="DI6" s="36">
        <f t="shared" ref="DI6:DQ6" si="12">IF(DI7="",NA(),DI7)</f>
        <v>42.21</v>
      </c>
      <c r="DJ6" s="36">
        <f t="shared" si="12"/>
        <v>42.05</v>
      </c>
      <c r="DK6" s="36">
        <f t="shared" si="12"/>
        <v>43.72</v>
      </c>
      <c r="DL6" s="36">
        <f t="shared" si="12"/>
        <v>42.86</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6">
        <f t="shared" ref="DT6:EB6" si="13">IF(DT7="",NA(),DT7)</f>
        <v>10.29</v>
      </c>
      <c r="DU6" s="36">
        <f t="shared" si="13"/>
        <v>10.18</v>
      </c>
      <c r="DV6" s="36">
        <f t="shared" si="13"/>
        <v>6.84</v>
      </c>
      <c r="DW6" s="36">
        <f t="shared" si="13"/>
        <v>6.82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0.99</v>
      </c>
      <c r="EE6" s="35">
        <f t="shared" ref="EE6:EM6" si="14">IF(EE7="",NA(),EE7)</f>
        <v>0</v>
      </c>
      <c r="EF6" s="35">
        <f t="shared" si="14"/>
        <v>0</v>
      </c>
      <c r="EG6" s="35">
        <f t="shared" si="14"/>
        <v>0</v>
      </c>
      <c r="EH6" s="36">
        <f t="shared" si="14"/>
        <v>0.98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432148</v>
      </c>
      <c r="D7" s="38">
        <v>46</v>
      </c>
      <c r="E7" s="38">
        <v>1</v>
      </c>
      <c r="F7" s="38">
        <v>0</v>
      </c>
      <c r="G7" s="38">
        <v>1</v>
      </c>
      <c r="H7" s="38" t="s">
        <v>93</v>
      </c>
      <c r="I7" s="38" t="s">
        <v>94</v>
      </c>
      <c r="J7" s="38" t="s">
        <v>95</v>
      </c>
      <c r="K7" s="38" t="s">
        <v>96</v>
      </c>
      <c r="L7" s="38" t="s">
        <v>97</v>
      </c>
      <c r="M7" s="38" t="s">
        <v>98</v>
      </c>
      <c r="N7" s="39" t="s">
        <v>99</v>
      </c>
      <c r="O7" s="39">
        <v>69.5</v>
      </c>
      <c r="P7" s="39">
        <v>82.08</v>
      </c>
      <c r="Q7" s="39">
        <v>2629</v>
      </c>
      <c r="R7" s="39">
        <v>25924</v>
      </c>
      <c r="S7" s="39">
        <v>376.3</v>
      </c>
      <c r="T7" s="39">
        <v>68.89</v>
      </c>
      <c r="U7" s="39">
        <v>21504</v>
      </c>
      <c r="V7" s="39">
        <v>191.72</v>
      </c>
      <c r="W7" s="39">
        <v>112.16</v>
      </c>
      <c r="X7" s="39">
        <v>113.69</v>
      </c>
      <c r="Y7" s="39">
        <v>94.39</v>
      </c>
      <c r="Z7" s="39">
        <v>104.19</v>
      </c>
      <c r="AA7" s="39">
        <v>111.38</v>
      </c>
      <c r="AB7" s="39">
        <v>109.03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348.94</v>
      </c>
      <c r="AU7" s="39">
        <v>396.98</v>
      </c>
      <c r="AV7" s="39">
        <v>336.31</v>
      </c>
      <c r="AW7" s="39">
        <v>402.48</v>
      </c>
      <c r="AX7" s="39">
        <v>428.31</v>
      </c>
      <c r="AY7" s="39">
        <v>391.54</v>
      </c>
      <c r="AZ7" s="39">
        <v>384.34</v>
      </c>
      <c r="BA7" s="39">
        <v>359.47</v>
      </c>
      <c r="BB7" s="39">
        <v>369.69</v>
      </c>
      <c r="BC7" s="39">
        <v>379.08</v>
      </c>
      <c r="BD7" s="39">
        <v>264.97000000000003</v>
      </c>
      <c r="BE7" s="39">
        <v>527.59</v>
      </c>
      <c r="BF7" s="39">
        <v>566.35</v>
      </c>
      <c r="BG7" s="39">
        <v>507.7</v>
      </c>
      <c r="BH7" s="39">
        <v>476.92</v>
      </c>
      <c r="BI7" s="39">
        <v>532.29</v>
      </c>
      <c r="BJ7" s="39">
        <v>386.97</v>
      </c>
      <c r="BK7" s="39">
        <v>380.58</v>
      </c>
      <c r="BL7" s="39">
        <v>401.79</v>
      </c>
      <c r="BM7" s="39">
        <v>402.99</v>
      </c>
      <c r="BN7" s="39">
        <v>398.98</v>
      </c>
      <c r="BO7" s="39">
        <v>266.61</v>
      </c>
      <c r="BP7" s="39">
        <v>103.84</v>
      </c>
      <c r="BQ7" s="39">
        <v>72.45</v>
      </c>
      <c r="BR7" s="39">
        <v>93.42</v>
      </c>
      <c r="BS7" s="39">
        <v>102.12</v>
      </c>
      <c r="BT7" s="39">
        <v>99.19</v>
      </c>
      <c r="BU7" s="39">
        <v>101.72</v>
      </c>
      <c r="BV7" s="39">
        <v>102.38</v>
      </c>
      <c r="BW7" s="39">
        <v>100.12</v>
      </c>
      <c r="BX7" s="39">
        <v>98.66</v>
      </c>
      <c r="BY7" s="39">
        <v>98.64</v>
      </c>
      <c r="BZ7" s="39">
        <v>103.24</v>
      </c>
      <c r="CA7" s="39">
        <v>130.83000000000001</v>
      </c>
      <c r="CB7" s="39">
        <v>188.46</v>
      </c>
      <c r="CC7" s="39">
        <v>145.69</v>
      </c>
      <c r="CD7" s="39">
        <v>134.13999999999999</v>
      </c>
      <c r="CE7" s="39">
        <v>138.34</v>
      </c>
      <c r="CF7" s="39">
        <v>168.2</v>
      </c>
      <c r="CG7" s="39">
        <v>168.67</v>
      </c>
      <c r="CH7" s="39">
        <v>174.97</v>
      </c>
      <c r="CI7" s="39">
        <v>178.59</v>
      </c>
      <c r="CJ7" s="39">
        <v>178.92</v>
      </c>
      <c r="CK7" s="39">
        <v>168.38</v>
      </c>
      <c r="CL7" s="39">
        <v>74.040000000000006</v>
      </c>
      <c r="CM7" s="39">
        <v>83.33</v>
      </c>
      <c r="CN7" s="39">
        <v>74.69</v>
      </c>
      <c r="CO7" s="39">
        <v>70.510000000000005</v>
      </c>
      <c r="CP7" s="39">
        <v>67.09</v>
      </c>
      <c r="CQ7" s="39">
        <v>54.77</v>
      </c>
      <c r="CR7" s="39">
        <v>54.92</v>
      </c>
      <c r="CS7" s="39">
        <v>55.63</v>
      </c>
      <c r="CT7" s="39">
        <v>55.03</v>
      </c>
      <c r="CU7" s="39">
        <v>55.14</v>
      </c>
      <c r="CV7" s="39">
        <v>60</v>
      </c>
      <c r="CW7" s="39">
        <v>72.290000000000006</v>
      </c>
      <c r="CX7" s="39">
        <v>56.79</v>
      </c>
      <c r="CY7" s="39">
        <v>70.75</v>
      </c>
      <c r="CZ7" s="39">
        <v>73.16</v>
      </c>
      <c r="DA7" s="39">
        <v>74.069999999999993</v>
      </c>
      <c r="DB7" s="39">
        <v>82.89</v>
      </c>
      <c r="DC7" s="39">
        <v>82.66</v>
      </c>
      <c r="DD7" s="39">
        <v>82.04</v>
      </c>
      <c r="DE7" s="39">
        <v>81.900000000000006</v>
      </c>
      <c r="DF7" s="39">
        <v>81.39</v>
      </c>
      <c r="DG7" s="39">
        <v>89.8</v>
      </c>
      <c r="DH7" s="39">
        <v>40.54</v>
      </c>
      <c r="DI7" s="39">
        <v>42.21</v>
      </c>
      <c r="DJ7" s="39">
        <v>42.05</v>
      </c>
      <c r="DK7" s="39">
        <v>43.72</v>
      </c>
      <c r="DL7" s="39">
        <v>42.86</v>
      </c>
      <c r="DM7" s="39">
        <v>47.46</v>
      </c>
      <c r="DN7" s="39">
        <v>48.49</v>
      </c>
      <c r="DO7" s="39">
        <v>48.05</v>
      </c>
      <c r="DP7" s="39">
        <v>48.87</v>
      </c>
      <c r="DQ7" s="39">
        <v>49.92</v>
      </c>
      <c r="DR7" s="39">
        <v>49.59</v>
      </c>
      <c r="DS7" s="39">
        <v>0</v>
      </c>
      <c r="DT7" s="39">
        <v>10.29</v>
      </c>
      <c r="DU7" s="39">
        <v>10.18</v>
      </c>
      <c r="DV7" s="39">
        <v>6.84</v>
      </c>
      <c r="DW7" s="39">
        <v>6.82</v>
      </c>
      <c r="DX7" s="39">
        <v>9.7100000000000009</v>
      </c>
      <c r="DY7" s="39">
        <v>12.79</v>
      </c>
      <c r="DZ7" s="39">
        <v>13.39</v>
      </c>
      <c r="EA7" s="39">
        <v>14.85</v>
      </c>
      <c r="EB7" s="39">
        <v>16.88</v>
      </c>
      <c r="EC7" s="39">
        <v>19.440000000000001</v>
      </c>
      <c r="ED7" s="39">
        <v>0.99</v>
      </c>
      <c r="EE7" s="39">
        <v>0</v>
      </c>
      <c r="EF7" s="39">
        <v>0</v>
      </c>
      <c r="EG7" s="39">
        <v>0</v>
      </c>
      <c r="EH7" s="39">
        <v>0.98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2021-02-05T07:21:20Z</cp:lastPrinted>
  <dcterms:created xsi:type="dcterms:W3CDTF">2020-12-04T02:16:02Z</dcterms:created>
  <dcterms:modified xsi:type="dcterms:W3CDTF">2021-02-05T07:21:22Z</dcterms:modified>
  <cp:category/>
</cp:coreProperties>
</file>