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36\Desktop\R2年度\02.提出\"/>
    </mc:Choice>
  </mc:AlternateContent>
  <workbookProtection workbookAlgorithmName="SHA-512" workbookHashValue="M9eaYQwswkOkn2PnAjdeowKbkpWQDAOvrhA7GK7CFzhIe6fxTIzS+4atojHOyUdCLn22Uth3eW9gCYPJhUKvwQ==" workbookSaltValue="q+d9/2DNcjByX4bNredXr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<sst xmlns="http://schemas.openxmlformats.org/spreadsheetml/2006/main" count="228" uniqueCount="114">
  <si>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</si>
  <si>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</si>
  <si>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</si>
  <si>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</si>
  <si>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</si>
  <si>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</si>
  <si>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</si>
  <si>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</si>
  <si>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</si>
  <si>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</si>
  <si>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</si>
  <si>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</si>
  <si>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</si>
  <si>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</si>
  <si>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</si>
  <si>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</si>
  <si>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</si>
  <si>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</si>
  <si>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</si>
  <si>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</si>
  <si>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</si>
  <si>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</si>
  <si>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</si>
  <si>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</si>
  <si>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</si>
  <si>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</si>
  <si>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</si>
  <si>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</si>
  <si>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</si>
  <si>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</si>
  <si>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</si>
  <si>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</si>
  <si>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</si>
  <si>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</si>
  <si>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</si>
  <si>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</si>
  <si>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</si>
  <si>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</si>
  <si>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</si>
  <si>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</si>
  <si>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</si>
  <si>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</si>
  <si>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</si>
  <si>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</si>
  <si>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</si>
  <si>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</si>
  <si>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</si>
  <si>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</si>
  <si>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</si>
  <si>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</si>
  <si>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</si>
  <si>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</si>
  <si>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</si>
  <si>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</si>
  <si>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</si>
  <si>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</si>
  <si>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</si>
  <si>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</si>
  <si>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</si>
  <si>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</si>
  <si>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</si>
  <si>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</si>
  <si>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</si>
  <si>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</si>
  <si>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</si>
  <si>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</si>
  <si>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</si>
  <si>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</si>
  <si>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</si>
  <si>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</si>
  <si>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</si>
  <si>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</si>
  <si>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</si>
  <si>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</si>
  <si>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</si>
  <si>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</si>
  <si>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</si>
  <si>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</si>
  <si>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</si>
  <si>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</si>
  <si>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</si>
  <si>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</si>
  <si>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</si>
  <si>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</si>
  <si>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</si>
  <si>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</si>
  <si>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</si>
  <si>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</si>
  <si>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</si>
  <si>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</si>
  <si>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</si>
  <si>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</si>
  <si>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</si>
  <si>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宇城市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</si>
  <si>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</si>
  <si>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</si>
  <si>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</si>
  <si>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</si>
  <si>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</si>
  <si>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</si>
  <si>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</si>
  <si>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</si>
  <si>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</si>
  <si>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</si>
  <si>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</si>
  <si>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</si>
  <si>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</si>
  <si>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</si>
  <si>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</si>
  <si>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</si>
  <si>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</si>
  <si>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①経常収支比率が100％を下回っており、これは平成31年4月の上水道事業と簡易水道事業の会計統合が要因と考えられます。
　②累積欠損金は無い状態ですが、一般会計からの基準外操出金に頼っている状況にあります。
　①②のことから、給水収益の強化を図り、経営健全化に向けた取組が必要です。
　③流動比率④企業債残高対給水収益比率については、起債償還のピークは過ぎたものの、依然として残高が多く、水道事業会計を圧迫している状況です。今後の償還額減少に併せ、管路更新による新たな起債についても、優先度の高い施設を選定することで、③④の比率改善を図ります。
　⑤料金回収率が前年度より低下しておりますが、これは平成31年4月の上水道事業と簡易水道事業の会計統合が要因と考えられます。滞納整理事務を強化することで料金回収率の向上を図ります。
　⑥給水原価は他の地域より高く、合併前の各町で行われた施設整備が要因と考えられます。
　⑦施設利用率が低い状況から、施設の見直しやダウンサイジングにより、適切な施設規模に改善することで、経営基盤の強化を図ります。
　⑧平成28年度に有収率が低下していますが、これは熊本地震に伴う漏水及び減免によるものです。その後、地震前の水準まで戻りつつありますが、水道管の老朽化に伴う漏水が増えてきている状況にあります。</t>
    <rPh sb="2" eb="4">
      <t>ケイジョウ</t>
    </rPh>
    <rPh sb="4" eb="6">
      <t>シュウシ</t>
    </rPh>
    <rPh sb="6" eb="8">
      <t>ヒリツ</t>
    </rPh>
    <rPh sb="14" eb="16">
      <t>シタマワ</t>
    </rPh>
    <rPh sb="24" eb="26">
      <t>ヘイセイ</t>
    </rPh>
    <rPh sb="28" eb="29">
      <t>ネン</t>
    </rPh>
    <rPh sb="30" eb="31">
      <t>ガツ</t>
    </rPh>
    <rPh sb="32" eb="35">
      <t>ジョウスイドウ</t>
    </rPh>
    <rPh sb="35" eb="37">
      <t>ジギョウ</t>
    </rPh>
    <rPh sb="38" eb="40">
      <t>カンイ</t>
    </rPh>
    <rPh sb="40" eb="42">
      <t>スイドウ</t>
    </rPh>
    <rPh sb="42" eb="44">
      <t>ジギョウ</t>
    </rPh>
    <rPh sb="45" eb="47">
      <t>カイケイ</t>
    </rPh>
    <rPh sb="47" eb="49">
      <t>トウゴウ</t>
    </rPh>
    <rPh sb="50" eb="52">
      <t>ヨウイン</t>
    </rPh>
    <rPh sb="53" eb="54">
      <t>カンガ</t>
    </rPh>
    <rPh sb="63" eb="65">
      <t>ルイセキ</t>
    </rPh>
    <rPh sb="65" eb="68">
      <t>ケッソンキン</t>
    </rPh>
    <rPh sb="69" eb="70">
      <t>ナ</t>
    </rPh>
    <rPh sb="71" eb="73">
      <t>ジョウタイ</t>
    </rPh>
    <rPh sb="77" eb="79">
      <t>イッパン</t>
    </rPh>
    <rPh sb="79" eb="81">
      <t>カイケイ</t>
    </rPh>
    <rPh sb="84" eb="87">
      <t>キジュンガイ</t>
    </rPh>
    <rPh sb="87" eb="89">
      <t>クリダシ</t>
    </rPh>
    <rPh sb="89" eb="90">
      <t>キン</t>
    </rPh>
    <rPh sb="91" eb="92">
      <t>タヨ</t>
    </rPh>
    <rPh sb="96" eb="98">
      <t>ジョウキョウ</t>
    </rPh>
    <rPh sb="114" eb="116">
      <t>キュウスイ</t>
    </rPh>
    <rPh sb="116" eb="118">
      <t>シュウエキ</t>
    </rPh>
    <rPh sb="119" eb="121">
      <t>キョウカ</t>
    </rPh>
    <rPh sb="122" eb="123">
      <t>ハカ</t>
    </rPh>
    <rPh sb="125" eb="127">
      <t>ケイエイ</t>
    </rPh>
    <rPh sb="127" eb="130">
      <t>ケンゼンカ</t>
    </rPh>
    <rPh sb="131" eb="132">
      <t>ム</t>
    </rPh>
    <rPh sb="134" eb="136">
      <t>トリクミ</t>
    </rPh>
    <rPh sb="137" eb="139">
      <t>ヒツヨウ</t>
    </rPh>
    <rPh sb="145" eb="147">
      <t>リュウドウ</t>
    </rPh>
    <rPh sb="147" eb="149">
      <t>ヒリツ</t>
    </rPh>
    <rPh sb="150" eb="153">
      <t>キギョウサイ</t>
    </rPh>
    <rPh sb="153" eb="155">
      <t>ザンダカ</t>
    </rPh>
    <rPh sb="155" eb="156">
      <t>タイ</t>
    </rPh>
    <rPh sb="156" eb="158">
      <t>キュウスイ</t>
    </rPh>
    <rPh sb="158" eb="160">
      <t>シュウエキ</t>
    </rPh>
    <rPh sb="160" eb="162">
      <t>ヒリツ</t>
    </rPh>
    <rPh sb="168" eb="170">
      <t>キサイ</t>
    </rPh>
    <rPh sb="170" eb="172">
      <t>ショウカン</t>
    </rPh>
    <rPh sb="177" eb="178">
      <t>ス</t>
    </rPh>
    <rPh sb="184" eb="186">
      <t>イゼン</t>
    </rPh>
    <rPh sb="189" eb="191">
      <t>ザンダカ</t>
    </rPh>
    <rPh sb="192" eb="193">
      <t>オオ</t>
    </rPh>
    <rPh sb="195" eb="197">
      <t>スイドウ</t>
    </rPh>
    <rPh sb="197" eb="199">
      <t>ジギョウ</t>
    </rPh>
    <rPh sb="199" eb="201">
      <t>カイケイ</t>
    </rPh>
    <rPh sb="202" eb="204">
      <t>アッパク</t>
    </rPh>
    <rPh sb="208" eb="210">
      <t>ジョウキョウ</t>
    </rPh>
    <rPh sb="213" eb="215">
      <t>コンゴ</t>
    </rPh>
    <rPh sb="216" eb="219">
      <t>ショウカンガク</t>
    </rPh>
    <rPh sb="219" eb="221">
      <t>ゲンショウ</t>
    </rPh>
    <rPh sb="222" eb="223">
      <t>アワ</t>
    </rPh>
    <rPh sb="225" eb="227">
      <t>カンロ</t>
    </rPh>
    <rPh sb="227" eb="229">
      <t>コウシン</t>
    </rPh>
    <rPh sb="232" eb="233">
      <t>アラ</t>
    </rPh>
    <rPh sb="235" eb="237">
      <t>キサイ</t>
    </rPh>
    <rPh sb="243" eb="246">
      <t>ユウセンド</t>
    </rPh>
    <rPh sb="247" eb="248">
      <t>タカ</t>
    </rPh>
    <rPh sb="249" eb="251">
      <t>シセツ</t>
    </rPh>
    <rPh sb="252" eb="254">
      <t>センテイ</t>
    </rPh>
    <rPh sb="263" eb="265">
      <t>ヒリツ</t>
    </rPh>
    <rPh sb="265" eb="267">
      <t>カイゼン</t>
    </rPh>
    <rPh sb="268" eb="269">
      <t>ハカ</t>
    </rPh>
    <rPh sb="276" eb="278">
      <t>リョウキン</t>
    </rPh>
    <rPh sb="278" eb="281">
      <t>カイシュウリツ</t>
    </rPh>
    <rPh sb="282" eb="285">
      <t>ゼンネンド</t>
    </rPh>
    <rPh sb="287" eb="289">
      <t>テイカ</t>
    </rPh>
    <rPh sb="336" eb="338">
      <t>タイノウ</t>
    </rPh>
    <rPh sb="338" eb="340">
      <t>セイリ</t>
    </rPh>
    <rPh sb="340" eb="342">
      <t>ジム</t>
    </rPh>
    <rPh sb="343" eb="345">
      <t>キョウカ</t>
    </rPh>
    <rPh sb="350" eb="352">
      <t>リョウキン</t>
    </rPh>
    <rPh sb="352" eb="355">
      <t>カイシュウリツ</t>
    </rPh>
    <rPh sb="356" eb="358">
      <t>コウジョウ</t>
    </rPh>
    <rPh sb="359" eb="360">
      <t>ハカ</t>
    </rPh>
    <rPh sb="442" eb="444">
      <t>テキセツ</t>
    </rPh>
    <rPh sb="445" eb="447">
      <t>シセツ</t>
    </rPh>
    <rPh sb="447" eb="449">
      <t>キボ</t>
    </rPh>
    <rPh sb="450" eb="452">
      <t>カイゼン</t>
    </rPh>
    <rPh sb="458" eb="460">
      <t>ケイエイ</t>
    </rPh>
    <rPh sb="460" eb="462">
      <t>キバン</t>
    </rPh>
    <rPh sb="463" eb="465">
      <t>キョウカ</t>
    </rPh>
    <rPh sb="466" eb="467">
      <t>ハカ</t>
    </rPh>
    <rPh sb="474" eb="476">
      <t>ヘイセイ</t>
    </rPh>
    <rPh sb="478" eb="480">
      <t>ネンド</t>
    </rPh>
    <rPh sb="481" eb="484">
      <t>ユウシュウリツ</t>
    </rPh>
    <rPh sb="485" eb="487">
      <t>テイカ</t>
    </rPh>
    <rPh sb="497" eb="499">
      <t>クマモト</t>
    </rPh>
    <rPh sb="499" eb="501">
      <t>ジシン</t>
    </rPh>
    <rPh sb="502" eb="503">
      <t>トモナ</t>
    </rPh>
    <rPh sb="504" eb="506">
      <t>ロウスイ</t>
    </rPh>
    <rPh sb="506" eb="507">
      <t>オヨ</t>
    </rPh>
    <rPh sb="508" eb="510">
      <t>ゲンメン</t>
    </rPh>
    <rPh sb="520" eb="521">
      <t>ゴ</t>
    </rPh>
    <rPh sb="522" eb="525">
      <t>ジシンマエ</t>
    </rPh>
    <rPh sb="526" eb="528">
      <t>スイジュン</t>
    </rPh>
    <rPh sb="530" eb="531">
      <t>モド</t>
    </rPh>
    <rPh sb="540" eb="543">
      <t>スイドウカン</t>
    </rPh>
    <rPh sb="544" eb="547">
      <t>ロウキュウカ</t>
    </rPh>
    <rPh sb="548" eb="549">
      <t>トモナ</t>
    </rPh>
    <rPh sb="550" eb="552">
      <t>ロウスイ</t>
    </rPh>
    <rPh sb="553" eb="554">
      <t>フ</t>
    </rPh>
    <rPh sb="560" eb="562">
      <t>ジョウキョウ</t>
    </rPh>
    <phoneticPr fontId="4"/>
  </si>
  <si>
    <t>　水道管については、年々老朽化が進んでおり、漏水による緊急的修繕が増加している状況です。
　また、配水池や浄水場などの水道施設も老朽化が進んでおり、大規模な改修や修理が必要な時期にあります。
　令和2年度に策定するアセットマネジメント計画に基づき、合理的かつ計画的な更新、改修を予定しております。</t>
    <rPh sb="1" eb="4">
      <t>スイドウカン</t>
    </rPh>
    <rPh sb="10" eb="12">
      <t>ネンネン</t>
    </rPh>
    <rPh sb="12" eb="15">
      <t>ロウキュウカ</t>
    </rPh>
    <rPh sb="16" eb="17">
      <t>スス</t>
    </rPh>
    <rPh sb="22" eb="24">
      <t>ロウスイ</t>
    </rPh>
    <rPh sb="27" eb="30">
      <t>キンキュウテキ</t>
    </rPh>
    <rPh sb="30" eb="32">
      <t>シュウゼン</t>
    </rPh>
    <rPh sb="33" eb="35">
      <t>ゾウカ</t>
    </rPh>
    <rPh sb="39" eb="41">
      <t>ジョウキョウ</t>
    </rPh>
    <rPh sb="49" eb="52">
      <t>ハイスイチ</t>
    </rPh>
    <rPh sb="53" eb="56">
      <t>ジョウスイジョウ</t>
    </rPh>
    <rPh sb="59" eb="61">
      <t>スイドウ</t>
    </rPh>
    <rPh sb="61" eb="63">
      <t>シセツ</t>
    </rPh>
    <rPh sb="64" eb="67">
      <t>ロウキュウカ</t>
    </rPh>
    <rPh sb="68" eb="69">
      <t>スス</t>
    </rPh>
    <rPh sb="74" eb="77">
      <t>ダイキボ</t>
    </rPh>
    <rPh sb="78" eb="80">
      <t>カイシュウ</t>
    </rPh>
    <rPh sb="81" eb="83">
      <t>シュウリ</t>
    </rPh>
    <rPh sb="84" eb="86">
      <t>ヒツヨウ</t>
    </rPh>
    <rPh sb="87" eb="89">
      <t>ジキ</t>
    </rPh>
    <rPh sb="97" eb="99">
      <t>レイワ</t>
    </rPh>
    <rPh sb="100" eb="102">
      <t>ネンド</t>
    </rPh>
    <rPh sb="103" eb="105">
      <t>サクテイ</t>
    </rPh>
    <rPh sb="117" eb="119">
      <t>ケイカク</t>
    </rPh>
    <rPh sb="120" eb="121">
      <t>モト</t>
    </rPh>
    <rPh sb="124" eb="127">
      <t>ゴウリテキ</t>
    </rPh>
    <rPh sb="129" eb="132">
      <t>ケイカクテキ</t>
    </rPh>
    <rPh sb="133" eb="135">
      <t>コウシン</t>
    </rPh>
    <rPh sb="136" eb="138">
      <t>カイシュウ</t>
    </rPh>
    <rPh sb="139" eb="141">
      <t>ヨテイ</t>
    </rPh>
    <phoneticPr fontId="4"/>
  </si>
  <si>
    <t>　今後の給水人口減少に伴い、給水収益の減少が見込まれます。一方で、水道施設の老朽化が進み、施設更新費用が増加することから、現状維持では水道事業の経営悪化が想定されます。
　このため、平成31年4月に上水道事業と簡易水道事業の会計を統合し、経営の健全化促進と経営基盤の強化を図りました。
　今後、さらなる経営の合理化を図るとともに、計画的な水道施設の更新や長寿命化に取り組みます。</t>
    <rPh sb="1" eb="3">
      <t>コンゴ</t>
    </rPh>
    <rPh sb="4" eb="6">
      <t>キュウスイ</t>
    </rPh>
    <rPh sb="6" eb="8">
      <t>ジンコウ</t>
    </rPh>
    <rPh sb="8" eb="10">
      <t>ゲンショウ</t>
    </rPh>
    <rPh sb="11" eb="12">
      <t>トモナ</t>
    </rPh>
    <rPh sb="14" eb="16">
      <t>キュウスイ</t>
    </rPh>
    <rPh sb="16" eb="18">
      <t>シュウエキ</t>
    </rPh>
    <rPh sb="19" eb="21">
      <t>ゲンショウ</t>
    </rPh>
    <rPh sb="22" eb="24">
      <t>ミコ</t>
    </rPh>
    <rPh sb="29" eb="31">
      <t>イッポウ</t>
    </rPh>
    <rPh sb="33" eb="35">
      <t>スイドウ</t>
    </rPh>
    <rPh sb="35" eb="37">
      <t>シセツ</t>
    </rPh>
    <rPh sb="38" eb="41">
      <t>ロウキュウカ</t>
    </rPh>
    <rPh sb="42" eb="43">
      <t>スス</t>
    </rPh>
    <rPh sb="45" eb="47">
      <t>シセツ</t>
    </rPh>
    <rPh sb="47" eb="49">
      <t>コウシン</t>
    </rPh>
    <rPh sb="49" eb="51">
      <t>ヒヨウ</t>
    </rPh>
    <rPh sb="52" eb="54">
      <t>ゾウカ</t>
    </rPh>
    <rPh sb="61" eb="63">
      <t>ゲンジョウ</t>
    </rPh>
    <rPh sb="63" eb="65">
      <t>イジ</t>
    </rPh>
    <rPh sb="67" eb="69">
      <t>スイドウ</t>
    </rPh>
    <rPh sb="69" eb="71">
      <t>ジギョウ</t>
    </rPh>
    <rPh sb="72" eb="74">
      <t>ケイエイ</t>
    </rPh>
    <rPh sb="74" eb="76">
      <t>アッカ</t>
    </rPh>
    <rPh sb="77" eb="79">
      <t>ソウテイ</t>
    </rPh>
    <rPh sb="119" eb="121">
      <t>ケイエイ</t>
    </rPh>
    <rPh sb="122" eb="125">
      <t>ケンゼンカ</t>
    </rPh>
    <rPh sb="125" eb="127">
      <t>ソクシン</t>
    </rPh>
    <rPh sb="128" eb="130">
      <t>ケイエイ</t>
    </rPh>
    <rPh sb="130" eb="132">
      <t>キバン</t>
    </rPh>
    <rPh sb="133" eb="135">
      <t>キョウカ</t>
    </rPh>
    <rPh sb="136" eb="137">
      <t>ハカ</t>
    </rPh>
    <rPh sb="144" eb="146">
      <t>コンゴ</t>
    </rPh>
    <rPh sb="151" eb="153">
      <t>ケイエイ</t>
    </rPh>
    <rPh sb="154" eb="157">
      <t>ゴウリカ</t>
    </rPh>
    <rPh sb="158" eb="159">
      <t>ハカ</t>
    </rPh>
    <rPh sb="165" eb="168">
      <t>ケイカクテキ</t>
    </rPh>
    <rPh sb="169" eb="171">
      <t>スイドウ</t>
    </rPh>
    <rPh sb="171" eb="173">
      <t>シセツ</t>
    </rPh>
    <rPh sb="174" eb="176">
      <t>コウシン</t>
    </rPh>
    <rPh sb="177" eb="180">
      <t>チョウジュミョウ</t>
    </rPh>
    <rPh sb="180" eb="181">
      <t>カ</t>
    </rPh>
    <rPh sb="182" eb="183">
      <t>ト</t>
    </rPh>
    <rPh sb="184" eb="185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</si>
</sst>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</c:v>
                </c:pt>
                <c:pt idx="3" formatCode="#,##0.00;&quot;△&quot;#,##0.00;&quot;-&quot;">
                  <c:v>0.08</c:v>
                </c:pt>
                <c:pt idx="4" formatCode="#,##0.00;&quot;△&quot;#,##0.00;&quot;-&quot;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7-4B9D-9E46-28D837160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7-4B9D-9E46-28D837160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42.23</c:v>
                </c:pt>
                <c:pt idx="1">
                  <c:v>43.84</c:v>
                </c:pt>
                <c:pt idx="2">
                  <c:v>43.31</c:v>
                </c:pt>
                <c:pt idx="3">
                  <c:v>42.98</c:v>
                </c:pt>
                <c:pt idx="4">
                  <c:v>44.17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E-473F-8B64-3114D2E09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59.01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E-473F-8B64-3114D2E09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85.46</c:v>
                </c:pt>
                <c:pt idx="1">
                  <c:v>77</c:v>
                </c:pt>
                <c:pt idx="2">
                  <c:v>83.18</c:v>
                </c:pt>
                <c:pt idx="3">
                  <c:v>84.56</c:v>
                </c:pt>
                <c:pt idx="4">
                  <c:v>84.17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7-46A1-A365-FC3E7E3EC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85.37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7-46A1-A365-FC3E7E3EC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108.78</c:v>
                </c:pt>
                <c:pt idx="1">
                  <c:v>96.37</c:v>
                </c:pt>
                <c:pt idx="2">
                  <c:v>107.96</c:v>
                </c:pt>
                <c:pt idx="3">
                  <c:v>112.47</c:v>
                </c:pt>
                <c:pt idx="4">
                  <c:v>98.66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A-4CC6-99D9-D9F26E909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109.64</c:v>
                </c:pt>
                <c:pt idx="1">
                  <c:v>110.95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A-4CC6-99D9-D9F26E909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51.62</c:v>
                </c:pt>
                <c:pt idx="1">
                  <c:v>53.43</c:v>
                </c:pt>
                <c:pt idx="2">
                  <c:v>55.06</c:v>
                </c:pt>
                <c:pt idx="3">
                  <c:v>56.63</c:v>
                </c:pt>
                <c:pt idx="4">
                  <c:v>53.82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7-4877-A47D-20CECD173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46.9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7-4877-A47D-20CECD173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B-4C66-A8E9-839C7329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10.54</c:v>
                </c:pt>
                <c:pt idx="1">
                  <c:v>12.03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B-4C66-A8E9-839C7329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D-473C-8146-8C38EB64E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3.62</c:v>
                </c:pt>
                <c:pt idx="1">
                  <c:v>3.91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D-473C-8146-8C38EB64E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84.54</c:v>
                </c:pt>
                <c:pt idx="1">
                  <c:v>70.81</c:v>
                </c:pt>
                <c:pt idx="2">
                  <c:v>71.44</c:v>
                </c:pt>
                <c:pt idx="3">
                  <c:v>84.68</c:v>
                </c:pt>
                <c:pt idx="4">
                  <c:v>68.11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D-4B69-9C11-2F4E01302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371.31</c:v>
                </c:pt>
                <c:pt idx="1">
                  <c:v>377.63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D-4B69-9C11-2F4E01302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579.19000000000005</c:v>
                </c:pt>
                <c:pt idx="1">
                  <c:v>563.84</c:v>
                </c:pt>
                <c:pt idx="2">
                  <c:v>476.69</c:v>
                </c:pt>
                <c:pt idx="3">
                  <c:v>429.4</c:v>
                </c:pt>
                <c:pt idx="4">
                  <c:v>419.52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6-4C0F-8F92-D2BAB73F3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373.09</c:v>
                </c:pt>
                <c:pt idx="1">
                  <c:v>364.71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A6-4C0F-8F92-D2BAB73F3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90.08</c:v>
                </c:pt>
                <c:pt idx="1">
                  <c:v>81.08</c:v>
                </c:pt>
                <c:pt idx="2">
                  <c:v>91.47</c:v>
                </c:pt>
                <c:pt idx="3">
                  <c:v>92.21</c:v>
                </c:pt>
                <c:pt idx="4">
                  <c:v>89.35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E-47F5-8BD4-8C98770B2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100.65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E-47F5-8BD4-8C98770B2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254.09</c:v>
                </c:pt>
                <c:pt idx="1">
                  <c:v>282.08999999999997</c:v>
                </c:pt>
                <c:pt idx="2">
                  <c:v>250.16</c:v>
                </c:pt>
                <c:pt idx="3">
                  <c:v>248.16</c:v>
                </c:pt>
                <c:pt idx="4">
                  <c:v>248.38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4-45B5-B8D1-023D917DF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171.15</c:v>
                </c:pt>
                <c:pt idx="1">
                  <c:v>170.19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C4-45B5-B8D1-023D917DF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熊本県　宇城市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58941</v>
      </c>
      <c r="AM8" s="71"/>
      <c r="AN8" s="71"/>
      <c r="AO8" s="71"/>
      <c r="AP8" s="71"/>
      <c r="AQ8" s="71"/>
      <c r="AR8" s="71"/>
      <c r="AS8" s="71"/>
      <c r="AT8" s="67">
        <f>データ!$S$6</f>
        <v>188.61</v>
      </c>
      <c r="AU8" s="68"/>
      <c r="AV8" s="68"/>
      <c r="AW8" s="68"/>
      <c r="AX8" s="68"/>
      <c r="AY8" s="68"/>
      <c r="AZ8" s="68"/>
      <c r="BA8" s="68"/>
      <c r="BB8" s="70">
        <f>データ!$T$6</f>
        <v>312.5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57.86</v>
      </c>
      <c r="J10" s="68"/>
      <c r="K10" s="68"/>
      <c r="L10" s="68"/>
      <c r="M10" s="68"/>
      <c r="N10" s="68"/>
      <c r="O10" s="69"/>
      <c r="P10" s="70">
        <f>データ!$P$6</f>
        <v>71.819999999999993</v>
      </c>
      <c r="Q10" s="70"/>
      <c r="R10" s="70"/>
      <c r="S10" s="70"/>
      <c r="T10" s="70"/>
      <c r="U10" s="70"/>
      <c r="V10" s="70"/>
      <c r="W10" s="71">
        <f>データ!$Q$6</f>
        <v>4570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42084</v>
      </c>
      <c r="AM10" s="71"/>
      <c r="AN10" s="71"/>
      <c r="AO10" s="71"/>
      <c r="AP10" s="71"/>
      <c r="AQ10" s="71"/>
      <c r="AR10" s="71"/>
      <c r="AS10" s="71"/>
      <c r="AT10" s="67">
        <f>データ!$V$6</f>
        <v>76.92</v>
      </c>
      <c r="AU10" s="68"/>
      <c r="AV10" s="68"/>
      <c r="AW10" s="68"/>
      <c r="AX10" s="68"/>
      <c r="AY10" s="68"/>
      <c r="AZ10" s="68"/>
      <c r="BA10" s="68"/>
      <c r="BB10" s="70">
        <f>データ!$W$6</f>
        <v>547.11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111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112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113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vVxABZZZEHj+JUprIVz7aenrP5i0cMFanm6h4EO1D/WvSKKMiyzwtQVBTn/pfIpZW3obyVxTrqqa03aVbgHeFA==" saltValue="tfWK1bm938mDFQ2avMKxe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432130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熊本県　宇城市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57.86</v>
      </c>
      <c r="P6" s="35">
        <f t="shared" si="3"/>
        <v>71.819999999999993</v>
      </c>
      <c r="Q6" s="35">
        <f t="shared" si="3"/>
        <v>4570</v>
      </c>
      <c r="R6" s="35">
        <f t="shared" si="3"/>
        <v>58941</v>
      </c>
      <c r="S6" s="35">
        <f t="shared" si="3"/>
        <v>188.61</v>
      </c>
      <c r="T6" s="35">
        <f t="shared" si="3"/>
        <v>312.5</v>
      </c>
      <c r="U6" s="35">
        <f t="shared" si="3"/>
        <v>42084</v>
      </c>
      <c r="V6" s="35">
        <f t="shared" si="3"/>
        <v>76.92</v>
      </c>
      <c r="W6" s="35">
        <f t="shared" si="3"/>
        <v>547.11</v>
      </c>
      <c r="X6" s="36">
        <f>IF(X7="",NA(),X7)</f>
        <v>108.78</v>
      </c>
      <c r="Y6" s="36">
        <f t="shared" ref="Y6:AG6" si="4">IF(Y7="",NA(),Y7)</f>
        <v>96.37</v>
      </c>
      <c r="Z6" s="36">
        <f t="shared" si="4"/>
        <v>107.96</v>
      </c>
      <c r="AA6" s="36">
        <f t="shared" si="4"/>
        <v>112.47</v>
      </c>
      <c r="AB6" s="36">
        <f t="shared" si="4"/>
        <v>98.66</v>
      </c>
      <c r="AC6" s="36">
        <f t="shared" si="4"/>
        <v>109.64</v>
      </c>
      <c r="AD6" s="36">
        <f t="shared" si="4"/>
        <v>110.95</v>
      </c>
      <c r="AE6" s="36">
        <f t="shared" si="4"/>
        <v>110.68</v>
      </c>
      <c r="AF6" s="36">
        <f t="shared" si="4"/>
        <v>110.66</v>
      </c>
      <c r="AG6" s="36">
        <f t="shared" si="4"/>
        <v>109.01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3.62</v>
      </c>
      <c r="AO6" s="36">
        <f t="shared" si="5"/>
        <v>3.91</v>
      </c>
      <c r="AP6" s="36">
        <f t="shared" si="5"/>
        <v>3.56</v>
      </c>
      <c r="AQ6" s="36">
        <f t="shared" si="5"/>
        <v>2.74</v>
      </c>
      <c r="AR6" s="36">
        <f t="shared" si="5"/>
        <v>3.7</v>
      </c>
      <c r="AS6" s="35" t="str">
        <f>IF(AS7="","",IF(AS7="-","【-】","【"&amp;SUBSTITUTE(TEXT(AS7,"#,##0.00"),"-","△")&amp;"】"))</f>
        <v>【1.08】</v>
      </c>
      <c r="AT6" s="36">
        <f>IF(AT7="",NA(),AT7)</f>
        <v>84.54</v>
      </c>
      <c r="AU6" s="36">
        <f t="shared" ref="AU6:BC6" si="6">IF(AU7="",NA(),AU7)</f>
        <v>70.81</v>
      </c>
      <c r="AV6" s="36">
        <f t="shared" si="6"/>
        <v>71.44</v>
      </c>
      <c r="AW6" s="36">
        <f t="shared" si="6"/>
        <v>84.68</v>
      </c>
      <c r="AX6" s="36">
        <f t="shared" si="6"/>
        <v>68.11</v>
      </c>
      <c r="AY6" s="36">
        <f t="shared" si="6"/>
        <v>371.31</v>
      </c>
      <c r="AZ6" s="36">
        <f t="shared" si="6"/>
        <v>377.63</v>
      </c>
      <c r="BA6" s="36">
        <f t="shared" si="6"/>
        <v>357.34</v>
      </c>
      <c r="BB6" s="36">
        <f t="shared" si="6"/>
        <v>366.03</v>
      </c>
      <c r="BC6" s="36">
        <f t="shared" si="6"/>
        <v>365.18</v>
      </c>
      <c r="BD6" s="35" t="str">
        <f>IF(BD7="","",IF(BD7="-","【-】","【"&amp;SUBSTITUTE(TEXT(BD7,"#,##0.00"),"-","△")&amp;"】"))</f>
        <v>【264.97】</v>
      </c>
      <c r="BE6" s="36">
        <f>IF(BE7="",NA(),BE7)</f>
        <v>579.19000000000005</v>
      </c>
      <c r="BF6" s="36">
        <f t="shared" ref="BF6:BN6" si="7">IF(BF7="",NA(),BF7)</f>
        <v>563.84</v>
      </c>
      <c r="BG6" s="36">
        <f t="shared" si="7"/>
        <v>476.69</v>
      </c>
      <c r="BH6" s="36">
        <f t="shared" si="7"/>
        <v>429.4</v>
      </c>
      <c r="BI6" s="36">
        <f t="shared" si="7"/>
        <v>419.52</v>
      </c>
      <c r="BJ6" s="36">
        <f t="shared" si="7"/>
        <v>373.09</v>
      </c>
      <c r="BK6" s="36">
        <f t="shared" si="7"/>
        <v>364.71</v>
      </c>
      <c r="BL6" s="36">
        <f t="shared" si="7"/>
        <v>373.69</v>
      </c>
      <c r="BM6" s="36">
        <f t="shared" si="7"/>
        <v>370.12</v>
      </c>
      <c r="BN6" s="36">
        <f t="shared" si="7"/>
        <v>371.65</v>
      </c>
      <c r="BO6" s="35" t="str">
        <f>IF(BO7="","",IF(BO7="-","【-】","【"&amp;SUBSTITUTE(TEXT(BO7,"#,##0.00"),"-","△")&amp;"】"))</f>
        <v>【266.61】</v>
      </c>
      <c r="BP6" s="36">
        <f>IF(BP7="",NA(),BP7)</f>
        <v>90.08</v>
      </c>
      <c r="BQ6" s="36">
        <f t="shared" ref="BQ6:BY6" si="8">IF(BQ7="",NA(),BQ7)</f>
        <v>81.08</v>
      </c>
      <c r="BR6" s="36">
        <f t="shared" si="8"/>
        <v>91.47</v>
      </c>
      <c r="BS6" s="36">
        <f t="shared" si="8"/>
        <v>92.21</v>
      </c>
      <c r="BT6" s="36">
        <f t="shared" si="8"/>
        <v>89.35</v>
      </c>
      <c r="BU6" s="36">
        <f t="shared" si="8"/>
        <v>99.99</v>
      </c>
      <c r="BV6" s="36">
        <f t="shared" si="8"/>
        <v>100.65</v>
      </c>
      <c r="BW6" s="36">
        <f t="shared" si="8"/>
        <v>99.87</v>
      </c>
      <c r="BX6" s="36">
        <f t="shared" si="8"/>
        <v>100.42</v>
      </c>
      <c r="BY6" s="36">
        <f t="shared" si="8"/>
        <v>98.77</v>
      </c>
      <c r="BZ6" s="35" t="str">
        <f>IF(BZ7="","",IF(BZ7="-","【-】","【"&amp;SUBSTITUTE(TEXT(BZ7,"#,##0.00"),"-","△")&amp;"】"))</f>
        <v>【103.24】</v>
      </c>
      <c r="CA6" s="36">
        <f>IF(CA7="",NA(),CA7)</f>
        <v>254.09</v>
      </c>
      <c r="CB6" s="36">
        <f t="shared" ref="CB6:CJ6" si="9">IF(CB7="",NA(),CB7)</f>
        <v>282.08999999999997</v>
      </c>
      <c r="CC6" s="36">
        <f t="shared" si="9"/>
        <v>250.16</v>
      </c>
      <c r="CD6" s="36">
        <f t="shared" si="9"/>
        <v>248.16</v>
      </c>
      <c r="CE6" s="36">
        <f t="shared" si="9"/>
        <v>248.38</v>
      </c>
      <c r="CF6" s="36">
        <f t="shared" si="9"/>
        <v>171.15</v>
      </c>
      <c r="CG6" s="36">
        <f t="shared" si="9"/>
        <v>170.19</v>
      </c>
      <c r="CH6" s="36">
        <f t="shared" si="9"/>
        <v>171.81</v>
      </c>
      <c r="CI6" s="36">
        <f t="shared" si="9"/>
        <v>171.67</v>
      </c>
      <c r="CJ6" s="36">
        <f t="shared" si="9"/>
        <v>173.67</v>
      </c>
      <c r="CK6" s="35" t="str">
        <f>IF(CK7="","",IF(CK7="-","【-】","【"&amp;SUBSTITUTE(TEXT(CK7,"#,##0.00"),"-","△")&amp;"】"))</f>
        <v>【168.38】</v>
      </c>
      <c r="CL6" s="36">
        <f>IF(CL7="",NA(),CL7)</f>
        <v>42.23</v>
      </c>
      <c r="CM6" s="36">
        <f t="shared" ref="CM6:CU6" si="10">IF(CM7="",NA(),CM7)</f>
        <v>43.84</v>
      </c>
      <c r="CN6" s="36">
        <f t="shared" si="10"/>
        <v>43.31</v>
      </c>
      <c r="CO6" s="36">
        <f t="shared" si="10"/>
        <v>42.98</v>
      </c>
      <c r="CP6" s="36">
        <f t="shared" si="10"/>
        <v>44.17</v>
      </c>
      <c r="CQ6" s="36">
        <f t="shared" si="10"/>
        <v>58.53</v>
      </c>
      <c r="CR6" s="36">
        <f t="shared" si="10"/>
        <v>59.01</v>
      </c>
      <c r="CS6" s="36">
        <f t="shared" si="10"/>
        <v>60.03</v>
      </c>
      <c r="CT6" s="36">
        <f t="shared" si="10"/>
        <v>59.74</v>
      </c>
      <c r="CU6" s="36">
        <f t="shared" si="10"/>
        <v>59.67</v>
      </c>
      <c r="CV6" s="35" t="str">
        <f>IF(CV7="","",IF(CV7="-","【-】","【"&amp;SUBSTITUTE(TEXT(CV7,"#,##0.00"),"-","△")&amp;"】"))</f>
        <v>【60.00】</v>
      </c>
      <c r="CW6" s="36">
        <f>IF(CW7="",NA(),CW7)</f>
        <v>85.46</v>
      </c>
      <c r="CX6" s="36">
        <f t="shared" ref="CX6:DF6" si="11">IF(CX7="",NA(),CX7)</f>
        <v>77</v>
      </c>
      <c r="CY6" s="36">
        <f t="shared" si="11"/>
        <v>83.18</v>
      </c>
      <c r="CZ6" s="36">
        <f t="shared" si="11"/>
        <v>84.56</v>
      </c>
      <c r="DA6" s="36">
        <f t="shared" si="11"/>
        <v>84.17</v>
      </c>
      <c r="DB6" s="36">
        <f t="shared" si="11"/>
        <v>85.26</v>
      </c>
      <c r="DC6" s="36">
        <f t="shared" si="11"/>
        <v>85.37</v>
      </c>
      <c r="DD6" s="36">
        <f t="shared" si="11"/>
        <v>84.81</v>
      </c>
      <c r="DE6" s="36">
        <f t="shared" si="11"/>
        <v>84.8</v>
      </c>
      <c r="DF6" s="36">
        <f t="shared" si="11"/>
        <v>84.6</v>
      </c>
      <c r="DG6" s="35" t="str">
        <f>IF(DG7="","",IF(DG7="-","【-】","【"&amp;SUBSTITUTE(TEXT(DG7,"#,##0.00"),"-","△")&amp;"】"))</f>
        <v>【89.80】</v>
      </c>
      <c r="DH6" s="36">
        <f>IF(DH7="",NA(),DH7)</f>
        <v>51.62</v>
      </c>
      <c r="DI6" s="36">
        <f t="shared" ref="DI6:DQ6" si="12">IF(DI7="",NA(),DI7)</f>
        <v>53.43</v>
      </c>
      <c r="DJ6" s="36">
        <f t="shared" si="12"/>
        <v>55.06</v>
      </c>
      <c r="DK6" s="36">
        <f t="shared" si="12"/>
        <v>56.63</v>
      </c>
      <c r="DL6" s="36">
        <f t="shared" si="12"/>
        <v>53.82</v>
      </c>
      <c r="DM6" s="36">
        <f t="shared" si="12"/>
        <v>45.75</v>
      </c>
      <c r="DN6" s="36">
        <f t="shared" si="12"/>
        <v>46.9</v>
      </c>
      <c r="DO6" s="36">
        <f t="shared" si="12"/>
        <v>47.28</v>
      </c>
      <c r="DP6" s="36">
        <f t="shared" si="12"/>
        <v>47.66</v>
      </c>
      <c r="DQ6" s="36">
        <f t="shared" si="12"/>
        <v>48.17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10.54</v>
      </c>
      <c r="DY6" s="36">
        <f t="shared" si="13"/>
        <v>12.03</v>
      </c>
      <c r="DZ6" s="36">
        <f t="shared" si="13"/>
        <v>12.19</v>
      </c>
      <c r="EA6" s="36">
        <f t="shared" si="13"/>
        <v>15.1</v>
      </c>
      <c r="EB6" s="36">
        <f t="shared" si="13"/>
        <v>17.12</v>
      </c>
      <c r="EC6" s="35" t="str">
        <f>IF(EC7="","",IF(EC7="-","【-】","【"&amp;SUBSTITUTE(TEXT(EC7,"#,##0.00"),"-","△")&amp;"】"))</f>
        <v>【19.44】</v>
      </c>
      <c r="ED6" s="35">
        <f>IF(ED7="",NA(),ED7)</f>
        <v>0</v>
      </c>
      <c r="EE6" s="35">
        <f t="shared" ref="EE6:EM6" si="14">IF(EE7="",NA(),EE7)</f>
        <v>0</v>
      </c>
      <c r="EF6" s="36">
        <f t="shared" si="14"/>
        <v>0.2</v>
      </c>
      <c r="EG6" s="36">
        <f t="shared" si="14"/>
        <v>0.08</v>
      </c>
      <c r="EH6" s="36">
        <f t="shared" si="14"/>
        <v>0.27</v>
      </c>
      <c r="EI6" s="36">
        <f t="shared" si="14"/>
        <v>0.56000000000000005</v>
      </c>
      <c r="EJ6" s="36">
        <f t="shared" si="14"/>
        <v>0.61</v>
      </c>
      <c r="EK6" s="36">
        <f t="shared" si="14"/>
        <v>0.51</v>
      </c>
      <c r="EL6" s="36">
        <f t="shared" si="14"/>
        <v>0.57999999999999996</v>
      </c>
      <c r="EM6" s="36">
        <f t="shared" si="14"/>
        <v>0.54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432130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57.86</v>
      </c>
      <c r="P7" s="39">
        <v>71.819999999999993</v>
      </c>
      <c r="Q7" s="39">
        <v>4570</v>
      </c>
      <c r="R7" s="39">
        <v>58941</v>
      </c>
      <c r="S7" s="39">
        <v>188.61</v>
      </c>
      <c r="T7" s="39">
        <v>312.5</v>
      </c>
      <c r="U7" s="39">
        <v>42084</v>
      </c>
      <c r="V7" s="39">
        <v>76.92</v>
      </c>
      <c r="W7" s="39">
        <v>547.11</v>
      </c>
      <c r="X7" s="39">
        <v>108.78</v>
      </c>
      <c r="Y7" s="39">
        <v>96.37</v>
      </c>
      <c r="Z7" s="39">
        <v>107.96</v>
      </c>
      <c r="AA7" s="39">
        <v>112.47</v>
      </c>
      <c r="AB7" s="39">
        <v>98.66</v>
      </c>
      <c r="AC7" s="39">
        <v>109.64</v>
      </c>
      <c r="AD7" s="39">
        <v>110.95</v>
      </c>
      <c r="AE7" s="39">
        <v>110.68</v>
      </c>
      <c r="AF7" s="39">
        <v>110.66</v>
      </c>
      <c r="AG7" s="39">
        <v>109.01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3.62</v>
      </c>
      <c r="AO7" s="39">
        <v>3.91</v>
      </c>
      <c r="AP7" s="39">
        <v>3.56</v>
      </c>
      <c r="AQ7" s="39">
        <v>2.74</v>
      </c>
      <c r="AR7" s="39">
        <v>3.7</v>
      </c>
      <c r="AS7" s="39">
        <v>1.08</v>
      </c>
      <c r="AT7" s="39">
        <v>84.54</v>
      </c>
      <c r="AU7" s="39">
        <v>70.81</v>
      </c>
      <c r="AV7" s="39">
        <v>71.44</v>
      </c>
      <c r="AW7" s="39">
        <v>84.68</v>
      </c>
      <c r="AX7" s="39">
        <v>68.11</v>
      </c>
      <c r="AY7" s="39">
        <v>371.31</v>
      </c>
      <c r="AZ7" s="39">
        <v>377.63</v>
      </c>
      <c r="BA7" s="39">
        <v>357.34</v>
      </c>
      <c r="BB7" s="39">
        <v>366.03</v>
      </c>
      <c r="BC7" s="39">
        <v>365.18</v>
      </c>
      <c r="BD7" s="39">
        <v>264.97000000000003</v>
      </c>
      <c r="BE7" s="39">
        <v>579.19000000000005</v>
      </c>
      <c r="BF7" s="39">
        <v>563.84</v>
      </c>
      <c r="BG7" s="39">
        <v>476.69</v>
      </c>
      <c r="BH7" s="39">
        <v>429.4</v>
      </c>
      <c r="BI7" s="39">
        <v>419.52</v>
      </c>
      <c r="BJ7" s="39">
        <v>373.09</v>
      </c>
      <c r="BK7" s="39">
        <v>364.71</v>
      </c>
      <c r="BL7" s="39">
        <v>373.69</v>
      </c>
      <c r="BM7" s="39">
        <v>370.12</v>
      </c>
      <c r="BN7" s="39">
        <v>371.65</v>
      </c>
      <c r="BO7" s="39">
        <v>266.61</v>
      </c>
      <c r="BP7" s="39">
        <v>90.08</v>
      </c>
      <c r="BQ7" s="39">
        <v>81.08</v>
      </c>
      <c r="BR7" s="39">
        <v>91.47</v>
      </c>
      <c r="BS7" s="39">
        <v>92.21</v>
      </c>
      <c r="BT7" s="39">
        <v>89.35</v>
      </c>
      <c r="BU7" s="39">
        <v>99.99</v>
      </c>
      <c r="BV7" s="39">
        <v>100.65</v>
      </c>
      <c r="BW7" s="39">
        <v>99.87</v>
      </c>
      <c r="BX7" s="39">
        <v>100.42</v>
      </c>
      <c r="BY7" s="39">
        <v>98.77</v>
      </c>
      <c r="BZ7" s="39">
        <v>103.24</v>
      </c>
      <c r="CA7" s="39">
        <v>254.09</v>
      </c>
      <c r="CB7" s="39">
        <v>282.08999999999997</v>
      </c>
      <c r="CC7" s="39">
        <v>250.16</v>
      </c>
      <c r="CD7" s="39">
        <v>248.16</v>
      </c>
      <c r="CE7" s="39">
        <v>248.38</v>
      </c>
      <c r="CF7" s="39">
        <v>171.15</v>
      </c>
      <c r="CG7" s="39">
        <v>170.19</v>
      </c>
      <c r="CH7" s="39">
        <v>171.81</v>
      </c>
      <c r="CI7" s="39">
        <v>171.67</v>
      </c>
      <c r="CJ7" s="39">
        <v>173.67</v>
      </c>
      <c r="CK7" s="39">
        <v>168.38</v>
      </c>
      <c r="CL7" s="39">
        <v>42.23</v>
      </c>
      <c r="CM7" s="39">
        <v>43.84</v>
      </c>
      <c r="CN7" s="39">
        <v>43.31</v>
      </c>
      <c r="CO7" s="39">
        <v>42.98</v>
      </c>
      <c r="CP7" s="39">
        <v>44.17</v>
      </c>
      <c r="CQ7" s="39">
        <v>58.53</v>
      </c>
      <c r="CR7" s="39">
        <v>59.01</v>
      </c>
      <c r="CS7" s="39">
        <v>60.03</v>
      </c>
      <c r="CT7" s="39">
        <v>59.74</v>
      </c>
      <c r="CU7" s="39">
        <v>59.67</v>
      </c>
      <c r="CV7" s="39">
        <v>60</v>
      </c>
      <c r="CW7" s="39">
        <v>85.46</v>
      </c>
      <c r="CX7" s="39">
        <v>77</v>
      </c>
      <c r="CY7" s="39">
        <v>83.18</v>
      </c>
      <c r="CZ7" s="39">
        <v>84.56</v>
      </c>
      <c r="DA7" s="39">
        <v>84.17</v>
      </c>
      <c r="DB7" s="39">
        <v>85.26</v>
      </c>
      <c r="DC7" s="39">
        <v>85.37</v>
      </c>
      <c r="DD7" s="39">
        <v>84.81</v>
      </c>
      <c r="DE7" s="39">
        <v>84.8</v>
      </c>
      <c r="DF7" s="39">
        <v>84.6</v>
      </c>
      <c r="DG7" s="39">
        <v>89.8</v>
      </c>
      <c r="DH7" s="39">
        <v>51.62</v>
      </c>
      <c r="DI7" s="39">
        <v>53.43</v>
      </c>
      <c r="DJ7" s="39">
        <v>55.06</v>
      </c>
      <c r="DK7" s="39">
        <v>56.63</v>
      </c>
      <c r="DL7" s="39">
        <v>53.82</v>
      </c>
      <c r="DM7" s="39">
        <v>45.75</v>
      </c>
      <c r="DN7" s="39">
        <v>46.9</v>
      </c>
      <c r="DO7" s="39">
        <v>47.28</v>
      </c>
      <c r="DP7" s="39">
        <v>47.66</v>
      </c>
      <c r="DQ7" s="39">
        <v>48.17</v>
      </c>
      <c r="DR7" s="39">
        <v>49.59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10.54</v>
      </c>
      <c r="DY7" s="39">
        <v>12.03</v>
      </c>
      <c r="DZ7" s="39">
        <v>12.19</v>
      </c>
      <c r="EA7" s="39">
        <v>15.1</v>
      </c>
      <c r="EB7" s="39">
        <v>17.12</v>
      </c>
      <c r="EC7" s="39">
        <v>19.440000000000001</v>
      </c>
      <c r="ED7" s="39">
        <v>0</v>
      </c>
      <c r="EE7" s="39">
        <v>0</v>
      </c>
      <c r="EF7" s="39">
        <v>0.2</v>
      </c>
      <c r="EG7" s="39">
        <v>0.08</v>
      </c>
      <c r="EH7" s="39">
        <v>0.27</v>
      </c>
      <c r="EI7" s="39">
        <v>0.56000000000000005</v>
      </c>
      <c r="EJ7" s="39">
        <v>0.61</v>
      </c>
      <c r="EK7" s="39">
        <v>0.51</v>
      </c>
      <c r="EL7" s="39">
        <v>0.57999999999999996</v>
      </c>
      <c r="EM7" s="39">
        <v>0.54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松浦　賢一</cp:lastModifiedBy>
  <cp:lastPrinted>2021-01-25T04:06:35Z</cp:lastPrinted>
  <dcterms:created xsi:type="dcterms:W3CDTF">2020-12-04T02:16:01Z</dcterms:created>
  <dcterms:modified xsi:type="dcterms:W3CDTF">2021-01-25T04:12:36Z</dcterms:modified>
  <cp:category/>
</cp:coreProperties>
</file>