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oumu13\Desktop\210114【0129〆】公営企業に係る 経営比較分析表（令和元年度決算）の 分析等について\"/>
    </mc:Choice>
  </mc:AlternateContent>
  <xr:revisionPtr revIDLastSave="0" documentId="8_{09C34FF1-8D8F-4E8A-A43D-A33C286640B2}" xr6:coauthVersionLast="43" xr6:coauthVersionMax="43" xr10:uidLastSave="{00000000-0000-0000-0000-000000000000}"/>
  <workbookProtection workbookAlgorithmName="SHA-512" workbookHashValue="9LYd1gW8S+UIz2yqaZ6hjvdtoQrMDGdexidVcDb00Jq8Lzm/57szgwVOSzePkNxjMvmzI9xfjSbR5cQRz75vCQ==" workbookSaltValue="IlhxP2cvKJFmgTNw6oTUSQ=="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AR6" i="5"/>
  <c r="AQ6" i="5"/>
  <c r="F16" i="4" s="1"/>
  <c r="AP6" i="5"/>
  <c r="AO6" i="5"/>
  <c r="AN6" i="5"/>
  <c r="AM6" i="5"/>
  <c r="AL6" i="5"/>
  <c r="AK6" i="5"/>
  <c r="N14" i="4" s="1"/>
  <c r="AJ6" i="5"/>
  <c r="AI6" i="5"/>
  <c r="AH6" i="5"/>
  <c r="AG6" i="5"/>
  <c r="AF6" i="5"/>
  <c r="AE6" i="5"/>
  <c r="L13" i="4" s="1"/>
  <c r="AD6" i="5"/>
  <c r="AC6" i="5"/>
  <c r="AB6" i="5"/>
  <c r="AA6" i="5"/>
  <c r="Z6" i="5"/>
  <c r="Y6" i="5"/>
  <c r="J12" i="4" s="1"/>
  <c r="X6" i="5"/>
  <c r="W6" i="5"/>
  <c r="V6" i="5"/>
  <c r="U6" i="5"/>
  <c r="T6" i="5"/>
  <c r="S6" i="5"/>
  <c r="R6" i="5"/>
  <c r="Q6" i="5"/>
  <c r="P6" i="5"/>
  <c r="N5" i="4" s="1"/>
  <c r="O6" i="5"/>
  <c r="N6" i="5"/>
  <c r="M6" i="5"/>
  <c r="GN8" i="5" s="1"/>
  <c r="L6" i="5"/>
  <c r="K6" i="5"/>
  <c r="J6" i="5"/>
  <c r="F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F19" i="4"/>
  <c r="N16" i="4"/>
  <c r="L16" i="4"/>
  <c r="J16" i="4"/>
  <c r="H16" i="4"/>
  <c r="N15" i="4"/>
  <c r="L15" i="4"/>
  <c r="J15" i="4"/>
  <c r="H15" i="4"/>
  <c r="F15" i="4"/>
  <c r="L14" i="4"/>
  <c r="J14" i="4"/>
  <c r="H14" i="4"/>
  <c r="F14" i="4"/>
  <c r="N13" i="4"/>
  <c r="J13" i="4"/>
  <c r="H13" i="4"/>
  <c r="F13" i="4"/>
  <c r="N12" i="4"/>
  <c r="L12" i="4"/>
  <c r="H12" i="4"/>
  <c r="F12" i="4"/>
  <c r="F9" i="4"/>
  <c r="N7" i="4"/>
  <c r="B7" i="4"/>
  <c r="J5" i="4"/>
  <c r="F5" i="4"/>
  <c r="N3" i="4"/>
  <c r="J3" i="4"/>
  <c r="B3" i="4"/>
  <c r="B1" i="4"/>
  <c r="B5" i="4" l="1"/>
  <c r="FJ8" i="5"/>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E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O10" i="5"/>
  <c r="JA10" i="5"/>
  <c r="HL10" i="5"/>
  <c r="FW10" i="5"/>
  <c r="EH10" i="5"/>
  <c r="CS10" i="5"/>
  <c r="BB10" i="5"/>
  <c r="KE10" i="5"/>
  <c r="IP10" i="5"/>
  <c r="HB10" i="5"/>
  <c r="FM10" i="5"/>
  <c r="DX10" i="5"/>
  <c r="CI10" i="5"/>
  <c r="L11" i="4"/>
  <c r="LT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KD10" i="5"/>
  <c r="IO10" i="5"/>
  <c r="HA10" i="5"/>
  <c r="FL10" i="5"/>
  <c r="DW10" i="5"/>
  <c r="CH10" i="5"/>
  <c r="J11" i="4"/>
  <c r="MC10" i="5"/>
  <c r="LS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KW10" i="5"/>
  <c r="JH10" i="5"/>
  <c r="HS10" i="5"/>
  <c r="GD10" i="5"/>
  <c r="EO10" i="5"/>
  <c r="DA10" i="5"/>
  <c r="BJ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ML10" i="5"/>
  <c r="KX10" i="5"/>
  <c r="JI10" i="5"/>
  <c r="HT10" i="5"/>
  <c r="GE10" i="5"/>
  <c r="EP10" i="5"/>
  <c r="DB10" i="5"/>
  <c r="BK10" i="5"/>
  <c r="KM10" i="5"/>
  <c r="IY10" i="5"/>
  <c r="HJ10" i="5"/>
  <c r="FU10" i="5"/>
  <c r="EF10" i="5"/>
  <c r="CQ10" i="5"/>
  <c r="AZ10" i="5"/>
  <c r="H11" i="4"/>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<sst xmlns="http://schemas.openxmlformats.org/spreadsheetml/2006/main" count="994" uniqueCount="285">
  <si>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</si>
  <si>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</si>
  <si>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</si>
  <si>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</si>
  <si>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</si>
  <si>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</si>
  <si>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</si>
  <si>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</si>
  <si>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更新に充てるための産山村風力発電特別会計基金に積み立てることを基本としている。今後も事業運営に必要な財源を確保しつつ、一般会計への繰り出しを通じて住民の福祉の向上に努める方針としている。
基金への積立
　名称：産山村風力発電特別会計基金　5,394千円
　目的：・・・・・・・事業運営に必要な財源を確保するため</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</si>
  <si>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</si>
  <si>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</si>
  <si>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</si>
  <si>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</si>
  <si>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</si>
  <si>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</si>
  <si>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</si>
  <si>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</si>
  <si>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</si>
  <si>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</si>
  <si>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</si>
  <si>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</si>
  <si>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</si>
  <si>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</si>
  <si>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</si>
  <si>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</si>
  <si>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</si>
  <si>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</si>
  <si>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</si>
  <si>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</si>
  <si>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</si>
  <si>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</si>
  <si>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</si>
  <si>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</si>
  <si>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</si>
  <si>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</si>
  <si>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</si>
  <si>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</si>
  <si>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</si>
  <si>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</si>
  <si>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</si>
  <si>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</si>
  <si>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</si>
  <si>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</si>
  <si>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</si>
  <si>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</si>
  <si>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</si>
  <si>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</si>
  <si>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</si>
  <si>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</si>
  <si>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</si>
  <si>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</si>
  <si>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</si>
  <si>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</si>
  <si>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</si>
  <si>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</si>
  <si>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</si>
  <si>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</si>
  <si>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</si>
  <si>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</si>
  <si>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</si>
  <si>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</si>
  <si>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</si>
  <si>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</si>
  <si>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</si>
  <si>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</si>
  <si>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</si>
  <si>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</si>
  <si>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</si>
  <si>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</si>
  <si>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</si>
  <si>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</si>
  <si>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</si>
  <si>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</si>
  <si>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</si>
  <si>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</si>
  <si>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</si>
  <si>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</si>
  <si>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</si>
  <si>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</si>
  <si>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</si>
  <si>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</si>
  <si>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</si>
  <si>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</si>
  <si>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</si>
  <si>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</si>
  <si>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</si>
  <si>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</si>
  <si>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</si>
  <si>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</si>
  <si>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</si>
  <si>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</si>
  <si>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</si>
  <si>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</si>
  <si>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</si>
  <si>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</si>
  <si>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</si>
  <si>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</si>
  <si>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</si>
  <si>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</si>
  <si>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</si>
  <si>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</si>
  <si>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</si>
  <si>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</si>
  <si>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</si>
  <si>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</si>
  <si>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</si>
  <si>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</si>
  <si>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</si>
  <si>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</si>
  <si>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</si>
  <si>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</si>
  <si>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</si>
  <si>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</si>
  <si>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</si>
  <si>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</si>
  <si>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</si>
  <si>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</si>
  <si>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</si>
  <si>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</si>
  <si>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</si>
  <si>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</si>
  <si>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434256</t>
  </si>
  <si>
    <t>47</t>
  </si>
  <si>
    <t>04</t>
  </si>
  <si>
    <t>0</t>
  </si>
  <si>
    <t>000</t>
  </si>
  <si>
    <t>熊本県　産山村</t>
  </si>
  <si>
    <t>法非適用</t>
  </si>
  <si>
    <t>電気事業</t>
  </si>
  <si>
    <t>非設置</t>
  </si>
  <si>
    <t>該当数値なし</t>
  </si>
  <si>
    <t>-</t>
  </si>
  <si>
    <t>令和 3 年 11月 28 日　産山村風力発電所</t>
  </si>
  <si>
    <t>令和 3 年 11 月 28 日　産山村風力発電所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</si>
  <si>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</si>
  <si>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</si>
  <si>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</si>
  <si>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</si>
  <si>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</si>
  <si>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</si>
  <si>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</si>
  <si>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</si>
  <si>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</si>
  <si>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</si>
  <si>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</si>
  <si>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</si>
  <si>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</si>
  <si>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</si>
  <si>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</si>
  <si>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</si>
  <si>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</si>
  <si>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</si>
  <si>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</si>
  <si>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</si>
  <si>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</si>
  <si>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</si>
  <si>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</si>
  <si>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</si>
  <si>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</si>
  <si>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</si>
  <si>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</si>
  <si>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</si>
  <si>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</si>
  <si>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</si>
  <si>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</si>
  <si>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</si>
  <si>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</si>
  <si>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</si>
  <si>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</si>
  <si>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</si>
  <si>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</si>
  <si>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</si>
  <si>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</si>
  <si>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</si>
  <si>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</si>
  <si>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</si>
  <si>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</si>
  <si>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</si>
  <si>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</si>
  <si>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</si>
  <si>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</si>
  <si>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</si>
  <si>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</si>
  <si>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</si>
  <si>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</si>
  <si>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</si>
  <si>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</si>
  <si>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</si>
  <si>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</si>
  <si>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</si>
  <si>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</si>
  <si>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</si>
  <si>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</si>
  <si>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</si>
  <si>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</si>
  <si>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</si>
  <si>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</si>
  <si>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</si>
  <si>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</si>
  <si>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</si>
  <si>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</si>
  <si>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</si>
  <si>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</si>
  <si>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</si>
  <si>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</si>
  <si>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</si>
  <si>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</si>
  <si>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</si>
  <si>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</si>
  <si>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</si>
  <si>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</si>
  <si>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</si>
  <si>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</si>
  <si>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</si>
  <si>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</si>
  <si>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</si>
  <si>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</si>
  <si>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</si>
  <si>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</si>
  <si>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</si>
  <si>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</si>
  <si>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</si>
  <si>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</si>
  <si>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</si>
  <si>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</si>
  <si>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</si>
  <si>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</si>
  <si>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</si>
  <si>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</si>
  <si>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</si>
  <si>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</si>
  <si>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</si>
  <si>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</si>
  <si>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</si>
  <si>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</si>
  <si>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</si>
  <si>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</si>
  <si>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</si>
  <si>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</si>
  <si>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</si>
  <si>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</si>
  <si>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</si>
  <si>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</si>
  <si>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</si>
  <si>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</si>
  <si>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</si>
  <si>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</si>
  <si>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</si>
  <si>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</si>
  <si>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</si>
  <si>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</si>
  <si>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</si>
  <si>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</si>
  <si>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</si>
  <si>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</si>
  <si>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</si>
  <si>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</si>
  <si>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</si>
  <si>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</si>
  <si>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</si>
  <si>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</si>
  <si>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</si>
  <si>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</si>
  <si>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</si>
  <si>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</si>
  <si>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</si>
  <si>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</si>
  <si>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</si>
  <si>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</si>
  <si>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</si>
  <si>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</si>
  <si>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</si>
  <si>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</si>
  <si>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</si>
  <si>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</si>
  <si>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</si>
  <si>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</si>
  <si>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</si>
  <si>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</si>
  <si>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</si>
  <si>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</si>
  <si>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</si>
  <si>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現状として、本村の風力発電による経営は、概ね安定しています。しかしながら、前述したように固定価格買取制度の終了が近づいてきており、現状のままの経営では赤字に転じる可能性があります。経営の見通しとしては、Ｒ2途中もしくはＲ3の固定価格買取制度の終了と同時に事業の廃止を予定しており、民間売却等も視野に入れつつ廃止までの事業の経営方法について総合的に判断していきます。</t>
    <rPh sb="7" eb="8">
      <t>ホン</t>
    </rPh>
    <rPh sb="38" eb="40">
      <t>ゼンジュツ</t>
    </rPh>
    <rPh sb="91" eb="93">
      <t>ケイエイ</t>
    </rPh>
    <rPh sb="94" eb="96">
      <t>ミトオ</t>
    </rPh>
    <rPh sb="104" eb="106">
      <t>トチュウ</t>
    </rPh>
    <rPh sb="125" eb="127">
      <t>ドウジ</t>
    </rPh>
    <rPh sb="128" eb="130">
      <t>ジギョウ</t>
    </rPh>
    <rPh sb="131" eb="133">
      <t>ハイシ</t>
    </rPh>
    <rPh sb="134" eb="136">
      <t>ヨテイ</t>
    </rPh>
    <rPh sb="154" eb="156">
      <t>ハイシ</t>
    </rPh>
    <phoneticPr fontId="5"/>
  </si>
  <si>
    <t>　本村の風力発電事業は、その運営を主に売電による収入が財源となっており、他会計からの繰入金はありません。過去5年間を通じて収益的収支比率・営業収支比率とも黒字となっており、安定した経営といえます。
　供給原価をみると、Ｈ27の数値が突出していますが、これは災害によって発電できない時期や老朽化による大規模な修繕があったためです。しかし、そのほかの年度ではおおよそ平均か、それ以下であることから、比較的良好と考えております。R01においては消耗品等の経年劣化による故障が多かったこと、また電力会社からの送電制限が頻繁にあったことでH30に比べ約1.8倍の値となっております。
　減価償却前営業利益をみると、継続的な成長とは言いがたい状況下にあり、平均値と比べても大きな乖離が見て取れます。これは本村の風力発電施設が他と比べて規模を拡大していないことに要因があると考えられますが、5年を通して大きな変動が無いということはそれだけ安定したものであるという捉え方もできます。</t>
    <rPh sb="8" eb="10">
      <t>ジギョウ</t>
    </rPh>
    <rPh sb="14" eb="16">
      <t>ウンエイ</t>
    </rPh>
    <rPh sb="17" eb="18">
      <t>オモ</t>
    </rPh>
    <rPh sb="24" eb="26">
      <t>シュウニュウ</t>
    </rPh>
    <rPh sb="27" eb="29">
      <t>ザイゲン</t>
    </rPh>
    <rPh sb="174" eb="176">
      <t>ネンド</t>
    </rPh>
    <rPh sb="220" eb="223">
      <t>ショウモウヒン</t>
    </rPh>
    <rPh sb="223" eb="224">
      <t>トウ</t>
    </rPh>
    <rPh sb="225" eb="227">
      <t>ケイネン</t>
    </rPh>
    <rPh sb="227" eb="229">
      <t>レッカ</t>
    </rPh>
    <rPh sb="232" eb="234">
      <t>コショウ</t>
    </rPh>
    <rPh sb="235" eb="236">
      <t>オオ</t>
    </rPh>
    <rPh sb="244" eb="246">
      <t>デンリョク</t>
    </rPh>
    <rPh sb="246" eb="248">
      <t>ガイシャ</t>
    </rPh>
    <rPh sb="251" eb="253">
      <t>ソウデン</t>
    </rPh>
    <rPh sb="253" eb="255">
      <t>セイゲン</t>
    </rPh>
    <rPh sb="256" eb="258">
      <t>ヒンパン</t>
    </rPh>
    <rPh sb="269" eb="270">
      <t>クラ</t>
    </rPh>
    <rPh sb="271" eb="272">
      <t>ヤク</t>
    </rPh>
    <rPh sb="275" eb="276">
      <t>バイ</t>
    </rPh>
    <rPh sb="277" eb="278">
      <t>アタイ</t>
    </rPh>
    <rPh sb="319" eb="320">
      <t>カ</t>
    </rPh>
    <rPh sb="348" eb="349">
      <t>ホン</t>
    </rPh>
    <rPh sb="426" eb="427">
      <t>トラ</t>
    </rPh>
    <rPh sb="428" eb="429">
      <t>カタ</t>
    </rPh>
    <phoneticPr fontId="5"/>
  </si>
  <si>
    <t>・設備利用率をみると、全体的な傾向として大きな変動はないものの、平均値を上回る年がないことがわかります。Ｈ27は災害及び大規模な修繕により発電できない期間があったため、設備利用率が落ち込んでいますが、Ｈ28は微増したものの、Ｈ29～Ｈ30は小さな不具合等の修繕による稼働の停止が多く発生している状況であり、利用率も低い数値で横這い傾向にありましたが、R01は故障による停止や電力会社からの制限が頻繁にあったことにより利用率が低下しました。
・修繕費比率をみると、H27、R01が平均を大きく上回っています。これは災害や老朽化による修繕が主であり、R01においては消耗品等の経年劣化による故障が多かったことによります。
・売電収入の全てが固定価格買取制度（ＦＩＴ収入）によるものです。固定価格買取制度の終了がＲ3であり、現在の買取価格より下落することが推測されることから、Ｒ3以降の経営悪化が懸念されます。
・企業債残高対料金収入比率が０％である理由としては、現在借入額がないことが要因となっています。</t>
    <rPh sb="104" eb="106">
      <t>ビゾウ</t>
    </rPh>
    <rPh sb="133" eb="135">
      <t>カドウ</t>
    </rPh>
    <rPh sb="136" eb="138">
      <t>テイシ</t>
    </rPh>
    <rPh sb="139" eb="140">
      <t>オオ</t>
    </rPh>
    <rPh sb="141" eb="143">
      <t>ハッセイ</t>
    </rPh>
    <rPh sb="147" eb="149">
      <t>ジョウキョウ</t>
    </rPh>
    <rPh sb="153" eb="156">
      <t>リヨウリツ</t>
    </rPh>
    <rPh sb="157" eb="158">
      <t>ヒク</t>
    </rPh>
    <rPh sb="159" eb="161">
      <t>スウチ</t>
    </rPh>
    <rPh sb="162" eb="164">
      <t>ヨコバ</t>
    </rPh>
    <rPh sb="179" eb="181">
      <t>コショウ</t>
    </rPh>
    <rPh sb="184" eb="186">
      <t>テイシ</t>
    </rPh>
    <rPh sb="187" eb="189">
      <t>デンリョク</t>
    </rPh>
    <rPh sb="189" eb="191">
      <t>ガイシャ</t>
    </rPh>
    <rPh sb="194" eb="196">
      <t>セイゲン</t>
    </rPh>
    <rPh sb="197" eb="199">
      <t>ヒンパン</t>
    </rPh>
    <rPh sb="208" eb="211">
      <t>リヨウリツ</t>
    </rPh>
    <rPh sb="212" eb="214">
      <t>テイカ</t>
    </rPh>
    <rPh sb="243" eb="244">
      <t>オオ</t>
    </rPh>
    <rPh sb="364" eb="366">
      <t>カイトリ</t>
    </rPh>
    <rPh sb="366" eb="368">
      <t>カカク</t>
    </rPh>
    <rPh sb="370" eb="372">
      <t>ゲラク</t>
    </rPh>
    <rPh sb="377" eb="379">
      <t>スイソク</t>
    </rPh>
    <rPh sb="389" eb="391">
      <t>イコウ</t>
    </rPh>
    <rPh sb="394" eb="396">
      <t>アッカ</t>
    </rPh>
    <rPh sb="397" eb="399">
      <t>ケネン</t>
    </rPh>
    <rPh sb="442" eb="444">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</si>
</sst>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5">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10" fillId="0" borderId="0" xfId="2" applyFont="1" applyAlignment="1" applyProtection="1">
      <alignment horizontal="left" vertical="top" wrapText="1"/>
      <protection locked="0"/>
    </xf>
    <xf numFmtId="0" fontId="10" fillId="0" borderId="47" xfId="2" applyFont="1" applyBorder="1" applyAlignment="1" applyProtection="1">
      <alignment horizontal="left" vertical="top" wrapText="1"/>
      <protection locked="0"/>
    </xf>
    <xf numFmtId="0" fontId="10" fillId="0" borderId="48"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133.19999999999999</c:v>
                </c:pt>
                <c:pt idx="1">
                  <c:v>285.10000000000002</c:v>
                </c:pt>
                <c:pt idx="2">
                  <c:v>329.3</c:v>
                </c:pt>
                <c:pt idx="3">
                  <c:v>285</c:v>
                </c:pt>
                <c:pt idx="4">
                  <c:v>156.80000000000001</c:v>
                </c:pt>
              </c:numCache>
            </c:numRef>
          </c:val>
          <c:extLst>
            <c:ext xmlns:c16="http://schemas.microsoft.com/office/drawing/2014/chart" uri="{C3380CC4-5D6E-409C-BE32-E72D297353CC}">
              <c16:uniqueId val="{00000000-0A97-4F9C-B335-B22CE4130CF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0A97-4F9C-B335-B22CE4130CF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A97-4F9C-B335-B22CE4130CF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133.19999999999999</c:v>
                </c:pt>
                <c:pt idx="1">
                  <c:v>296.89999999999998</c:v>
                </c:pt>
                <c:pt idx="2">
                  <c:v>419.6</c:v>
                </c:pt>
                <c:pt idx="3">
                  <c:v>360.1</c:v>
                </c:pt>
                <c:pt idx="4">
                  <c:v>174.2</c:v>
                </c:pt>
              </c:numCache>
            </c:numRef>
          </c:val>
          <c:extLst>
            <c:ext xmlns:c16="http://schemas.microsoft.com/office/drawing/2014/chart" uri="{C3380CC4-5D6E-409C-BE32-E72D297353CC}">
              <c16:uniqueId val="{00000000-1E0F-473E-99DD-586817BC2FEE}"/>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1E0F-473E-99DD-586817BC2FE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0F-473E-99DD-586817BC2FEE}"/>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F-4348-A51B-4D401173A405}"/>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F-4348-A51B-4D401173A40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58F-4348-A51B-4D401173A405}"/>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18646.5</c:v>
                </c:pt>
                <c:pt idx="1">
                  <c:v>8336</c:v>
                </c:pt>
                <c:pt idx="2">
                  <c:v>7217.8</c:v>
                </c:pt>
                <c:pt idx="3">
                  <c:v>8345.4</c:v>
                </c:pt>
                <c:pt idx="4">
                  <c:v>15304.7</c:v>
                </c:pt>
              </c:numCache>
            </c:numRef>
          </c:val>
          <c:extLst>
            <c:ext xmlns:c16="http://schemas.microsoft.com/office/drawing/2014/chart" uri="{C3380CC4-5D6E-409C-BE32-E72D297353CC}">
              <c16:uniqueId val="{00000000-84AA-42D2-8FF7-96F516FF5947}"/>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84AA-42D2-8FF7-96F516FF5947}"/>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3174</c:v>
                </c:pt>
                <c:pt idx="1">
                  <c:v>9689</c:v>
                </c:pt>
                <c:pt idx="2">
                  <c:v>11702</c:v>
                </c:pt>
                <c:pt idx="3">
                  <c:v>8987</c:v>
                </c:pt>
                <c:pt idx="4">
                  <c:v>3853</c:v>
                </c:pt>
              </c:numCache>
            </c:numRef>
          </c:val>
          <c:extLst>
            <c:ext xmlns:c16="http://schemas.microsoft.com/office/drawing/2014/chart" uri="{C3380CC4-5D6E-409C-BE32-E72D297353CC}">
              <c16:uniqueId val="{00000000-8959-42FD-8D9C-96894E2DCF8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8959-42FD-8D9C-96894E2DCF8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13.1</c:v>
                </c:pt>
                <c:pt idx="1">
                  <c:v>15.9</c:v>
                </c:pt>
                <c:pt idx="2">
                  <c:v>18</c:v>
                </c:pt>
                <c:pt idx="3">
                  <c:v>15.1</c:v>
                </c:pt>
                <c:pt idx="4">
                  <c:v>12.1</c:v>
                </c:pt>
              </c:numCache>
            </c:numRef>
          </c:val>
          <c:extLst>
            <c:ext xmlns:c16="http://schemas.microsoft.com/office/drawing/2014/chart" uri="{C3380CC4-5D6E-409C-BE32-E72D297353CC}">
              <c16:uniqueId val="{00000000-C37B-4FC1-AFC5-9F9906E9640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C37B-4FC1-AFC5-9F9906E9640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55.1</c:v>
                </c:pt>
                <c:pt idx="1">
                  <c:v>36.299999999999997</c:v>
                </c:pt>
                <c:pt idx="2">
                  <c:v>0</c:v>
                </c:pt>
                <c:pt idx="3">
                  <c:v>35.200000000000003</c:v>
                </c:pt>
                <c:pt idx="4">
                  <c:v>58.9</c:v>
                </c:pt>
              </c:numCache>
            </c:numRef>
          </c:val>
          <c:extLst>
            <c:ext xmlns:c16="http://schemas.microsoft.com/office/drawing/2014/chart" uri="{C3380CC4-5D6E-409C-BE32-E72D297353CC}">
              <c16:uniqueId val="{00000000-3D01-47A9-9587-414EB78624E1}"/>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3D01-47A9-9587-414EB78624E1}"/>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30B-4ADE-B5C9-B37BED6D97B1}"/>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630B-4ADE-B5C9-B37BED6D97B1}"/>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69-40E8-BC50-63670A77CA31}"/>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9-40E8-BC50-63670A77CA31}"/>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21-4C07-BED8-852332E0C87F}"/>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BC21-4C07-BED8-852332E0C87F}"/>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8-4127-9058-7E8A50DDB0D5}"/>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8-4127-9058-7E8A50DDB0D5}"/>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3D-4EDD-9AB3-A8A5842C2D7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D-4EDD-9AB3-A8A5842C2D7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E0-4E96-A849-B24E12627547}"/>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E0-4E96-A849-B24E12627547}"/>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B-4D0E-8688-A2726CABC620}"/>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B-4D0E-8688-A2726CABC620}"/>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D-46A9-94F4-15C96A5FFE96}"/>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D-46A9-94F4-15C96A5FFE96}"/>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D8-4AFC-A529-C22E1E29D027}"/>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D8-4AFC-A529-C22E1E29D027}"/>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9C-40DD-A1D3-0900FD8D7E15}"/>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9C-40DD-A1D3-0900FD8D7E15}"/>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E-4330-BBB3-565B35982B38}"/>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E-4330-BBB3-565B35982B38}"/>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7-46CA-A234-CD0D85050296}"/>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7-46CA-A234-CD0D85050296}"/>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B-4931-84E4-F122B91E0D6B}"/>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B-4931-84E4-F122B91E0D6B}"/>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13.1</c:v>
                </c:pt>
                <c:pt idx="1">
                  <c:v>15.9</c:v>
                </c:pt>
                <c:pt idx="2">
                  <c:v>18</c:v>
                </c:pt>
                <c:pt idx="3">
                  <c:v>15.1</c:v>
                </c:pt>
                <c:pt idx="4">
                  <c:v>12.1</c:v>
                </c:pt>
              </c:numCache>
            </c:numRef>
          </c:val>
          <c:extLst>
            <c:ext xmlns:c16="http://schemas.microsoft.com/office/drawing/2014/chart" uri="{C3380CC4-5D6E-409C-BE32-E72D297353CC}">
              <c16:uniqueId val="{00000000-3A29-4A8C-8DD5-2CC4C83E567F}"/>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3A29-4A8C-8DD5-2CC4C83E567F}"/>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55.1</c:v>
                </c:pt>
                <c:pt idx="1">
                  <c:v>36.299999999999997</c:v>
                </c:pt>
                <c:pt idx="2">
                  <c:v>0</c:v>
                </c:pt>
                <c:pt idx="3">
                  <c:v>35.200000000000003</c:v>
                </c:pt>
                <c:pt idx="4">
                  <c:v>58.9</c:v>
                </c:pt>
              </c:numCache>
            </c:numRef>
          </c:val>
          <c:extLst>
            <c:ext xmlns:c16="http://schemas.microsoft.com/office/drawing/2014/chart" uri="{C3380CC4-5D6E-409C-BE32-E72D297353CC}">
              <c16:uniqueId val="{00000000-4FD1-4EC4-8D9A-0E1F9A8D871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4FD1-4EC4-8D9A-0E1F9A8D871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52C-4FF1-AB31-93C46BB9C893}"/>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A52C-4FF1-AB31-93C46BB9C893}"/>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E-4223-90DC-49D89ECBC422}"/>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E-4223-90DC-49D89ECBC422}"/>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28B-407F-8AA2-A80A58D3497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528B-407F-8AA2-A80A58D3497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6E-4EE5-97D6-EEB9EBF30623}"/>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E-4EE5-97D6-EEB9EBF30623}"/>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3-4778-9BCF-E940D26713B9}"/>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3-4778-9BCF-E940D26713B9}"/>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B-496D-8AB6-F065EF9A2E56}"/>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B-496D-8AB6-F065EF9A2E56}"/>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7-463E-BF2F-D10B7D6BC62F}"/>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7-463E-BF2F-D10B7D6BC62F}"/>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F5-4C63-B916-A819F70FFCF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5-4C63-B916-A819F70FFCF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1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1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1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1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1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1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1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1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1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1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1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18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18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18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18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18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18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18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18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18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18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19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19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192"/>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193"/>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19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195"/>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19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19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19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199"/>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00"/>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01"/>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0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03"/>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20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20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20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20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20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209"/>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210"/>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211"/>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212"/>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21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214"/>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21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21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P1"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　産山村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1" t="str">
        <f>データ!I6</f>
        <v>法非適用</v>
      </c>
      <c r="C3" s="122"/>
      <c r="D3" s="122"/>
      <c r="E3" s="122"/>
      <c r="F3" s="122" t="str">
        <f>データ!J6</f>
        <v>電気事業</v>
      </c>
      <c r="G3" s="122"/>
      <c r="H3" s="122"/>
      <c r="I3" s="122"/>
      <c r="J3" s="122" t="str">
        <f>データ!K6</f>
        <v>非設置</v>
      </c>
      <c r="K3" s="122"/>
      <c r="L3" s="122"/>
      <c r="M3" s="122"/>
      <c r="N3" s="123" t="str">
        <f>データ!L6</f>
        <v>該当数値なし</v>
      </c>
      <c r="O3" s="123"/>
      <c r="P3" s="123"/>
      <c r="Q3" s="124"/>
      <c r="R3" s="1"/>
      <c r="S3" s="125" t="s">
        <v>8</v>
      </c>
      <c r="T3" s="126"/>
      <c r="U3" s="126"/>
      <c r="V3" s="126"/>
      <c r="W3" s="126"/>
      <c r="X3" s="126"/>
      <c r="Y3" s="126"/>
      <c r="Z3" s="126"/>
      <c r="AA3" s="126"/>
      <c r="AB3" s="126"/>
      <c r="AC3" s="126"/>
      <c r="AD3" s="126"/>
      <c r="AE3" s="126"/>
      <c r="AF3" s="126"/>
      <c r="AG3" s="126"/>
      <c r="AH3" s="127"/>
      <c r="AI3" s="1"/>
      <c r="AJ3" s="1"/>
      <c r="AK3" s="184" t="s">
        <v>283</v>
      </c>
      <c r="AL3" s="201"/>
      <c r="AM3" s="201"/>
      <c r="AN3" s="201"/>
      <c r="AO3" s="201"/>
      <c r="AP3" s="201"/>
      <c r="AQ3" s="186"/>
    </row>
    <row r="4" spans="1:43" ht="23.1" customHeight="1" x14ac:dyDescent="0.15">
      <c r="A4" s="1"/>
      <c r="B4" s="118" t="s">
        <v>9</v>
      </c>
      <c r="C4" s="119"/>
      <c r="D4" s="119"/>
      <c r="E4" s="119"/>
      <c r="F4" s="119" t="s">
        <v>10</v>
      </c>
      <c r="G4" s="119"/>
      <c r="H4" s="119"/>
      <c r="I4" s="119"/>
      <c r="J4" s="119" t="s">
        <v>11</v>
      </c>
      <c r="K4" s="119"/>
      <c r="L4" s="119"/>
      <c r="M4" s="119"/>
      <c r="N4" s="119" t="s">
        <v>12</v>
      </c>
      <c r="O4" s="119"/>
      <c r="P4" s="119"/>
      <c r="Q4" s="120"/>
      <c r="R4" s="1"/>
      <c r="S4" s="128"/>
      <c r="T4" s="129"/>
      <c r="U4" s="129"/>
      <c r="V4" s="129"/>
      <c r="W4" s="129"/>
      <c r="X4" s="129"/>
      <c r="Y4" s="129"/>
      <c r="Z4" s="129"/>
      <c r="AA4" s="129"/>
      <c r="AB4" s="129"/>
      <c r="AC4" s="129"/>
      <c r="AD4" s="129"/>
      <c r="AE4" s="129"/>
      <c r="AF4" s="129"/>
      <c r="AG4" s="129"/>
      <c r="AH4" s="130"/>
      <c r="AI4" s="1"/>
      <c r="AJ4" s="1"/>
      <c r="AK4" s="184"/>
      <c r="AL4" s="201"/>
      <c r="AM4" s="201"/>
      <c r="AN4" s="201"/>
      <c r="AO4" s="201"/>
      <c r="AP4" s="201"/>
      <c r="AQ4" s="186"/>
    </row>
    <row r="5" spans="1:43" ht="23.1" customHeight="1" x14ac:dyDescent="0.15">
      <c r="A5" s="1"/>
      <c r="B5" s="134" t="str">
        <f>データ!M6</f>
        <v>-</v>
      </c>
      <c r="C5" s="135"/>
      <c r="D5" s="135"/>
      <c r="E5" s="135"/>
      <c r="F5" s="136" t="str">
        <f>データ!N6</f>
        <v>-</v>
      </c>
      <c r="G5" s="136"/>
      <c r="H5" s="136"/>
      <c r="I5" s="136"/>
      <c r="J5" s="136">
        <f>データ!O6</f>
        <v>1</v>
      </c>
      <c r="K5" s="136"/>
      <c r="L5" s="136"/>
      <c r="M5" s="136"/>
      <c r="N5" s="136" t="str">
        <f>データ!P6</f>
        <v>-</v>
      </c>
      <c r="O5" s="136"/>
      <c r="P5" s="136"/>
      <c r="Q5" s="137"/>
      <c r="R5" s="1"/>
      <c r="S5" s="128"/>
      <c r="T5" s="129"/>
      <c r="U5" s="129"/>
      <c r="V5" s="129"/>
      <c r="W5" s="129"/>
      <c r="X5" s="129"/>
      <c r="Y5" s="129"/>
      <c r="Z5" s="129"/>
      <c r="AA5" s="129"/>
      <c r="AB5" s="129"/>
      <c r="AC5" s="129"/>
      <c r="AD5" s="129"/>
      <c r="AE5" s="129"/>
      <c r="AF5" s="129"/>
      <c r="AG5" s="129"/>
      <c r="AH5" s="130"/>
      <c r="AI5" s="1"/>
      <c r="AJ5" s="1"/>
      <c r="AK5" s="184"/>
      <c r="AL5" s="201"/>
      <c r="AM5" s="201"/>
      <c r="AN5" s="201"/>
      <c r="AO5" s="201"/>
      <c r="AP5" s="201"/>
      <c r="AQ5" s="186"/>
    </row>
    <row r="6" spans="1:43" ht="23.1" customHeight="1" x14ac:dyDescent="0.15">
      <c r="A6" s="1"/>
      <c r="B6" s="118" t="s">
        <v>13</v>
      </c>
      <c r="C6" s="119"/>
      <c r="D6" s="119"/>
      <c r="E6" s="119"/>
      <c r="F6" s="119" t="s">
        <v>14</v>
      </c>
      <c r="G6" s="119"/>
      <c r="H6" s="119"/>
      <c r="I6" s="119"/>
      <c r="J6" s="119" t="s">
        <v>15</v>
      </c>
      <c r="K6" s="119"/>
      <c r="L6" s="119"/>
      <c r="M6" s="119"/>
      <c r="N6" s="119" t="s">
        <v>16</v>
      </c>
      <c r="O6" s="119"/>
      <c r="P6" s="119"/>
      <c r="Q6" s="120"/>
      <c r="R6" s="1"/>
      <c r="S6" s="128"/>
      <c r="T6" s="129"/>
      <c r="U6" s="129"/>
      <c r="V6" s="129"/>
      <c r="W6" s="129"/>
      <c r="X6" s="129"/>
      <c r="Y6" s="129"/>
      <c r="Z6" s="129"/>
      <c r="AA6" s="129"/>
      <c r="AB6" s="129"/>
      <c r="AC6" s="129"/>
      <c r="AD6" s="129"/>
      <c r="AE6" s="129"/>
      <c r="AF6" s="129"/>
      <c r="AG6" s="129"/>
      <c r="AH6" s="130"/>
      <c r="AI6" s="1"/>
      <c r="AJ6" s="1"/>
      <c r="AK6" s="184"/>
      <c r="AL6" s="201"/>
      <c r="AM6" s="201"/>
      <c r="AN6" s="201"/>
      <c r="AO6" s="201"/>
      <c r="AP6" s="201"/>
      <c r="AQ6" s="186"/>
    </row>
    <row r="7" spans="1:43" ht="22.5" customHeight="1" x14ac:dyDescent="0.15">
      <c r="A7" s="1"/>
      <c r="B7" s="138" t="str">
        <f>データ!Q6</f>
        <v>-</v>
      </c>
      <c r="C7" s="136"/>
      <c r="D7" s="136"/>
      <c r="E7" s="136"/>
      <c r="F7" s="139" t="s">
        <v>132</v>
      </c>
      <c r="G7" s="140"/>
      <c r="H7" s="140"/>
      <c r="I7" s="140"/>
      <c r="J7" s="141" t="s">
        <v>133</v>
      </c>
      <c r="K7" s="141"/>
      <c r="L7" s="141"/>
      <c r="M7" s="141"/>
      <c r="N7" s="142" t="str">
        <f>データ!T6</f>
        <v>無</v>
      </c>
      <c r="O7" s="142"/>
      <c r="P7" s="142"/>
      <c r="Q7" s="143"/>
      <c r="R7" s="1"/>
      <c r="S7" s="128"/>
      <c r="T7" s="129"/>
      <c r="U7" s="129"/>
      <c r="V7" s="129"/>
      <c r="W7" s="129"/>
      <c r="X7" s="129"/>
      <c r="Y7" s="129"/>
      <c r="Z7" s="129"/>
      <c r="AA7" s="129"/>
      <c r="AB7" s="129"/>
      <c r="AC7" s="129"/>
      <c r="AD7" s="129"/>
      <c r="AE7" s="129"/>
      <c r="AF7" s="129"/>
      <c r="AG7" s="129"/>
      <c r="AH7" s="130"/>
      <c r="AI7" s="1"/>
      <c r="AJ7" s="1"/>
      <c r="AK7" s="184"/>
      <c r="AL7" s="201"/>
      <c r="AM7" s="201"/>
      <c r="AN7" s="201"/>
      <c r="AO7" s="201"/>
      <c r="AP7" s="201"/>
      <c r="AQ7" s="186"/>
    </row>
    <row r="8" spans="1:43" ht="23.1" customHeight="1" x14ac:dyDescent="0.15">
      <c r="A8" s="1"/>
      <c r="B8" s="118" t="s">
        <v>17</v>
      </c>
      <c r="C8" s="119"/>
      <c r="D8" s="119"/>
      <c r="E8" s="119"/>
      <c r="F8" s="119" t="s">
        <v>18</v>
      </c>
      <c r="G8" s="119"/>
      <c r="H8" s="119"/>
      <c r="I8" s="119"/>
      <c r="J8" s="119"/>
      <c r="K8" s="119"/>
      <c r="L8" s="119"/>
      <c r="M8" s="119"/>
      <c r="N8" s="119"/>
      <c r="O8" s="119"/>
      <c r="P8" s="119"/>
      <c r="Q8" s="120"/>
      <c r="R8" s="1"/>
      <c r="S8" s="128"/>
      <c r="T8" s="129"/>
      <c r="U8" s="129"/>
      <c r="V8" s="129"/>
      <c r="W8" s="129"/>
      <c r="X8" s="129"/>
      <c r="Y8" s="129"/>
      <c r="Z8" s="129"/>
      <c r="AA8" s="129"/>
      <c r="AB8" s="129"/>
      <c r="AC8" s="129"/>
      <c r="AD8" s="129"/>
      <c r="AE8" s="129"/>
      <c r="AF8" s="129"/>
      <c r="AG8" s="129"/>
      <c r="AH8" s="130"/>
      <c r="AI8" s="1"/>
      <c r="AJ8" s="1"/>
      <c r="AK8" s="184"/>
      <c r="AL8" s="201"/>
      <c r="AM8" s="201"/>
      <c r="AN8" s="201"/>
      <c r="AO8" s="201"/>
      <c r="AP8" s="201"/>
      <c r="AQ8" s="186"/>
    </row>
    <row r="9" spans="1:43" ht="23.1" customHeight="1" thickBot="1" x14ac:dyDescent="0.2">
      <c r="A9" s="1"/>
      <c r="B9" s="146" t="s">
        <v>135</v>
      </c>
      <c r="C9" s="147"/>
      <c r="D9" s="147"/>
      <c r="E9" s="147"/>
      <c r="F9" s="148">
        <f>データ!V6</f>
        <v>30.2</v>
      </c>
      <c r="G9" s="148"/>
      <c r="H9" s="148"/>
      <c r="I9" s="148"/>
      <c r="J9" s="149"/>
      <c r="K9" s="149"/>
      <c r="L9" s="149"/>
      <c r="M9" s="149"/>
      <c r="N9" s="150"/>
      <c r="O9" s="150"/>
      <c r="P9" s="150"/>
      <c r="Q9" s="151"/>
      <c r="R9" s="1"/>
      <c r="S9" s="128"/>
      <c r="T9" s="129"/>
      <c r="U9" s="129"/>
      <c r="V9" s="129"/>
      <c r="W9" s="129"/>
      <c r="X9" s="129"/>
      <c r="Y9" s="129"/>
      <c r="Z9" s="129"/>
      <c r="AA9" s="129"/>
      <c r="AB9" s="129"/>
      <c r="AC9" s="129"/>
      <c r="AD9" s="129"/>
      <c r="AE9" s="129"/>
      <c r="AF9" s="129"/>
      <c r="AG9" s="129"/>
      <c r="AH9" s="130"/>
      <c r="AI9" s="1"/>
      <c r="AJ9" s="1"/>
      <c r="AK9" s="184"/>
      <c r="AL9" s="201"/>
      <c r="AM9" s="201"/>
      <c r="AN9" s="201"/>
      <c r="AO9" s="201"/>
      <c r="AP9" s="201"/>
      <c r="AQ9" s="186"/>
    </row>
    <row r="10" spans="1:43" ht="27" customHeight="1" thickBot="1" x14ac:dyDescent="0.2">
      <c r="A10" s="1"/>
      <c r="B10" s="6" t="s">
        <v>19</v>
      </c>
      <c r="C10" s="7"/>
      <c r="D10" s="7"/>
      <c r="E10" s="7"/>
      <c r="F10" s="7"/>
      <c r="G10" s="7"/>
      <c r="H10" s="7"/>
      <c r="I10" s="7"/>
      <c r="J10" s="7"/>
      <c r="K10" s="7"/>
      <c r="L10" s="7"/>
      <c r="M10" s="7"/>
      <c r="N10" s="7"/>
      <c r="O10" s="7"/>
      <c r="P10" s="7"/>
      <c r="Q10" s="7"/>
      <c r="R10" s="1"/>
      <c r="S10" s="128"/>
      <c r="T10" s="129"/>
      <c r="U10" s="129"/>
      <c r="V10" s="129"/>
      <c r="W10" s="129"/>
      <c r="X10" s="129"/>
      <c r="Y10" s="129"/>
      <c r="Z10" s="129"/>
      <c r="AA10" s="129"/>
      <c r="AB10" s="129"/>
      <c r="AC10" s="129"/>
      <c r="AD10" s="129"/>
      <c r="AE10" s="129"/>
      <c r="AF10" s="129"/>
      <c r="AG10" s="129"/>
      <c r="AH10" s="130"/>
      <c r="AI10" s="1"/>
      <c r="AJ10" s="1"/>
      <c r="AK10" s="184"/>
      <c r="AL10" s="201"/>
      <c r="AM10" s="201"/>
      <c r="AN10" s="201"/>
      <c r="AO10" s="201"/>
      <c r="AP10" s="201"/>
      <c r="AQ10" s="186"/>
    </row>
    <row r="11" spans="1:43" ht="23.1" customHeight="1" x14ac:dyDescent="0.15">
      <c r="A11" s="1"/>
      <c r="B11" s="112" t="s">
        <v>20</v>
      </c>
      <c r="C11" s="113"/>
      <c r="D11" s="113"/>
      <c r="E11" s="113"/>
      <c r="F11" s="152" t="str">
        <f>データ!B10</f>
        <v>H27</v>
      </c>
      <c r="G11" s="153"/>
      <c r="H11" s="152" t="str">
        <f>データ!C10</f>
        <v>H28</v>
      </c>
      <c r="I11" s="153"/>
      <c r="J11" s="152" t="str">
        <f>データ!D10</f>
        <v>H29</v>
      </c>
      <c r="K11" s="153"/>
      <c r="L11" s="152" t="str">
        <f>データ!E10</f>
        <v>H30</v>
      </c>
      <c r="M11" s="153"/>
      <c r="N11" s="152" t="str">
        <f>データ!F10</f>
        <v>R01</v>
      </c>
      <c r="O11" s="154"/>
      <c r="P11" s="8"/>
      <c r="Q11" s="8"/>
      <c r="R11" s="1"/>
      <c r="S11" s="128"/>
      <c r="T11" s="129"/>
      <c r="U11" s="129"/>
      <c r="V11" s="129"/>
      <c r="W11" s="129"/>
      <c r="X11" s="129"/>
      <c r="Y11" s="129"/>
      <c r="Z11" s="129"/>
      <c r="AA11" s="129"/>
      <c r="AB11" s="129"/>
      <c r="AC11" s="129"/>
      <c r="AD11" s="129"/>
      <c r="AE11" s="129"/>
      <c r="AF11" s="129"/>
      <c r="AG11" s="129"/>
      <c r="AH11" s="130"/>
      <c r="AI11" s="1"/>
      <c r="AJ11" s="1"/>
      <c r="AK11" s="184"/>
      <c r="AL11" s="201"/>
      <c r="AM11" s="201"/>
      <c r="AN11" s="201"/>
      <c r="AO11" s="201"/>
      <c r="AP11" s="201"/>
      <c r="AQ11" s="186"/>
    </row>
    <row r="12" spans="1:43" ht="23.1" customHeight="1" x14ac:dyDescent="0.15">
      <c r="A12" s="1"/>
      <c r="B12" s="118" t="s">
        <v>21</v>
      </c>
      <c r="C12" s="119"/>
      <c r="D12" s="119"/>
      <c r="E12" s="119"/>
      <c r="F12" s="155" t="str">
        <f>データ!W6</f>
        <v>-</v>
      </c>
      <c r="G12" s="156"/>
      <c r="H12" s="155" t="str">
        <f>データ!X6</f>
        <v>-</v>
      </c>
      <c r="I12" s="156"/>
      <c r="J12" s="155" t="str">
        <f>データ!Y6</f>
        <v>-</v>
      </c>
      <c r="K12" s="156"/>
      <c r="L12" s="155" t="str">
        <f>データ!Z6</f>
        <v>-</v>
      </c>
      <c r="M12" s="156"/>
      <c r="N12" s="144" t="str">
        <f>データ!AA6</f>
        <v>-</v>
      </c>
      <c r="O12" s="145"/>
      <c r="P12" s="8"/>
      <c r="Q12" s="8"/>
      <c r="R12" s="1"/>
      <c r="S12" s="128"/>
      <c r="T12" s="129"/>
      <c r="U12" s="129"/>
      <c r="V12" s="129"/>
      <c r="W12" s="129"/>
      <c r="X12" s="129"/>
      <c r="Y12" s="129"/>
      <c r="Z12" s="129"/>
      <c r="AA12" s="129"/>
      <c r="AB12" s="129"/>
      <c r="AC12" s="129"/>
      <c r="AD12" s="129"/>
      <c r="AE12" s="129"/>
      <c r="AF12" s="129"/>
      <c r="AG12" s="129"/>
      <c r="AH12" s="130"/>
      <c r="AI12" s="1"/>
      <c r="AJ12" s="1"/>
      <c r="AK12" s="184"/>
      <c r="AL12" s="201"/>
      <c r="AM12" s="201"/>
      <c r="AN12" s="201"/>
      <c r="AO12" s="201"/>
      <c r="AP12" s="201"/>
      <c r="AQ12" s="186"/>
    </row>
    <row r="13" spans="1:43" ht="23.1" customHeight="1" x14ac:dyDescent="0.15">
      <c r="A13" s="1"/>
      <c r="B13" s="157" t="s">
        <v>22</v>
      </c>
      <c r="C13" s="158"/>
      <c r="D13" s="158"/>
      <c r="E13" s="159"/>
      <c r="F13" s="155" t="str">
        <f>データ!AB6</f>
        <v>-</v>
      </c>
      <c r="G13" s="156"/>
      <c r="H13" s="155" t="str">
        <f>データ!AC6</f>
        <v>-</v>
      </c>
      <c r="I13" s="156"/>
      <c r="J13" s="155" t="str">
        <f>データ!AD6</f>
        <v>-</v>
      </c>
      <c r="K13" s="156"/>
      <c r="L13" s="155" t="str">
        <f>データ!AE6</f>
        <v>-</v>
      </c>
      <c r="M13" s="156"/>
      <c r="N13" s="144" t="str">
        <f>データ!AF6</f>
        <v>-</v>
      </c>
      <c r="O13" s="145"/>
      <c r="P13" s="8"/>
      <c r="Q13" s="8"/>
      <c r="R13" s="1"/>
      <c r="S13" s="128"/>
      <c r="T13" s="129"/>
      <c r="U13" s="129"/>
      <c r="V13" s="129"/>
      <c r="W13" s="129"/>
      <c r="X13" s="129"/>
      <c r="Y13" s="129"/>
      <c r="Z13" s="129"/>
      <c r="AA13" s="129"/>
      <c r="AB13" s="129"/>
      <c r="AC13" s="129"/>
      <c r="AD13" s="129"/>
      <c r="AE13" s="129"/>
      <c r="AF13" s="129"/>
      <c r="AG13" s="129"/>
      <c r="AH13" s="130"/>
      <c r="AI13" s="1"/>
      <c r="AJ13" s="1"/>
      <c r="AK13" s="184"/>
      <c r="AL13" s="201"/>
      <c r="AM13" s="201"/>
      <c r="AN13" s="201"/>
      <c r="AO13" s="201"/>
      <c r="AP13" s="201"/>
      <c r="AQ13" s="186"/>
    </row>
    <row r="14" spans="1:43" ht="23.1" customHeight="1" x14ac:dyDescent="0.15">
      <c r="A14" s="1"/>
      <c r="B14" s="157" t="s">
        <v>23</v>
      </c>
      <c r="C14" s="158"/>
      <c r="D14" s="158"/>
      <c r="E14" s="159"/>
      <c r="F14" s="155">
        <f>データ!AG6</f>
        <v>689</v>
      </c>
      <c r="G14" s="156"/>
      <c r="H14" s="155">
        <f>データ!AH6</f>
        <v>835</v>
      </c>
      <c r="I14" s="156"/>
      <c r="J14" s="155">
        <f>データ!AI6</f>
        <v>944</v>
      </c>
      <c r="K14" s="156"/>
      <c r="L14" s="155">
        <f>データ!AJ6</f>
        <v>793</v>
      </c>
      <c r="M14" s="156"/>
      <c r="N14" s="144">
        <f>データ!AK6</f>
        <v>635</v>
      </c>
      <c r="O14" s="145"/>
      <c r="P14" s="8"/>
      <c r="Q14" s="8"/>
      <c r="R14" s="1"/>
      <c r="S14" s="128"/>
      <c r="T14" s="129"/>
      <c r="U14" s="129"/>
      <c r="V14" s="129"/>
      <c r="W14" s="129"/>
      <c r="X14" s="129"/>
      <c r="Y14" s="129"/>
      <c r="Z14" s="129"/>
      <c r="AA14" s="129"/>
      <c r="AB14" s="129"/>
      <c r="AC14" s="129"/>
      <c r="AD14" s="129"/>
      <c r="AE14" s="129"/>
      <c r="AF14" s="129"/>
      <c r="AG14" s="129"/>
      <c r="AH14" s="130"/>
      <c r="AI14" s="1"/>
      <c r="AJ14" s="1"/>
      <c r="AK14" s="184"/>
      <c r="AL14" s="201"/>
      <c r="AM14" s="201"/>
      <c r="AN14" s="201"/>
      <c r="AO14" s="201"/>
      <c r="AP14" s="201"/>
      <c r="AQ14" s="186"/>
    </row>
    <row r="15" spans="1:43" ht="23.1" customHeight="1" x14ac:dyDescent="0.15">
      <c r="A15" s="1"/>
      <c r="B15" s="162" t="s">
        <v>24</v>
      </c>
      <c r="C15" s="163"/>
      <c r="D15" s="163"/>
      <c r="E15" s="164"/>
      <c r="F15" s="165" t="str">
        <f>データ!AL6</f>
        <v>-</v>
      </c>
      <c r="G15" s="165"/>
      <c r="H15" s="165" t="str">
        <f>データ!AM6</f>
        <v>-</v>
      </c>
      <c r="I15" s="165"/>
      <c r="J15" s="165" t="str">
        <f>データ!AN6</f>
        <v>-</v>
      </c>
      <c r="K15" s="165"/>
      <c r="L15" s="165" t="str">
        <f>データ!AO6</f>
        <v>-</v>
      </c>
      <c r="M15" s="165"/>
      <c r="N15" s="166" t="str">
        <f>データ!AP6</f>
        <v>-</v>
      </c>
      <c r="O15" s="167"/>
      <c r="P15" s="8"/>
      <c r="Q15" s="8"/>
      <c r="R15" s="1"/>
      <c r="S15" s="128"/>
      <c r="T15" s="129"/>
      <c r="U15" s="129"/>
      <c r="V15" s="129"/>
      <c r="W15" s="129"/>
      <c r="X15" s="129"/>
      <c r="Y15" s="129"/>
      <c r="Z15" s="129"/>
      <c r="AA15" s="129"/>
      <c r="AB15" s="129"/>
      <c r="AC15" s="129"/>
      <c r="AD15" s="129"/>
      <c r="AE15" s="129"/>
      <c r="AF15" s="129"/>
      <c r="AG15" s="129"/>
      <c r="AH15" s="130"/>
      <c r="AI15" s="1"/>
      <c r="AJ15" s="1"/>
      <c r="AK15" s="184"/>
      <c r="AL15" s="201"/>
      <c r="AM15" s="201"/>
      <c r="AN15" s="201"/>
      <c r="AO15" s="201"/>
      <c r="AP15" s="201"/>
      <c r="AQ15" s="186"/>
    </row>
    <row r="16" spans="1:43" ht="23.1" customHeight="1" thickBot="1" x14ac:dyDescent="0.2">
      <c r="A16" s="1"/>
      <c r="B16" s="168" t="s">
        <v>25</v>
      </c>
      <c r="C16" s="169"/>
      <c r="D16" s="169"/>
      <c r="E16" s="170"/>
      <c r="F16" s="171">
        <f>データ!AQ6</f>
        <v>689</v>
      </c>
      <c r="G16" s="171"/>
      <c r="H16" s="171">
        <f>データ!AR6</f>
        <v>835</v>
      </c>
      <c r="I16" s="171"/>
      <c r="J16" s="171">
        <f>データ!AS6</f>
        <v>944</v>
      </c>
      <c r="K16" s="171"/>
      <c r="L16" s="171">
        <f>データ!AT6</f>
        <v>793</v>
      </c>
      <c r="M16" s="171"/>
      <c r="N16" s="160">
        <f>データ!AU6</f>
        <v>635</v>
      </c>
      <c r="O16" s="161"/>
      <c r="P16" s="8"/>
      <c r="Q16" s="8"/>
      <c r="R16" s="1"/>
      <c r="S16" s="128"/>
      <c r="T16" s="129"/>
      <c r="U16" s="129"/>
      <c r="V16" s="129"/>
      <c r="W16" s="129"/>
      <c r="X16" s="129"/>
      <c r="Y16" s="129"/>
      <c r="Z16" s="129"/>
      <c r="AA16" s="129"/>
      <c r="AB16" s="129"/>
      <c r="AC16" s="129"/>
      <c r="AD16" s="129"/>
      <c r="AE16" s="129"/>
      <c r="AF16" s="129"/>
      <c r="AG16" s="129"/>
      <c r="AH16" s="130"/>
      <c r="AI16" s="1"/>
      <c r="AJ16" s="1"/>
      <c r="AK16" s="184"/>
      <c r="AL16" s="201"/>
      <c r="AM16" s="201"/>
      <c r="AN16" s="201"/>
      <c r="AO16" s="201"/>
      <c r="AP16" s="201"/>
      <c r="AQ16" s="186"/>
    </row>
    <row r="17" spans="1:43" ht="15.6" customHeight="1" thickBot="1" x14ac:dyDescent="0.2">
      <c r="A17" s="1"/>
      <c r="B17" s="9"/>
      <c r="C17" s="1"/>
      <c r="D17" s="1"/>
      <c r="E17" s="1"/>
      <c r="F17" s="1"/>
      <c r="G17" s="1"/>
      <c r="H17" s="1"/>
      <c r="I17" s="1"/>
      <c r="J17" s="1"/>
      <c r="K17" s="1"/>
      <c r="L17" s="1"/>
      <c r="M17" s="1"/>
      <c r="N17" s="1"/>
      <c r="O17" s="1"/>
      <c r="P17" s="1"/>
      <c r="Q17" s="1"/>
      <c r="R17" s="1"/>
      <c r="S17" s="128"/>
      <c r="T17" s="129"/>
      <c r="U17" s="129"/>
      <c r="V17" s="129"/>
      <c r="W17" s="129"/>
      <c r="X17" s="129"/>
      <c r="Y17" s="129"/>
      <c r="Z17" s="129"/>
      <c r="AA17" s="129"/>
      <c r="AB17" s="129"/>
      <c r="AC17" s="129"/>
      <c r="AD17" s="129"/>
      <c r="AE17" s="129"/>
      <c r="AF17" s="129"/>
      <c r="AG17" s="129"/>
      <c r="AH17" s="130"/>
      <c r="AI17" s="1"/>
      <c r="AJ17" s="1"/>
      <c r="AK17" s="184"/>
      <c r="AL17" s="201"/>
      <c r="AM17" s="201"/>
      <c r="AN17" s="201"/>
      <c r="AO17" s="201"/>
      <c r="AP17" s="201"/>
      <c r="AQ17" s="186"/>
    </row>
    <row r="18" spans="1:43" ht="23.1" customHeight="1" x14ac:dyDescent="0.15">
      <c r="A18" s="1"/>
      <c r="B18" s="172"/>
      <c r="C18" s="173"/>
      <c r="D18" s="173"/>
      <c r="E18" s="173"/>
      <c r="F18" s="113" t="s">
        <v>26</v>
      </c>
      <c r="G18" s="113"/>
      <c r="H18" s="113"/>
      <c r="I18" s="113" t="s">
        <v>27</v>
      </c>
      <c r="J18" s="113"/>
      <c r="K18" s="113"/>
      <c r="L18" s="113" t="s">
        <v>25</v>
      </c>
      <c r="M18" s="113"/>
      <c r="N18" s="113"/>
      <c r="O18" s="114"/>
      <c r="P18" s="1"/>
      <c r="Q18" s="1"/>
      <c r="R18" s="1"/>
      <c r="S18" s="128"/>
      <c r="T18" s="129"/>
      <c r="U18" s="129"/>
      <c r="V18" s="129"/>
      <c r="W18" s="129"/>
      <c r="X18" s="129"/>
      <c r="Y18" s="129"/>
      <c r="Z18" s="129"/>
      <c r="AA18" s="129"/>
      <c r="AB18" s="129"/>
      <c r="AC18" s="129"/>
      <c r="AD18" s="129"/>
      <c r="AE18" s="129"/>
      <c r="AF18" s="129"/>
      <c r="AG18" s="129"/>
      <c r="AH18" s="130"/>
      <c r="AI18" s="1"/>
      <c r="AJ18" s="1"/>
      <c r="AK18" s="184"/>
      <c r="AL18" s="201"/>
      <c r="AM18" s="201"/>
      <c r="AN18" s="201"/>
      <c r="AO18" s="201"/>
      <c r="AP18" s="201"/>
      <c r="AQ18" s="186"/>
    </row>
    <row r="19" spans="1:43" ht="23.1" customHeight="1" thickBot="1" x14ac:dyDescent="0.2">
      <c r="A19" s="1"/>
      <c r="B19" s="168" t="s">
        <v>28</v>
      </c>
      <c r="C19" s="169"/>
      <c r="D19" s="169"/>
      <c r="E19" s="170"/>
      <c r="F19" s="174" t="str">
        <f>データ!AV6</f>
        <v>-</v>
      </c>
      <c r="G19" s="174"/>
      <c r="H19" s="174"/>
      <c r="I19" s="174">
        <f>データ!AW6</f>
        <v>10626</v>
      </c>
      <c r="J19" s="174"/>
      <c r="K19" s="174"/>
      <c r="L19" s="174">
        <f>データ!AX6</f>
        <v>10626</v>
      </c>
      <c r="M19" s="174"/>
      <c r="N19" s="174"/>
      <c r="O19" s="175"/>
      <c r="P19" s="1"/>
      <c r="Q19" s="1"/>
      <c r="R19" s="1"/>
      <c r="S19" s="131"/>
      <c r="T19" s="132"/>
      <c r="U19" s="132"/>
      <c r="V19" s="132"/>
      <c r="W19" s="132"/>
      <c r="X19" s="132"/>
      <c r="Y19" s="132"/>
      <c r="Z19" s="132"/>
      <c r="AA19" s="132"/>
      <c r="AB19" s="132"/>
      <c r="AC19" s="132"/>
      <c r="AD19" s="132"/>
      <c r="AE19" s="132"/>
      <c r="AF19" s="132"/>
      <c r="AG19" s="132"/>
      <c r="AH19" s="133"/>
      <c r="AI19" s="1"/>
      <c r="AJ19" s="1"/>
      <c r="AK19" s="184"/>
      <c r="AL19" s="201"/>
      <c r="AM19" s="201"/>
      <c r="AN19" s="201"/>
      <c r="AO19" s="201"/>
      <c r="AP19" s="201"/>
      <c r="AQ19" s="186"/>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84"/>
      <c r="AL20" s="201"/>
      <c r="AM20" s="201"/>
      <c r="AN20" s="201"/>
      <c r="AO20" s="201"/>
      <c r="AP20" s="201"/>
      <c r="AQ20" s="186"/>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84"/>
      <c r="AL21" s="201"/>
      <c r="AM21" s="201"/>
      <c r="AN21" s="201"/>
      <c r="AO21" s="201"/>
      <c r="AP21" s="201"/>
      <c r="AQ21" s="186"/>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84"/>
      <c r="AL22" s="201"/>
      <c r="AM22" s="201"/>
      <c r="AN22" s="201"/>
      <c r="AO22" s="201"/>
      <c r="AP22" s="201"/>
      <c r="AQ22" s="186"/>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84"/>
      <c r="AL23" s="201"/>
      <c r="AM23" s="201"/>
      <c r="AN23" s="201"/>
      <c r="AO23" s="201"/>
      <c r="AP23" s="201"/>
      <c r="AQ23" s="186"/>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84"/>
      <c r="AL24" s="201"/>
      <c r="AM24" s="201"/>
      <c r="AN24" s="201"/>
      <c r="AO24" s="201"/>
      <c r="AP24" s="201"/>
      <c r="AQ24" s="186"/>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84"/>
      <c r="AL25" s="201"/>
      <c r="AM25" s="201"/>
      <c r="AN25" s="201"/>
      <c r="AO25" s="201"/>
      <c r="AP25" s="201"/>
      <c r="AQ25" s="186"/>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84"/>
      <c r="AL26" s="201"/>
      <c r="AM26" s="201"/>
      <c r="AN26" s="201"/>
      <c r="AO26" s="201"/>
      <c r="AP26" s="201"/>
      <c r="AQ26" s="186"/>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84"/>
      <c r="AL27" s="201"/>
      <c r="AM27" s="201"/>
      <c r="AN27" s="201"/>
      <c r="AO27" s="201"/>
      <c r="AP27" s="201"/>
      <c r="AQ27" s="186"/>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84"/>
      <c r="AL28" s="201"/>
      <c r="AM28" s="201"/>
      <c r="AN28" s="201"/>
      <c r="AO28" s="201"/>
      <c r="AP28" s="201"/>
      <c r="AQ28" s="186"/>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84"/>
      <c r="AL29" s="201"/>
      <c r="AM29" s="201"/>
      <c r="AN29" s="201"/>
      <c r="AO29" s="201"/>
      <c r="AP29" s="201"/>
      <c r="AQ29" s="186"/>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84"/>
      <c r="AL30" s="201"/>
      <c r="AM30" s="201"/>
      <c r="AN30" s="201"/>
      <c r="AO30" s="201"/>
      <c r="AP30" s="201"/>
      <c r="AQ30" s="186"/>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84"/>
      <c r="AL31" s="201"/>
      <c r="AM31" s="201"/>
      <c r="AN31" s="201"/>
      <c r="AO31" s="201"/>
      <c r="AP31" s="201"/>
      <c r="AQ31" s="186"/>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84"/>
      <c r="AL32" s="201"/>
      <c r="AM32" s="201"/>
      <c r="AN32" s="201"/>
      <c r="AO32" s="201"/>
      <c r="AP32" s="201"/>
      <c r="AQ32" s="186"/>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84"/>
      <c r="AL33" s="201"/>
      <c r="AM33" s="201"/>
      <c r="AN33" s="201"/>
      <c r="AO33" s="201"/>
      <c r="AP33" s="201"/>
      <c r="AQ33" s="186"/>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84"/>
      <c r="AL34" s="201"/>
      <c r="AM34" s="201"/>
      <c r="AN34" s="201"/>
      <c r="AO34" s="201"/>
      <c r="AP34" s="201"/>
      <c r="AQ34" s="186"/>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84"/>
      <c r="AL35" s="201"/>
      <c r="AM35" s="201"/>
      <c r="AN35" s="201"/>
      <c r="AO35" s="201"/>
      <c r="AP35" s="201"/>
      <c r="AQ35" s="186"/>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84"/>
      <c r="AL36" s="201"/>
      <c r="AM36" s="201"/>
      <c r="AN36" s="201"/>
      <c r="AO36" s="201"/>
      <c r="AP36" s="201"/>
      <c r="AQ36" s="186"/>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84"/>
      <c r="AL37" s="201"/>
      <c r="AM37" s="201"/>
      <c r="AN37" s="201"/>
      <c r="AO37" s="201"/>
      <c r="AP37" s="201"/>
      <c r="AQ37" s="186"/>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202"/>
      <c r="AL38" s="203"/>
      <c r="AM38" s="203"/>
      <c r="AN38" s="203"/>
      <c r="AO38" s="203"/>
      <c r="AP38" s="203"/>
      <c r="AQ38" s="204"/>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76" t="s">
        <v>31</v>
      </c>
      <c r="AL39" s="177"/>
      <c r="AM39" s="177"/>
      <c r="AN39" s="177"/>
      <c r="AO39" s="177"/>
      <c r="AP39" s="177"/>
      <c r="AQ39" s="178"/>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4" t="s">
        <v>284</v>
      </c>
      <c r="AL40" s="201"/>
      <c r="AM40" s="201"/>
      <c r="AN40" s="201"/>
      <c r="AO40" s="201"/>
      <c r="AP40" s="201"/>
      <c r="AQ40" s="186"/>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4"/>
      <c r="AL41" s="201"/>
      <c r="AM41" s="201"/>
      <c r="AN41" s="201"/>
      <c r="AO41" s="201"/>
      <c r="AP41" s="201"/>
      <c r="AQ41" s="186"/>
    </row>
    <row r="42" spans="1:43" ht="43.35" customHeight="1" x14ac:dyDescent="0.15">
      <c r="A42" s="1"/>
      <c r="B42" s="179"/>
      <c r="C42" s="180"/>
      <c r="D42" s="18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4"/>
      <c r="AL42" s="201"/>
      <c r="AM42" s="201"/>
      <c r="AN42" s="201"/>
      <c r="AO42" s="201"/>
      <c r="AP42" s="201"/>
      <c r="AQ42" s="186"/>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4"/>
      <c r="AL43" s="201"/>
      <c r="AM43" s="201"/>
      <c r="AN43" s="201"/>
      <c r="AO43" s="201"/>
      <c r="AP43" s="201"/>
      <c r="AQ43" s="186"/>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4"/>
      <c r="AL44" s="201"/>
      <c r="AM44" s="201"/>
      <c r="AN44" s="201"/>
      <c r="AO44" s="201"/>
      <c r="AP44" s="201"/>
      <c r="AQ44" s="186"/>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4"/>
      <c r="AL45" s="201"/>
      <c r="AM45" s="201"/>
      <c r="AN45" s="201"/>
      <c r="AO45" s="201"/>
      <c r="AP45" s="201"/>
      <c r="AQ45" s="186"/>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4"/>
      <c r="AL46" s="201"/>
      <c r="AM46" s="201"/>
      <c r="AN46" s="201"/>
      <c r="AO46" s="201"/>
      <c r="AP46" s="201"/>
      <c r="AQ46" s="186"/>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4"/>
      <c r="AL47" s="201"/>
      <c r="AM47" s="201"/>
      <c r="AN47" s="201"/>
      <c r="AO47" s="201"/>
      <c r="AP47" s="201"/>
      <c r="AQ47" s="186"/>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4"/>
      <c r="AL48" s="201"/>
      <c r="AM48" s="201"/>
      <c r="AN48" s="201"/>
      <c r="AO48" s="201"/>
      <c r="AP48" s="201"/>
      <c r="AQ48" s="186"/>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4"/>
      <c r="AL49" s="201"/>
      <c r="AM49" s="201"/>
      <c r="AN49" s="201"/>
      <c r="AO49" s="201"/>
      <c r="AP49" s="201"/>
      <c r="AQ49" s="186"/>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4"/>
      <c r="AL50" s="201"/>
      <c r="AM50" s="201"/>
      <c r="AN50" s="201"/>
      <c r="AO50" s="201"/>
      <c r="AP50" s="201"/>
      <c r="AQ50" s="186"/>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4"/>
      <c r="AL51" s="201"/>
      <c r="AM51" s="201"/>
      <c r="AN51" s="201"/>
      <c r="AO51" s="201"/>
      <c r="AP51" s="201"/>
      <c r="AQ51" s="186"/>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4"/>
      <c r="AL52" s="201"/>
      <c r="AM52" s="201"/>
      <c r="AN52" s="201"/>
      <c r="AO52" s="201"/>
      <c r="AP52" s="201"/>
      <c r="AQ52" s="186"/>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4"/>
      <c r="AL53" s="201"/>
      <c r="AM53" s="201"/>
      <c r="AN53" s="201"/>
      <c r="AO53" s="201"/>
      <c r="AP53" s="201"/>
      <c r="AQ53" s="186"/>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4"/>
      <c r="AL54" s="201"/>
      <c r="AM54" s="201"/>
      <c r="AN54" s="201"/>
      <c r="AO54" s="201"/>
      <c r="AP54" s="201"/>
      <c r="AQ54" s="186"/>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4"/>
      <c r="AL55" s="201"/>
      <c r="AM55" s="201"/>
      <c r="AN55" s="201"/>
      <c r="AO55" s="201"/>
      <c r="AP55" s="201"/>
      <c r="AQ55" s="186"/>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4"/>
      <c r="AL56" s="201"/>
      <c r="AM56" s="201"/>
      <c r="AN56" s="201"/>
      <c r="AO56" s="201"/>
      <c r="AP56" s="201"/>
      <c r="AQ56" s="186"/>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4"/>
      <c r="AL57" s="201"/>
      <c r="AM57" s="201"/>
      <c r="AN57" s="201"/>
      <c r="AO57" s="201"/>
      <c r="AP57" s="201"/>
      <c r="AQ57" s="186"/>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4"/>
      <c r="AL58" s="201"/>
      <c r="AM58" s="201"/>
      <c r="AN58" s="201"/>
      <c r="AO58" s="201"/>
      <c r="AP58" s="201"/>
      <c r="AQ58" s="186"/>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4"/>
      <c r="AL59" s="201"/>
      <c r="AM59" s="201"/>
      <c r="AN59" s="201"/>
      <c r="AO59" s="201"/>
      <c r="AP59" s="201"/>
      <c r="AQ59" s="186"/>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4"/>
      <c r="AL60" s="201"/>
      <c r="AM60" s="201"/>
      <c r="AN60" s="201"/>
      <c r="AO60" s="201"/>
      <c r="AP60" s="201"/>
      <c r="AQ60" s="186"/>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4"/>
      <c r="AL61" s="201"/>
      <c r="AM61" s="201"/>
      <c r="AN61" s="201"/>
      <c r="AO61" s="201"/>
      <c r="AP61" s="201"/>
      <c r="AQ61" s="186"/>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4"/>
      <c r="AL62" s="201"/>
      <c r="AM62" s="201"/>
      <c r="AN62" s="201"/>
      <c r="AO62" s="201"/>
      <c r="AP62" s="201"/>
      <c r="AQ62" s="186"/>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4"/>
      <c r="AL63" s="201"/>
      <c r="AM63" s="201"/>
      <c r="AN63" s="201"/>
      <c r="AO63" s="201"/>
      <c r="AP63" s="201"/>
      <c r="AQ63" s="186"/>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4"/>
      <c r="AL64" s="201"/>
      <c r="AM64" s="201"/>
      <c r="AN64" s="201"/>
      <c r="AO64" s="201"/>
      <c r="AP64" s="201"/>
      <c r="AQ64" s="186"/>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4"/>
      <c r="AL65" s="201"/>
      <c r="AM65" s="201"/>
      <c r="AN65" s="201"/>
      <c r="AO65" s="201"/>
      <c r="AP65" s="201"/>
      <c r="AQ65" s="186"/>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4"/>
      <c r="AL66" s="201"/>
      <c r="AM66" s="201"/>
      <c r="AN66" s="201"/>
      <c r="AO66" s="201"/>
      <c r="AP66" s="201"/>
      <c r="AQ66" s="186"/>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4"/>
      <c r="AL67" s="201"/>
      <c r="AM67" s="201"/>
      <c r="AN67" s="201"/>
      <c r="AO67" s="201"/>
      <c r="AP67" s="201"/>
      <c r="AQ67" s="186"/>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4"/>
      <c r="AL68" s="201"/>
      <c r="AM68" s="201"/>
      <c r="AN68" s="201"/>
      <c r="AO68" s="201"/>
      <c r="AP68" s="201"/>
      <c r="AQ68" s="186"/>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4"/>
      <c r="AL69" s="201"/>
      <c r="AM69" s="201"/>
      <c r="AN69" s="201"/>
      <c r="AO69" s="201"/>
      <c r="AP69" s="201"/>
      <c r="AQ69" s="186"/>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4"/>
      <c r="AL70" s="201"/>
      <c r="AM70" s="201"/>
      <c r="AN70" s="201"/>
      <c r="AO70" s="201"/>
      <c r="AP70" s="201"/>
      <c r="AQ70" s="186"/>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4"/>
      <c r="AL71" s="201"/>
      <c r="AM71" s="201"/>
      <c r="AN71" s="201"/>
      <c r="AO71" s="201"/>
      <c r="AP71" s="201"/>
      <c r="AQ71" s="186"/>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4"/>
      <c r="AL72" s="201"/>
      <c r="AM72" s="201"/>
      <c r="AN72" s="201"/>
      <c r="AO72" s="201"/>
      <c r="AP72" s="201"/>
      <c r="AQ72" s="186"/>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4"/>
      <c r="AL73" s="201"/>
      <c r="AM73" s="201"/>
      <c r="AN73" s="201"/>
      <c r="AO73" s="201"/>
      <c r="AP73" s="201"/>
      <c r="AQ73" s="186"/>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4"/>
      <c r="AL74" s="201"/>
      <c r="AM74" s="201"/>
      <c r="AN74" s="201"/>
      <c r="AO74" s="201"/>
      <c r="AP74" s="201"/>
      <c r="AQ74" s="186"/>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4"/>
      <c r="AL75" s="201"/>
      <c r="AM75" s="201"/>
      <c r="AN75" s="201"/>
      <c r="AO75" s="201"/>
      <c r="AP75" s="201"/>
      <c r="AQ75" s="186"/>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4"/>
      <c r="AL76" s="201"/>
      <c r="AM76" s="201"/>
      <c r="AN76" s="201"/>
      <c r="AO76" s="201"/>
      <c r="AP76" s="201"/>
      <c r="AQ76" s="186"/>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4"/>
      <c r="AL77" s="201"/>
      <c r="AM77" s="201"/>
      <c r="AN77" s="201"/>
      <c r="AO77" s="201"/>
      <c r="AP77" s="201"/>
      <c r="AQ77" s="186"/>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4"/>
      <c r="AL78" s="201"/>
      <c r="AM78" s="201"/>
      <c r="AN78" s="201"/>
      <c r="AO78" s="201"/>
      <c r="AP78" s="201"/>
      <c r="AQ78" s="186"/>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4"/>
      <c r="AL79" s="201"/>
      <c r="AM79" s="201"/>
      <c r="AN79" s="201"/>
      <c r="AO79" s="201"/>
      <c r="AP79" s="201"/>
      <c r="AQ79" s="186"/>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4"/>
      <c r="AL80" s="201"/>
      <c r="AM80" s="201"/>
      <c r="AN80" s="201"/>
      <c r="AO80" s="201"/>
      <c r="AP80" s="201"/>
      <c r="AQ80" s="186"/>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4"/>
      <c r="AL81" s="201"/>
      <c r="AM81" s="201"/>
      <c r="AN81" s="201"/>
      <c r="AO81" s="201"/>
      <c r="AP81" s="201"/>
      <c r="AQ81" s="186"/>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4"/>
      <c r="AL82" s="201"/>
      <c r="AM82" s="201"/>
      <c r="AN82" s="201"/>
      <c r="AO82" s="201"/>
      <c r="AP82" s="201"/>
      <c r="AQ82" s="186"/>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4"/>
      <c r="AL83" s="201"/>
      <c r="AM83" s="201"/>
      <c r="AN83" s="201"/>
      <c r="AO83" s="201"/>
      <c r="AP83" s="201"/>
      <c r="AQ83" s="186"/>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4"/>
      <c r="AL84" s="201"/>
      <c r="AM84" s="201"/>
      <c r="AN84" s="201"/>
      <c r="AO84" s="201"/>
      <c r="AP84" s="201"/>
      <c r="AQ84" s="186"/>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4"/>
      <c r="AL85" s="201"/>
      <c r="AM85" s="201"/>
      <c r="AN85" s="201"/>
      <c r="AO85" s="201"/>
      <c r="AP85" s="201"/>
      <c r="AQ85" s="186"/>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4"/>
      <c r="AL86" s="201"/>
      <c r="AM86" s="201"/>
      <c r="AN86" s="201"/>
      <c r="AO86" s="201"/>
      <c r="AP86" s="201"/>
      <c r="AQ86" s="186"/>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4"/>
      <c r="AL87" s="201"/>
      <c r="AM87" s="201"/>
      <c r="AN87" s="201"/>
      <c r="AO87" s="201"/>
      <c r="AP87" s="201"/>
      <c r="AQ87" s="186"/>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4"/>
      <c r="AL88" s="201"/>
      <c r="AM88" s="201"/>
      <c r="AN88" s="201"/>
      <c r="AO88" s="201"/>
      <c r="AP88" s="201"/>
      <c r="AQ88" s="186"/>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4"/>
      <c r="AL89" s="201"/>
      <c r="AM89" s="201"/>
      <c r="AN89" s="201"/>
      <c r="AO89" s="201"/>
      <c r="AP89" s="201"/>
      <c r="AQ89" s="186"/>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4"/>
      <c r="AL90" s="201"/>
      <c r="AM90" s="201"/>
      <c r="AN90" s="201"/>
      <c r="AO90" s="201"/>
      <c r="AP90" s="201"/>
      <c r="AQ90" s="186"/>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4"/>
      <c r="AL91" s="201"/>
      <c r="AM91" s="201"/>
      <c r="AN91" s="201"/>
      <c r="AO91" s="201"/>
      <c r="AP91" s="201"/>
      <c r="AQ91" s="186"/>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4"/>
      <c r="AL92" s="201"/>
      <c r="AM92" s="201"/>
      <c r="AN92" s="201"/>
      <c r="AO92" s="201"/>
      <c r="AP92" s="201"/>
      <c r="AQ92" s="186"/>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4"/>
      <c r="AL93" s="201"/>
      <c r="AM93" s="201"/>
      <c r="AN93" s="201"/>
      <c r="AO93" s="201"/>
      <c r="AP93" s="201"/>
      <c r="AQ93" s="186"/>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4"/>
      <c r="AL94" s="201"/>
      <c r="AM94" s="201"/>
      <c r="AN94" s="201"/>
      <c r="AO94" s="201"/>
      <c r="AP94" s="201"/>
      <c r="AQ94" s="186"/>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4"/>
      <c r="AL95" s="201"/>
      <c r="AM95" s="201"/>
      <c r="AN95" s="201"/>
      <c r="AO95" s="201"/>
      <c r="AP95" s="201"/>
      <c r="AQ95" s="186"/>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202"/>
      <c r="AL96" s="203"/>
      <c r="AM96" s="203"/>
      <c r="AN96" s="203"/>
      <c r="AO96" s="203"/>
      <c r="AP96" s="203"/>
      <c r="AQ96" s="204"/>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76" t="s">
        <v>34</v>
      </c>
      <c r="AL97" s="177"/>
      <c r="AM97" s="177"/>
      <c r="AN97" s="177"/>
      <c r="AO97" s="177"/>
      <c r="AP97" s="177"/>
      <c r="AQ97" s="178"/>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1"/>
      <c r="AL98" s="182"/>
      <c r="AM98" s="182"/>
      <c r="AN98" s="182"/>
      <c r="AO98" s="182"/>
      <c r="AP98" s="182"/>
      <c r="AQ98" s="183"/>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84" t="s">
        <v>282</v>
      </c>
      <c r="AL99" s="185"/>
      <c r="AM99" s="185"/>
      <c r="AN99" s="185"/>
      <c r="AO99" s="185"/>
      <c r="AP99" s="185"/>
      <c r="AQ99" s="186"/>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84"/>
      <c r="AL100" s="185"/>
      <c r="AM100" s="185"/>
      <c r="AN100" s="185"/>
      <c r="AO100" s="185"/>
      <c r="AP100" s="185"/>
      <c r="AQ100" s="186"/>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84"/>
      <c r="AL101" s="185"/>
      <c r="AM101" s="185"/>
      <c r="AN101" s="185"/>
      <c r="AO101" s="185"/>
      <c r="AP101" s="185"/>
      <c r="AQ101" s="186"/>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84"/>
      <c r="AL102" s="185"/>
      <c r="AM102" s="185"/>
      <c r="AN102" s="185"/>
      <c r="AO102" s="185"/>
      <c r="AP102" s="185"/>
      <c r="AQ102" s="186"/>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84"/>
      <c r="AL103" s="185"/>
      <c r="AM103" s="185"/>
      <c r="AN103" s="185"/>
      <c r="AO103" s="185"/>
      <c r="AP103" s="185"/>
      <c r="AQ103" s="186"/>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84"/>
      <c r="AL104" s="185"/>
      <c r="AM104" s="185"/>
      <c r="AN104" s="185"/>
      <c r="AO104" s="185"/>
      <c r="AP104" s="185"/>
      <c r="AQ104" s="186"/>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84"/>
      <c r="AL105" s="185"/>
      <c r="AM105" s="185"/>
      <c r="AN105" s="185"/>
      <c r="AO105" s="185"/>
      <c r="AP105" s="185"/>
      <c r="AQ105" s="186"/>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84"/>
      <c r="AL106" s="185"/>
      <c r="AM106" s="185"/>
      <c r="AN106" s="185"/>
      <c r="AO106" s="185"/>
      <c r="AP106" s="185"/>
      <c r="AQ106" s="186"/>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84"/>
      <c r="AL107" s="185"/>
      <c r="AM107" s="185"/>
      <c r="AN107" s="185"/>
      <c r="AO107" s="185"/>
      <c r="AP107" s="185"/>
      <c r="AQ107" s="186"/>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84"/>
      <c r="AL108" s="185"/>
      <c r="AM108" s="185"/>
      <c r="AN108" s="185"/>
      <c r="AO108" s="185"/>
      <c r="AP108" s="185"/>
      <c r="AQ108" s="186"/>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84"/>
      <c r="AL109" s="185"/>
      <c r="AM109" s="185"/>
      <c r="AN109" s="185"/>
      <c r="AO109" s="185"/>
      <c r="AP109" s="185"/>
      <c r="AQ109" s="186"/>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84"/>
      <c r="AL110" s="185"/>
      <c r="AM110" s="185"/>
      <c r="AN110" s="185"/>
      <c r="AO110" s="185"/>
      <c r="AP110" s="185"/>
      <c r="AQ110" s="186"/>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84"/>
      <c r="AL111" s="185"/>
      <c r="AM111" s="185"/>
      <c r="AN111" s="185"/>
      <c r="AO111" s="185"/>
      <c r="AP111" s="185"/>
      <c r="AQ111" s="186"/>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84"/>
      <c r="AL112" s="185"/>
      <c r="AM112" s="185"/>
      <c r="AN112" s="185"/>
      <c r="AO112" s="185"/>
      <c r="AP112" s="185"/>
      <c r="AQ112" s="186"/>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84"/>
      <c r="AL113" s="185"/>
      <c r="AM113" s="185"/>
      <c r="AN113" s="185"/>
      <c r="AO113" s="185"/>
      <c r="AP113" s="185"/>
      <c r="AQ113" s="186"/>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84"/>
      <c r="AL114" s="185"/>
      <c r="AM114" s="185"/>
      <c r="AN114" s="185"/>
      <c r="AO114" s="185"/>
      <c r="AP114" s="185"/>
      <c r="AQ114" s="186"/>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84"/>
      <c r="AL115" s="185"/>
      <c r="AM115" s="185"/>
      <c r="AN115" s="185"/>
      <c r="AO115" s="185"/>
      <c r="AP115" s="185"/>
      <c r="AQ115" s="186"/>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84"/>
      <c r="AL116" s="185"/>
      <c r="AM116" s="185"/>
      <c r="AN116" s="185"/>
      <c r="AO116" s="185"/>
      <c r="AP116" s="185"/>
      <c r="AQ116" s="186"/>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87"/>
      <c r="AL117" s="188"/>
      <c r="AM117" s="188"/>
      <c r="AN117" s="188"/>
      <c r="AO117" s="188"/>
      <c r="AP117" s="188"/>
      <c r="AQ117" s="189"/>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（最大出力合計600kW）</v>
      </c>
      <c r="D123" s="5" t="str">
        <f>データ!EX9</f>
        <v>（最大出力合計-kW）</v>
      </c>
      <c r="E123" s="5" t="str">
        <f>データ!GW9</f>
        <v>（最大出力合計-kW）</v>
      </c>
      <c r="F123" s="5" t="str">
        <f>データ!IV9</f>
        <v>（最大出力合計600kW）</v>
      </c>
      <c r="G123" s="5" t="str">
        <f>データ!KU9</f>
        <v>（最大出力合計-kW）</v>
      </c>
    </row>
  </sheetData>
  <sheetProtection algorithmName="SHA-512" hashValue="M7/Rhf6YhIUgJdEfUdFmh8q0Wv8bUNm9IOqjvNpzIYr6cv10wYx5U/Yd5O/8whQ6ZMYPQvvuDrqehnfYRW/V4g==" saltValue="ANicZV2TEXn8CTAlBmz70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434256</v>
      </c>
      <c r="D6" s="67" t="str">
        <f t="shared" si="6"/>
        <v>47</v>
      </c>
      <c r="E6" s="67" t="str">
        <f t="shared" si="6"/>
        <v>04</v>
      </c>
      <c r="F6" s="67" t="str">
        <f t="shared" si="6"/>
        <v>0</v>
      </c>
      <c r="G6" s="67" t="str">
        <f t="shared" si="6"/>
        <v>000</v>
      </c>
      <c r="H6" s="67" t="str">
        <f t="shared" si="6"/>
        <v>熊本県　産山村</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 3 年 11月 28 日　産山村風力発電所</v>
      </c>
      <c r="S6" s="71" t="str">
        <f t="shared" si="6"/>
        <v>令和 3 年 11 月 28 日　産山村風力発電所</v>
      </c>
      <c r="T6" s="67" t="str">
        <f t="shared" si="6"/>
        <v>無</v>
      </c>
      <c r="U6" s="71" t="str">
        <f t="shared" si="6"/>
        <v>九州電力株式会社</v>
      </c>
      <c r="V6" s="68">
        <f t="shared" si="6"/>
        <v>30.2</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689</v>
      </c>
      <c r="AH6" s="69">
        <f t="shared" si="6"/>
        <v>835</v>
      </c>
      <c r="AI6" s="69">
        <f t="shared" si="6"/>
        <v>944</v>
      </c>
      <c r="AJ6" s="69">
        <f t="shared" si="6"/>
        <v>793</v>
      </c>
      <c r="AK6" s="69">
        <f t="shared" si="6"/>
        <v>635</v>
      </c>
      <c r="AL6" s="69" t="str">
        <f t="shared" si="6"/>
        <v>-</v>
      </c>
      <c r="AM6" s="69" t="str">
        <f t="shared" si="6"/>
        <v>-</v>
      </c>
      <c r="AN6" s="69" t="str">
        <f t="shared" si="6"/>
        <v>-</v>
      </c>
      <c r="AO6" s="69" t="str">
        <f t="shared" si="6"/>
        <v>-</v>
      </c>
      <c r="AP6" s="69" t="str">
        <f t="shared" si="6"/>
        <v>-</v>
      </c>
      <c r="AQ6" s="69">
        <f t="shared" si="6"/>
        <v>689</v>
      </c>
      <c r="AR6" s="69">
        <f t="shared" si="6"/>
        <v>835</v>
      </c>
      <c r="AS6" s="69">
        <f t="shared" si="6"/>
        <v>944</v>
      </c>
      <c r="AT6" s="69">
        <f t="shared" si="6"/>
        <v>793</v>
      </c>
      <c r="AU6" s="69">
        <f t="shared" si="6"/>
        <v>635</v>
      </c>
      <c r="AV6" s="69" t="str">
        <f t="shared" si="6"/>
        <v>-</v>
      </c>
      <c r="AW6" s="69">
        <f t="shared" si="6"/>
        <v>10626</v>
      </c>
      <c r="AX6" s="69">
        <f t="shared" si="6"/>
        <v>10626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132</v>
      </c>
      <c r="S7" s="81" t="s">
        <v>133</v>
      </c>
      <c r="T7" s="82" t="s">
        <v>134</v>
      </c>
      <c r="U7" s="81" t="s">
        <v>135</v>
      </c>
      <c r="V7" s="78">
        <v>30.2</v>
      </c>
      <c r="W7" s="80" t="s">
        <v>131</v>
      </c>
      <c r="X7" s="80" t="s">
        <v>131</v>
      </c>
      <c r="Y7" s="80" t="s">
        <v>131</v>
      </c>
      <c r="Z7" s="80" t="s">
        <v>131</v>
      </c>
      <c r="AA7" s="80" t="s">
        <v>131</v>
      </c>
      <c r="AB7" s="80" t="s">
        <v>131</v>
      </c>
      <c r="AC7" s="80" t="s">
        <v>131</v>
      </c>
      <c r="AD7" s="80" t="s">
        <v>131</v>
      </c>
      <c r="AE7" s="80" t="s">
        <v>131</v>
      </c>
      <c r="AF7" s="80" t="s">
        <v>131</v>
      </c>
      <c r="AG7" s="80">
        <v>689</v>
      </c>
      <c r="AH7" s="80">
        <v>835</v>
      </c>
      <c r="AI7" s="80">
        <v>944</v>
      </c>
      <c r="AJ7" s="80">
        <v>793</v>
      </c>
      <c r="AK7" s="80">
        <v>635</v>
      </c>
      <c r="AL7" s="80" t="s">
        <v>131</v>
      </c>
      <c r="AM7" s="80" t="s">
        <v>131</v>
      </c>
      <c r="AN7" s="80" t="s">
        <v>131</v>
      </c>
      <c r="AO7" s="80" t="s">
        <v>131</v>
      </c>
      <c r="AP7" s="80" t="s">
        <v>131</v>
      </c>
      <c r="AQ7" s="80">
        <v>689</v>
      </c>
      <c r="AR7" s="80">
        <v>835</v>
      </c>
      <c r="AS7" s="80">
        <v>944</v>
      </c>
      <c r="AT7" s="80">
        <v>793</v>
      </c>
      <c r="AU7" s="80">
        <v>635</v>
      </c>
      <c r="AV7" s="80" t="s">
        <v>131</v>
      </c>
      <c r="AW7" s="80">
        <v>10626</v>
      </c>
      <c r="AX7" s="80">
        <v>10626</v>
      </c>
      <c r="AY7" s="83">
        <v>133.19999999999999</v>
      </c>
      <c r="AZ7" s="83">
        <v>285.10000000000002</v>
      </c>
      <c r="BA7" s="83">
        <v>329.3</v>
      </c>
      <c r="BB7" s="83">
        <v>285</v>
      </c>
      <c r="BC7" s="83">
        <v>156.80000000000001</v>
      </c>
      <c r="BD7" s="83">
        <v>118.8</v>
      </c>
      <c r="BE7" s="83">
        <v>88.8</v>
      </c>
      <c r="BF7" s="83">
        <v>121.3</v>
      </c>
      <c r="BG7" s="83">
        <v>123.2</v>
      </c>
      <c r="BH7" s="83">
        <v>134.69999999999999</v>
      </c>
      <c r="BI7" s="83">
        <v>100</v>
      </c>
      <c r="BJ7" s="83">
        <v>133.19999999999999</v>
      </c>
      <c r="BK7" s="83">
        <v>296.89999999999998</v>
      </c>
      <c r="BL7" s="83">
        <v>419.6</v>
      </c>
      <c r="BM7" s="83">
        <v>360.1</v>
      </c>
      <c r="BN7" s="83">
        <v>174.2</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18646.5</v>
      </c>
      <c r="CG7" s="83">
        <v>8336</v>
      </c>
      <c r="CH7" s="83">
        <v>7217.8</v>
      </c>
      <c r="CI7" s="83">
        <v>8345.4</v>
      </c>
      <c r="CJ7" s="83">
        <v>15304.7</v>
      </c>
      <c r="CK7" s="83">
        <v>18815.8</v>
      </c>
      <c r="CL7" s="83">
        <v>22847.9</v>
      </c>
      <c r="CM7" s="83">
        <v>19199</v>
      </c>
      <c r="CN7" s="83">
        <v>19830.400000000001</v>
      </c>
      <c r="CO7" s="83">
        <v>19066.3</v>
      </c>
      <c r="CP7" s="80">
        <v>3174</v>
      </c>
      <c r="CQ7" s="80">
        <v>9689</v>
      </c>
      <c r="CR7" s="80">
        <v>11702</v>
      </c>
      <c r="CS7" s="80">
        <v>8987</v>
      </c>
      <c r="CT7" s="80">
        <v>3853</v>
      </c>
      <c r="CU7" s="80">
        <v>37685</v>
      </c>
      <c r="CV7" s="80">
        <v>2390</v>
      </c>
      <c r="CW7" s="80">
        <v>32739</v>
      </c>
      <c r="CX7" s="80">
        <v>34140</v>
      </c>
      <c r="CY7" s="80">
        <v>33434</v>
      </c>
      <c r="CZ7" s="80">
        <v>600</v>
      </c>
      <c r="DA7" s="83">
        <v>13.1</v>
      </c>
      <c r="DB7" s="83">
        <v>15.9</v>
      </c>
      <c r="DC7" s="83">
        <v>18</v>
      </c>
      <c r="DD7" s="83">
        <v>15.1</v>
      </c>
      <c r="DE7" s="83">
        <v>12.1</v>
      </c>
      <c r="DF7" s="83">
        <v>32.4</v>
      </c>
      <c r="DG7" s="83">
        <v>36.4</v>
      </c>
      <c r="DH7" s="83">
        <v>31.6</v>
      </c>
      <c r="DI7" s="83">
        <v>31.6</v>
      </c>
      <c r="DJ7" s="83">
        <v>30.1</v>
      </c>
      <c r="DK7" s="83">
        <v>55.1</v>
      </c>
      <c r="DL7" s="83">
        <v>36.299999999999997</v>
      </c>
      <c r="DM7" s="83">
        <v>0</v>
      </c>
      <c r="DN7" s="83">
        <v>35.200000000000003</v>
      </c>
      <c r="DO7" s="83">
        <v>58.9</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t="s">
        <v>131</v>
      </c>
      <c r="EZ7" s="83" t="s">
        <v>131</v>
      </c>
      <c r="FA7" s="83" t="s">
        <v>131</v>
      </c>
      <c r="FB7" s="83" t="s">
        <v>131</v>
      </c>
      <c r="FC7" s="83" t="s">
        <v>131</v>
      </c>
      <c r="FD7" s="83" t="s">
        <v>131</v>
      </c>
      <c r="FE7" s="83">
        <v>61.8</v>
      </c>
      <c r="FF7" s="83">
        <v>61.6</v>
      </c>
      <c r="FG7" s="83">
        <v>57.7</v>
      </c>
      <c r="FH7" s="83">
        <v>57.6</v>
      </c>
      <c r="FI7" s="83">
        <v>60.4</v>
      </c>
      <c r="FJ7" s="83" t="s">
        <v>131</v>
      </c>
      <c r="FK7" s="83" t="s">
        <v>131</v>
      </c>
      <c r="FL7" s="83" t="s">
        <v>131</v>
      </c>
      <c r="FM7" s="83" t="s">
        <v>131</v>
      </c>
      <c r="FN7" s="83" t="s">
        <v>131</v>
      </c>
      <c r="FO7" s="83">
        <v>8.6999999999999993</v>
      </c>
      <c r="FP7" s="83">
        <v>6.4</v>
      </c>
      <c r="FQ7" s="83">
        <v>5.4</v>
      </c>
      <c r="FR7" s="83">
        <v>8.6999999999999993</v>
      </c>
      <c r="FS7" s="83">
        <v>16.5</v>
      </c>
      <c r="FT7" s="83" t="s">
        <v>131</v>
      </c>
      <c r="FU7" s="83" t="s">
        <v>131</v>
      </c>
      <c r="FV7" s="83" t="s">
        <v>131</v>
      </c>
      <c r="FW7" s="83" t="s">
        <v>131</v>
      </c>
      <c r="FX7" s="83" t="s">
        <v>131</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v>600</v>
      </c>
      <c r="IX7" s="83">
        <v>13.1</v>
      </c>
      <c r="IY7" s="83">
        <v>15.9</v>
      </c>
      <c r="IZ7" s="83">
        <v>18</v>
      </c>
      <c r="JA7" s="83">
        <v>15.1</v>
      </c>
      <c r="JB7" s="83">
        <v>12.1</v>
      </c>
      <c r="JC7" s="83">
        <v>13.7</v>
      </c>
      <c r="JD7" s="83">
        <v>16.5</v>
      </c>
      <c r="JE7" s="83">
        <v>15</v>
      </c>
      <c r="JF7" s="83">
        <v>12.8</v>
      </c>
      <c r="JG7" s="83">
        <v>11.1</v>
      </c>
      <c r="JH7" s="83">
        <v>55.1</v>
      </c>
      <c r="JI7" s="83">
        <v>36.299999999999997</v>
      </c>
      <c r="JJ7" s="83">
        <v>0</v>
      </c>
      <c r="JK7" s="83">
        <v>35.200000000000003</v>
      </c>
      <c r="JL7" s="83">
        <v>58.9</v>
      </c>
      <c r="JM7" s="83">
        <v>40</v>
      </c>
      <c r="JN7" s="83">
        <v>39.700000000000003</v>
      </c>
      <c r="JO7" s="83">
        <v>37.5</v>
      </c>
      <c r="JP7" s="83">
        <v>37.299999999999997</v>
      </c>
      <c r="JQ7" s="83">
        <v>26</v>
      </c>
      <c r="JR7" s="83">
        <v>0</v>
      </c>
      <c r="JS7" s="83">
        <v>0</v>
      </c>
      <c r="JT7" s="83">
        <v>0</v>
      </c>
      <c r="JU7" s="83">
        <v>0</v>
      </c>
      <c r="JV7" s="83">
        <v>0</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v>100</v>
      </c>
      <c r="KM7" s="83">
        <v>100</v>
      </c>
      <c r="KN7" s="83">
        <v>100</v>
      </c>
      <c r="KO7" s="83">
        <v>100</v>
      </c>
      <c r="KP7" s="83">
        <v>100</v>
      </c>
      <c r="KQ7" s="83">
        <v>96</v>
      </c>
      <c r="KR7" s="83">
        <v>97.5</v>
      </c>
      <c r="KS7" s="83">
        <v>96.6</v>
      </c>
      <c r="KT7" s="83">
        <v>84</v>
      </c>
      <c r="KU7" s="83">
        <v>95.9</v>
      </c>
      <c r="KV7" s="80" t="s">
        <v>131</v>
      </c>
      <c r="KW7" s="83" t="s">
        <v>131</v>
      </c>
      <c r="KX7" s="83" t="s">
        <v>131</v>
      </c>
      <c r="KY7" s="83" t="s">
        <v>131</v>
      </c>
      <c r="KZ7" s="83" t="s">
        <v>131</v>
      </c>
      <c r="LA7" s="83" t="s">
        <v>131</v>
      </c>
      <c r="LB7" s="83">
        <v>12</v>
      </c>
      <c r="LC7" s="83">
        <v>14.5</v>
      </c>
      <c r="LD7" s="83">
        <v>14.9</v>
      </c>
      <c r="LE7" s="83">
        <v>15.3</v>
      </c>
      <c r="LF7" s="83">
        <v>14.9</v>
      </c>
      <c r="LG7" s="83" t="s">
        <v>131</v>
      </c>
      <c r="LH7" s="83" t="s">
        <v>131</v>
      </c>
      <c r="LI7" s="83" t="s">
        <v>131</v>
      </c>
      <c r="LJ7" s="83" t="s">
        <v>131</v>
      </c>
      <c r="LK7" s="83" t="s">
        <v>131</v>
      </c>
      <c r="LL7" s="83">
        <v>0.3</v>
      </c>
      <c r="LM7" s="83">
        <v>0.3</v>
      </c>
      <c r="LN7" s="83">
        <v>0.3</v>
      </c>
      <c r="LO7" s="83">
        <v>0.7</v>
      </c>
      <c r="LP7" s="83">
        <v>0.4</v>
      </c>
      <c r="LQ7" s="83" t="s">
        <v>131</v>
      </c>
      <c r="LR7" s="83" t="s">
        <v>131</v>
      </c>
      <c r="LS7" s="83" t="s">
        <v>131</v>
      </c>
      <c r="LT7" s="83" t="s">
        <v>131</v>
      </c>
      <c r="LU7" s="83" t="s">
        <v>131</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98.1</v>
      </c>
      <c r="MQ7" s="83">
        <v>98.7</v>
      </c>
      <c r="MR7" s="83">
        <v>98.2</v>
      </c>
      <c r="MS7" s="83">
        <v>98.7</v>
      </c>
      <c r="MT7" s="83">
        <v>98.8</v>
      </c>
      <c r="MU7" s="83" t="s">
        <v>131</v>
      </c>
      <c r="MV7" s="83" t="s">
        <v>131</v>
      </c>
      <c r="MW7" s="83" t="s">
        <v>131</v>
      </c>
      <c r="MX7" s="83" t="s">
        <v>131</v>
      </c>
      <c r="MY7" s="83" t="s">
        <v>131</v>
      </c>
      <c r="MZ7" s="83" t="s">
        <v>131</v>
      </c>
      <c r="NA7" s="83" t="s">
        <v>131</v>
      </c>
      <c r="NB7" s="83" t="s">
        <v>131</v>
      </c>
      <c r="NC7" s="83">
        <v>1</v>
      </c>
      <c r="ND7" s="83">
        <v>1</v>
      </c>
      <c r="NE7" s="83">
        <v>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136</v>
      </c>
      <c r="FB8" s="85"/>
      <c r="FC8" s="85"/>
      <c r="FD8" s="85"/>
      <c r="FE8" s="85"/>
      <c r="FF8" s="86"/>
      <c r="FG8" s="85"/>
      <c r="FH8" s="85"/>
      <c r="FI8" s="85" t="str">
        <f>FJ4</f>
        <v>修繕費比率（％）</v>
      </c>
      <c r="FJ8" s="85" t="b">
        <f>IF(SUM($M$6,$MU$7:$MX$7)=0,FALSE,TRUE)</f>
        <v>0</v>
      </c>
      <c r="FK8" s="87" t="s">
        <v>136</v>
      </c>
      <c r="FL8" s="85"/>
      <c r="FM8" s="85"/>
      <c r="FN8" s="85"/>
      <c r="FO8" s="85"/>
      <c r="FP8" s="85"/>
      <c r="FQ8" s="86"/>
      <c r="FR8" s="85"/>
      <c r="FS8" s="85" t="str">
        <f>FT4</f>
        <v>企業債残高対料金収入比率（％）</v>
      </c>
      <c r="FT8" s="85" t="b">
        <f>IF(SUM($M$6,$MU$7:$MX$7)=0,FALSE,TRUE)</f>
        <v>0</v>
      </c>
      <c r="FU8" s="87" t="s">
        <v>136</v>
      </c>
      <c r="FV8" s="85"/>
      <c r="FW8" s="85"/>
      <c r="FX8" s="85"/>
      <c r="FY8" s="85"/>
      <c r="FZ8" s="85"/>
      <c r="GA8" s="85"/>
      <c r="GB8" s="86"/>
      <c r="GC8" s="85" t="str">
        <f>GD4</f>
        <v>有形固定資産減価償却率（％）</v>
      </c>
      <c r="GD8" s="85" t="b">
        <v>0</v>
      </c>
      <c r="GE8" s="87" t="s">
        <v>137</v>
      </c>
      <c r="GF8" s="85"/>
      <c r="GG8" s="85"/>
      <c r="GH8" s="85"/>
      <c r="GI8" s="85"/>
      <c r="GJ8" s="85"/>
      <c r="GK8" s="85"/>
      <c r="GL8" s="85"/>
      <c r="GM8" s="85" t="str">
        <f>GN4</f>
        <v>FIT収入割合（％）</v>
      </c>
      <c r="GN8" s="85" t="b">
        <f>IF(SUM($M$6,$MU$7:$MX$7)=0,FALSE,TRUE)</f>
        <v>0</v>
      </c>
      <c r="GO8" s="87" t="s">
        <v>136</v>
      </c>
      <c r="GP8" s="85"/>
      <c r="GQ8" s="85"/>
      <c r="GR8" s="85"/>
      <c r="GS8" s="84"/>
      <c r="GT8" s="84"/>
      <c r="GU8" s="84"/>
      <c r="GV8" s="84"/>
      <c r="GW8" s="85" t="str">
        <f>GX5</f>
        <v>最大出力合計</v>
      </c>
      <c r="GX8" s="85" t="str">
        <f>GY4</f>
        <v>設備利用率（％）</v>
      </c>
      <c r="GY8" s="85" t="b">
        <f>IF(SUM($N$7,$MY$7:$NB$7)=0,FALSE,TRUE)</f>
        <v>0</v>
      </c>
      <c r="GZ8" s="87" t="s">
        <v>136</v>
      </c>
      <c r="HA8" s="85"/>
      <c r="HB8" s="85"/>
      <c r="HC8" s="85"/>
      <c r="HD8" s="85"/>
      <c r="HE8" s="86"/>
      <c r="HF8" s="85"/>
      <c r="HG8" s="85"/>
      <c r="HH8" s="85" t="str">
        <f>HI4</f>
        <v>修繕費比率（％）</v>
      </c>
      <c r="HI8" s="85" t="b">
        <f>IF(SUM($N$7,$MY$7:$NB$7)=0,FALSE,TRUE)</f>
        <v>0</v>
      </c>
      <c r="HJ8" s="87" t="s">
        <v>136</v>
      </c>
      <c r="HK8" s="85"/>
      <c r="HL8" s="85"/>
      <c r="HM8" s="85"/>
      <c r="HN8" s="85"/>
      <c r="HO8" s="85"/>
      <c r="HP8" s="86"/>
      <c r="HQ8" s="85"/>
      <c r="HR8" s="85" t="str">
        <f>HS4</f>
        <v>企業債残高対料金収入比率（％）</v>
      </c>
      <c r="HS8" s="85" t="b">
        <f>IF(SUM($N$7,$MY$7:$NB$7)=0,FALSE,TRUE)</f>
        <v>0</v>
      </c>
      <c r="HT8" s="87" t="s">
        <v>136</v>
      </c>
      <c r="HU8" s="85"/>
      <c r="HV8" s="85"/>
      <c r="HW8" s="85"/>
      <c r="HX8" s="85"/>
      <c r="HY8" s="85"/>
      <c r="HZ8" s="85"/>
      <c r="IA8" s="86"/>
      <c r="IB8" s="85" t="str">
        <f>IC4</f>
        <v>有形固定資産減価償却率（％）</v>
      </c>
      <c r="IC8" s="85" t="b">
        <v>0</v>
      </c>
      <c r="ID8" s="87" t="s">
        <v>137</v>
      </c>
      <c r="IE8" s="85"/>
      <c r="IF8" s="85"/>
      <c r="IG8" s="85"/>
      <c r="IH8" s="85"/>
      <c r="II8" s="85"/>
      <c r="IJ8" s="85"/>
      <c r="IK8" s="85"/>
      <c r="IL8" s="85" t="str">
        <f>IM4</f>
        <v>FIT収入割合（％）</v>
      </c>
      <c r="IM8" s="85" t="b">
        <f>IF(SUM($N$7,$MY$7:$NB$7)=0,FALSE,TRUE)</f>
        <v>0</v>
      </c>
      <c r="IN8" s="87" t="s">
        <v>136</v>
      </c>
      <c r="IO8" s="85"/>
      <c r="IP8" s="85"/>
      <c r="IQ8" s="85"/>
      <c r="IR8" s="84"/>
      <c r="IS8" s="84"/>
      <c r="IT8" s="84"/>
      <c r="IU8" s="84"/>
      <c r="IV8" s="85" t="str">
        <f>IW5</f>
        <v>最大出力合計</v>
      </c>
      <c r="IW8" s="85" t="str">
        <f>IX4</f>
        <v>設備利用率（％）</v>
      </c>
      <c r="IX8" s="85" t="b">
        <f>IF(SUM($O$7,$NC$7:$NF$7)=0,FALSE,TRUE)</f>
        <v>1</v>
      </c>
      <c r="IY8" s="87" t="s">
        <v>136</v>
      </c>
      <c r="IZ8" s="85"/>
      <c r="JA8" s="85"/>
      <c r="JB8" s="85"/>
      <c r="JC8" s="85"/>
      <c r="JD8" s="86"/>
      <c r="JE8" s="85"/>
      <c r="JF8" s="85"/>
      <c r="JG8" s="85" t="str">
        <f>JH4</f>
        <v>修繕費比率（％）</v>
      </c>
      <c r="JH8" s="85" t="b">
        <f>IF(SUM($O$7,$NC$7:$NF$7)=0,FALSE,TRUE)</f>
        <v>1</v>
      </c>
      <c r="JI8" s="87" t="s">
        <v>136</v>
      </c>
      <c r="JJ8" s="85"/>
      <c r="JK8" s="85"/>
      <c r="JL8" s="85"/>
      <c r="JM8" s="85"/>
      <c r="JN8" s="85"/>
      <c r="JO8" s="86"/>
      <c r="JP8" s="85"/>
      <c r="JQ8" s="85" t="str">
        <f>JR4</f>
        <v>企業債残高対料金収入比率（％）</v>
      </c>
      <c r="JR8" s="85" t="b">
        <f>IF(SUM($O$7,$NC$7:$NF$7)=0,FALSE,TRUE)</f>
        <v>1</v>
      </c>
      <c r="JS8" s="87" t="s">
        <v>136</v>
      </c>
      <c r="JT8" s="85"/>
      <c r="JU8" s="85"/>
      <c r="JV8" s="85"/>
      <c r="JW8" s="85"/>
      <c r="JX8" s="85"/>
      <c r="JY8" s="85"/>
      <c r="JZ8" s="86"/>
      <c r="KA8" s="85" t="str">
        <f>KB4</f>
        <v>有形固定資産減価償却率（％）</v>
      </c>
      <c r="KB8" s="85" t="b">
        <v>0</v>
      </c>
      <c r="KC8" s="87" t="s">
        <v>137</v>
      </c>
      <c r="KD8" s="85"/>
      <c r="KE8" s="85"/>
      <c r="KF8" s="85"/>
      <c r="KG8" s="85"/>
      <c r="KH8" s="85"/>
      <c r="KI8" s="85"/>
      <c r="KJ8" s="85"/>
      <c r="KK8" s="85" t="str">
        <f>KL4</f>
        <v>FIT収入割合（％）</v>
      </c>
      <c r="KL8" s="85" t="b">
        <f>IF(SUM($O$7,$NC$7:$NF$7)=0,FALSE,TRUE)</f>
        <v>1</v>
      </c>
      <c r="KM8" s="87" t="s">
        <v>136</v>
      </c>
      <c r="KN8" s="85"/>
      <c r="KO8" s="85"/>
      <c r="KP8" s="85"/>
      <c r="KQ8" s="84"/>
      <c r="KR8" s="84"/>
      <c r="KS8" s="84"/>
      <c r="KT8" s="84"/>
      <c r="KU8" s="85" t="str">
        <f>KV5</f>
        <v>最大出力合計</v>
      </c>
      <c r="KV8" s="85" t="str">
        <f>KW4</f>
        <v>設備利用率（％）</v>
      </c>
      <c r="KW8" s="85" t="b">
        <f>IF(SUM($P$7,$NG$7:$NJ$7)=0,FALSE,TRUE)</f>
        <v>0</v>
      </c>
      <c r="KX8" s="87" t="s">
        <v>136</v>
      </c>
      <c r="KY8" s="85"/>
      <c r="KZ8" s="85"/>
      <c r="LA8" s="85"/>
      <c r="LB8" s="85"/>
      <c r="LC8" s="86"/>
      <c r="LD8" s="85"/>
      <c r="LE8" s="85"/>
      <c r="LF8" s="85" t="str">
        <f>LG4</f>
        <v>修繕費比率（％）</v>
      </c>
      <c r="LG8" s="85" t="b">
        <f>IF(SUM($P$7,$NG$7:$NJ$7)=0,FALSE,TRUE)</f>
        <v>0</v>
      </c>
      <c r="LH8" s="87" t="s">
        <v>136</v>
      </c>
      <c r="LI8" s="85"/>
      <c r="LJ8" s="85"/>
      <c r="LK8" s="85"/>
      <c r="LL8" s="85"/>
      <c r="LM8" s="85"/>
      <c r="LN8" s="86"/>
      <c r="LO8" s="85"/>
      <c r="LP8" s="85" t="str">
        <f>LQ4</f>
        <v>企業債残高対料金収入比率（％）</v>
      </c>
      <c r="LQ8" s="85" t="b">
        <f>IF(SUM($P$7,$NG$7:$NJ$7)=0,FALSE,TRUE)</f>
        <v>0</v>
      </c>
      <c r="LR8" s="87" t="s">
        <v>136</v>
      </c>
      <c r="LS8" s="85"/>
      <c r="LT8" s="85"/>
      <c r="LU8" s="85"/>
      <c r="LV8" s="85"/>
      <c r="LW8" s="85"/>
      <c r="LX8" s="85"/>
      <c r="LY8" s="86"/>
      <c r="LZ8" s="85" t="str">
        <f>MA4</f>
        <v>有形固定資産減価償却率（％）</v>
      </c>
      <c r="MA8" s="85" t="b">
        <v>0</v>
      </c>
      <c r="MB8" s="87" t="s">
        <v>137</v>
      </c>
      <c r="MC8" s="85"/>
      <c r="MD8" s="85"/>
      <c r="ME8" s="85"/>
      <c r="MF8" s="85"/>
      <c r="MG8" s="85"/>
      <c r="MH8" s="85"/>
      <c r="MI8" s="85"/>
      <c r="MJ8" s="85" t="str">
        <f>MK4</f>
        <v>FIT収入割合（％）</v>
      </c>
      <c r="MK8" s="85" t="b">
        <f>IF(SUM($P$7,$NG$7:$NJ$7)=0,FALSE,TRUE)</f>
        <v>0</v>
      </c>
      <c r="ML8" s="87" t="s">
        <v>136</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138</v>
      </c>
      <c r="C9" s="89" t="s">
        <v>139</v>
      </c>
      <c r="D9" s="89" t="s">
        <v>140</v>
      </c>
      <c r="E9" s="89" t="s">
        <v>141</v>
      </c>
      <c r="F9" s="89" t="s">
        <v>142</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143</v>
      </c>
      <c r="AY9" s="90"/>
      <c r="AZ9" s="90"/>
      <c r="BA9" s="90"/>
      <c r="BB9" s="90"/>
      <c r="BC9" s="90"/>
      <c r="BD9" s="84"/>
      <c r="BE9" s="85"/>
      <c r="BF9" s="85"/>
      <c r="BG9" s="85"/>
      <c r="BH9" s="85"/>
      <c r="BI9" s="85" t="s">
        <v>143</v>
      </c>
      <c r="BJ9" s="90"/>
      <c r="BK9" s="90"/>
      <c r="BL9" s="90"/>
      <c r="BM9" s="90"/>
      <c r="BN9" s="90"/>
      <c r="BO9" s="84"/>
      <c r="BP9" s="85"/>
      <c r="BQ9" s="85"/>
      <c r="BR9" s="85"/>
      <c r="BS9" s="85"/>
      <c r="BT9" s="85" t="s">
        <v>143</v>
      </c>
      <c r="BU9" s="90"/>
      <c r="BV9" s="90"/>
      <c r="BW9" s="90"/>
      <c r="BX9" s="90"/>
      <c r="BY9" s="90"/>
      <c r="BZ9" s="84"/>
      <c r="CA9" s="85"/>
      <c r="CB9" s="85"/>
      <c r="CC9" s="85"/>
      <c r="CD9" s="85"/>
      <c r="CE9" s="85" t="s">
        <v>143</v>
      </c>
      <c r="CF9" s="90"/>
      <c r="CG9" s="90"/>
      <c r="CH9" s="90"/>
      <c r="CI9" s="90"/>
      <c r="CJ9" s="90"/>
      <c r="CK9" s="84"/>
      <c r="CL9" s="85"/>
      <c r="CM9" s="85"/>
      <c r="CN9" s="85"/>
      <c r="CO9" s="85" t="s">
        <v>143</v>
      </c>
      <c r="CP9" s="90"/>
      <c r="CQ9" s="90"/>
      <c r="CR9" s="90"/>
      <c r="CS9" s="90"/>
      <c r="CT9" s="90"/>
      <c r="CU9" s="85"/>
      <c r="CV9" s="84"/>
      <c r="CW9" s="85"/>
      <c r="CX9" s="85"/>
      <c r="CY9" s="91" t="str">
        <f>"（最大出力合計"&amp;TEXT(CZ7,"#,##0")&amp;"kW）"</f>
        <v>（最大出力合計600kW）</v>
      </c>
      <c r="CZ9" s="85" t="s">
        <v>143</v>
      </c>
      <c r="DA9" s="90"/>
      <c r="DB9" s="90"/>
      <c r="DC9" s="90"/>
      <c r="DD9" s="90"/>
      <c r="DE9" s="90"/>
      <c r="DF9" s="85"/>
      <c r="DG9" s="84"/>
      <c r="DH9" s="85"/>
      <c r="DI9" s="85"/>
      <c r="DJ9" s="85" t="s">
        <v>143</v>
      </c>
      <c r="DK9" s="90"/>
      <c r="DL9" s="90"/>
      <c r="DM9" s="90"/>
      <c r="DN9" s="90"/>
      <c r="DO9" s="90"/>
      <c r="DP9" s="85"/>
      <c r="DQ9" s="85"/>
      <c r="DR9" s="84"/>
      <c r="DS9" s="85"/>
      <c r="DT9" s="85" t="s">
        <v>143</v>
      </c>
      <c r="DU9" s="90"/>
      <c r="DV9" s="90"/>
      <c r="DW9" s="90"/>
      <c r="DX9" s="90"/>
      <c r="DY9" s="90"/>
      <c r="DZ9" s="85"/>
      <c r="EA9" s="85"/>
      <c r="EB9" s="85"/>
      <c r="EC9" s="84"/>
      <c r="ED9" s="85" t="s">
        <v>143</v>
      </c>
      <c r="EE9" s="90"/>
      <c r="EF9" s="90"/>
      <c r="EG9" s="90"/>
      <c r="EH9" s="90"/>
      <c r="EI9" s="90"/>
      <c r="EJ9" s="85"/>
      <c r="EK9" s="85"/>
      <c r="EL9" s="85"/>
      <c r="EM9" s="85"/>
      <c r="EN9" s="85" t="s">
        <v>143</v>
      </c>
      <c r="EO9" s="90"/>
      <c r="EP9" s="90"/>
      <c r="EQ9" s="90"/>
      <c r="ER9" s="90"/>
      <c r="ES9" s="90"/>
      <c r="ET9" s="84"/>
      <c r="EU9" s="84"/>
      <c r="EV9" s="84"/>
      <c r="EW9" s="84"/>
      <c r="EX9" s="91" t="str">
        <f>"（最大出力合計"&amp;TEXT(EY7,"#,##0")&amp;"kW）"</f>
        <v>（最大出力合計-kW）</v>
      </c>
      <c r="EY9" s="85" t="s">
        <v>143</v>
      </c>
      <c r="EZ9" s="90"/>
      <c r="FA9" s="90"/>
      <c r="FB9" s="90"/>
      <c r="FC9" s="90"/>
      <c r="FD9" s="90"/>
      <c r="FE9" s="85"/>
      <c r="FF9" s="84"/>
      <c r="FG9" s="85"/>
      <c r="FH9" s="85"/>
      <c r="FI9" s="85" t="s">
        <v>143</v>
      </c>
      <c r="FJ9" s="90"/>
      <c r="FK9" s="90"/>
      <c r="FL9" s="90"/>
      <c r="FM9" s="90"/>
      <c r="FN9" s="90"/>
      <c r="FO9" s="85"/>
      <c r="FP9" s="85"/>
      <c r="FQ9" s="84"/>
      <c r="FR9" s="85"/>
      <c r="FS9" s="85" t="s">
        <v>143</v>
      </c>
      <c r="FT9" s="90"/>
      <c r="FU9" s="90"/>
      <c r="FV9" s="90"/>
      <c r="FW9" s="90"/>
      <c r="FX9" s="90"/>
      <c r="FY9" s="85"/>
      <c r="FZ9" s="85"/>
      <c r="GA9" s="85"/>
      <c r="GB9" s="84"/>
      <c r="GC9" s="85" t="s">
        <v>143</v>
      </c>
      <c r="GD9" s="90"/>
      <c r="GE9" s="90"/>
      <c r="GF9" s="90"/>
      <c r="GG9" s="90"/>
      <c r="GH9" s="90"/>
      <c r="GI9" s="85"/>
      <c r="GJ9" s="85"/>
      <c r="GK9" s="85"/>
      <c r="GL9" s="85"/>
      <c r="GM9" s="85" t="s">
        <v>143</v>
      </c>
      <c r="GN9" s="90"/>
      <c r="GO9" s="90"/>
      <c r="GP9" s="90"/>
      <c r="GQ9" s="90"/>
      <c r="GR9" s="90"/>
      <c r="GS9" s="84"/>
      <c r="GT9" s="84"/>
      <c r="GU9" s="84"/>
      <c r="GV9" s="84"/>
      <c r="GW9" s="91" t="str">
        <f>"（最大出力合計"&amp;TEXT(GX7,"#,##0")&amp;"kW）"</f>
        <v>（最大出力合計-kW）</v>
      </c>
      <c r="GX9" s="85" t="s">
        <v>143</v>
      </c>
      <c r="GY9" s="90"/>
      <c r="GZ9" s="90"/>
      <c r="HA9" s="90"/>
      <c r="HB9" s="90"/>
      <c r="HC9" s="90"/>
      <c r="HD9" s="85"/>
      <c r="HE9" s="84"/>
      <c r="HF9" s="85"/>
      <c r="HG9" s="85"/>
      <c r="HH9" s="85" t="s">
        <v>143</v>
      </c>
      <c r="HI9" s="90"/>
      <c r="HJ9" s="90"/>
      <c r="HK9" s="90"/>
      <c r="HL9" s="90"/>
      <c r="HM9" s="90"/>
      <c r="HN9" s="85"/>
      <c r="HO9" s="85"/>
      <c r="HP9" s="84"/>
      <c r="HQ9" s="85"/>
      <c r="HR9" s="85" t="s">
        <v>143</v>
      </c>
      <c r="HS9" s="90"/>
      <c r="HT9" s="90"/>
      <c r="HU9" s="90"/>
      <c r="HV9" s="90"/>
      <c r="HW9" s="90"/>
      <c r="HX9" s="85"/>
      <c r="HY9" s="85"/>
      <c r="HZ9" s="85"/>
      <c r="IA9" s="84"/>
      <c r="IB9" s="85" t="s">
        <v>143</v>
      </c>
      <c r="IC9" s="90"/>
      <c r="ID9" s="90"/>
      <c r="IE9" s="90"/>
      <c r="IF9" s="90"/>
      <c r="IG9" s="90"/>
      <c r="IH9" s="85"/>
      <c r="II9" s="85"/>
      <c r="IJ9" s="85"/>
      <c r="IK9" s="85"/>
      <c r="IL9" s="85" t="s">
        <v>143</v>
      </c>
      <c r="IM9" s="90"/>
      <c r="IN9" s="90"/>
      <c r="IO9" s="90"/>
      <c r="IP9" s="90"/>
      <c r="IQ9" s="90"/>
      <c r="IR9" s="84"/>
      <c r="IS9" s="84"/>
      <c r="IT9" s="84"/>
      <c r="IU9" s="84"/>
      <c r="IV9" s="91" t="str">
        <f>"（最大出力合計"&amp;TEXT(IW7,"#,##0")&amp;"kW）"</f>
        <v>（最大出力合計600kW）</v>
      </c>
      <c r="IW9" s="85" t="s">
        <v>143</v>
      </c>
      <c r="IX9" s="90"/>
      <c r="IY9" s="90"/>
      <c r="IZ9" s="90"/>
      <c r="JA9" s="90"/>
      <c r="JB9" s="90"/>
      <c r="JC9" s="85"/>
      <c r="JD9" s="84"/>
      <c r="JE9" s="85"/>
      <c r="JF9" s="85"/>
      <c r="JG9" s="85" t="s">
        <v>143</v>
      </c>
      <c r="JH9" s="90"/>
      <c r="JI9" s="90"/>
      <c r="JJ9" s="90"/>
      <c r="JK9" s="90"/>
      <c r="JL9" s="90"/>
      <c r="JM9" s="85"/>
      <c r="JN9" s="85"/>
      <c r="JO9" s="84"/>
      <c r="JP9" s="85"/>
      <c r="JQ9" s="85" t="s">
        <v>143</v>
      </c>
      <c r="JR9" s="90"/>
      <c r="JS9" s="90"/>
      <c r="JT9" s="90"/>
      <c r="JU9" s="90"/>
      <c r="JV9" s="90"/>
      <c r="JW9" s="85"/>
      <c r="JX9" s="85"/>
      <c r="JY9" s="85"/>
      <c r="JZ9" s="84"/>
      <c r="KA9" s="85" t="s">
        <v>143</v>
      </c>
      <c r="KB9" s="90"/>
      <c r="KC9" s="90"/>
      <c r="KD9" s="90"/>
      <c r="KE9" s="90"/>
      <c r="KF9" s="90"/>
      <c r="KG9" s="85"/>
      <c r="KH9" s="85"/>
      <c r="KI9" s="85"/>
      <c r="KJ9" s="85"/>
      <c r="KK9" s="85" t="s">
        <v>143</v>
      </c>
      <c r="KL9" s="90"/>
      <c r="KM9" s="90"/>
      <c r="KN9" s="90"/>
      <c r="KO9" s="90"/>
      <c r="KP9" s="90"/>
      <c r="KQ9" s="84"/>
      <c r="KR9" s="84"/>
      <c r="KS9" s="84"/>
      <c r="KT9" s="84"/>
      <c r="KU9" s="91" t="str">
        <f>"（最大出力合計"&amp;TEXT(KV7,"#,##0")&amp;"kW）"</f>
        <v>（最大出力合計-kW）</v>
      </c>
      <c r="KV9" s="85" t="s">
        <v>143</v>
      </c>
      <c r="KW9" s="90"/>
      <c r="KX9" s="90"/>
      <c r="KY9" s="90"/>
      <c r="KZ9" s="90"/>
      <c r="LA9" s="90"/>
      <c r="LB9" s="85"/>
      <c r="LC9" s="84"/>
      <c r="LD9" s="85"/>
      <c r="LE9" s="85"/>
      <c r="LF9" s="85" t="s">
        <v>143</v>
      </c>
      <c r="LG9" s="90"/>
      <c r="LH9" s="90"/>
      <c r="LI9" s="90"/>
      <c r="LJ9" s="90"/>
      <c r="LK9" s="90"/>
      <c r="LL9" s="85"/>
      <c r="LM9" s="85"/>
      <c r="LN9" s="84"/>
      <c r="LO9" s="85"/>
      <c r="LP9" s="85" t="s">
        <v>143</v>
      </c>
      <c r="LQ9" s="90"/>
      <c r="LR9" s="90"/>
      <c r="LS9" s="90"/>
      <c r="LT9" s="90"/>
      <c r="LU9" s="90"/>
      <c r="LV9" s="85"/>
      <c r="LW9" s="85"/>
      <c r="LX9" s="85"/>
      <c r="LY9" s="84"/>
      <c r="LZ9" s="85" t="s">
        <v>143</v>
      </c>
      <c r="MA9" s="90"/>
      <c r="MB9" s="90"/>
      <c r="MC9" s="90"/>
      <c r="MD9" s="90"/>
      <c r="ME9" s="90"/>
      <c r="MF9" s="85"/>
      <c r="MG9" s="85"/>
      <c r="MH9" s="85"/>
      <c r="MI9" s="85"/>
      <c r="MJ9" s="85" t="s">
        <v>143</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144</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145</v>
      </c>
      <c r="AY11" s="95">
        <f>AY7</f>
        <v>133.19999999999999</v>
      </c>
      <c r="AZ11" s="95">
        <f>AZ7</f>
        <v>285.10000000000002</v>
      </c>
      <c r="BA11" s="95">
        <f>BA7</f>
        <v>329.3</v>
      </c>
      <c r="BB11" s="95">
        <f>BB7</f>
        <v>285</v>
      </c>
      <c r="BC11" s="95">
        <f>BC7</f>
        <v>156.80000000000001</v>
      </c>
      <c r="BD11" s="84"/>
      <c r="BE11" s="84"/>
      <c r="BF11" s="84"/>
      <c r="BG11" s="84"/>
      <c r="BH11" s="84"/>
      <c r="BI11" s="94" t="s">
        <v>145</v>
      </c>
      <c r="BJ11" s="95">
        <f>BJ7</f>
        <v>133.19999999999999</v>
      </c>
      <c r="BK11" s="95">
        <f>BK7</f>
        <v>296.89999999999998</v>
      </c>
      <c r="BL11" s="95">
        <f>BL7</f>
        <v>419.6</v>
      </c>
      <c r="BM11" s="95">
        <f>BM7</f>
        <v>360.1</v>
      </c>
      <c r="BN11" s="95">
        <f>BN7</f>
        <v>174.2</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145</v>
      </c>
      <c r="CF11" s="95">
        <f>CF7</f>
        <v>18646.5</v>
      </c>
      <c r="CG11" s="95">
        <f>CG7</f>
        <v>8336</v>
      </c>
      <c r="CH11" s="95">
        <f>CH7</f>
        <v>7217.8</v>
      </c>
      <c r="CI11" s="95">
        <f>CI7</f>
        <v>8345.4</v>
      </c>
      <c r="CJ11" s="95">
        <f>CJ7</f>
        <v>15304.7</v>
      </c>
      <c r="CK11" s="84"/>
      <c r="CL11" s="84"/>
      <c r="CM11" s="84"/>
      <c r="CN11" s="84"/>
      <c r="CO11" s="94" t="s">
        <v>145</v>
      </c>
      <c r="CP11" s="96">
        <f>CP7</f>
        <v>3174</v>
      </c>
      <c r="CQ11" s="96">
        <f>CQ7</f>
        <v>9689</v>
      </c>
      <c r="CR11" s="96">
        <f>CR7</f>
        <v>11702</v>
      </c>
      <c r="CS11" s="96">
        <f>CS7</f>
        <v>8987</v>
      </c>
      <c r="CT11" s="96">
        <f>CT7</f>
        <v>3853</v>
      </c>
      <c r="CU11" s="84"/>
      <c r="CV11" s="84"/>
      <c r="CW11" s="84"/>
      <c r="CX11" s="84"/>
      <c r="CY11" s="84"/>
      <c r="CZ11" s="94" t="s">
        <v>145</v>
      </c>
      <c r="DA11" s="95">
        <f>DA7</f>
        <v>13.1</v>
      </c>
      <c r="DB11" s="95">
        <f>DB7</f>
        <v>15.9</v>
      </c>
      <c r="DC11" s="95">
        <f>DC7</f>
        <v>18</v>
      </c>
      <c r="DD11" s="95">
        <f>DD7</f>
        <v>15.1</v>
      </c>
      <c r="DE11" s="95">
        <f>DE7</f>
        <v>12.1</v>
      </c>
      <c r="DF11" s="84"/>
      <c r="DG11" s="84"/>
      <c r="DH11" s="84"/>
      <c r="DI11" s="84"/>
      <c r="DJ11" s="94" t="s">
        <v>145</v>
      </c>
      <c r="DK11" s="95">
        <f>DK7</f>
        <v>55.1</v>
      </c>
      <c r="DL11" s="95">
        <f>DL7</f>
        <v>36.299999999999997</v>
      </c>
      <c r="DM11" s="95">
        <f>DM7</f>
        <v>0</v>
      </c>
      <c r="DN11" s="95">
        <f>DN7</f>
        <v>35.200000000000003</v>
      </c>
      <c r="DO11" s="95">
        <f>DO7</f>
        <v>58.9</v>
      </c>
      <c r="DP11" s="84"/>
      <c r="DQ11" s="84"/>
      <c r="DR11" s="84"/>
      <c r="DS11" s="84"/>
      <c r="DT11" s="94" t="s">
        <v>145</v>
      </c>
      <c r="DU11" s="95">
        <f>DU7</f>
        <v>0</v>
      </c>
      <c r="DV11" s="95">
        <f>DV7</f>
        <v>0</v>
      </c>
      <c r="DW11" s="95">
        <f>DW7</f>
        <v>0</v>
      </c>
      <c r="DX11" s="95">
        <f>DX7</f>
        <v>0</v>
      </c>
      <c r="DY11" s="95">
        <f>DY7</f>
        <v>0</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145</v>
      </c>
      <c r="EO11" s="95">
        <f>EO7</f>
        <v>100</v>
      </c>
      <c r="EP11" s="95">
        <f>EP7</f>
        <v>100</v>
      </c>
      <c r="EQ11" s="95">
        <f>EQ7</f>
        <v>100</v>
      </c>
      <c r="ER11" s="95">
        <f>ER7</f>
        <v>100</v>
      </c>
      <c r="ES11" s="95">
        <f>ES7</f>
        <v>100</v>
      </c>
      <c r="ET11" s="84"/>
      <c r="EU11" s="84"/>
      <c r="EV11" s="84"/>
      <c r="EW11" s="84"/>
      <c r="EX11" s="84"/>
      <c r="EY11" s="94" t="s">
        <v>145</v>
      </c>
      <c r="EZ11" s="95" t="str">
        <f>EZ7</f>
        <v>-</v>
      </c>
      <c r="FA11" s="95" t="str">
        <f>FA7</f>
        <v>-</v>
      </c>
      <c r="FB11" s="95" t="str">
        <f>FB7</f>
        <v>-</v>
      </c>
      <c r="FC11" s="95" t="str">
        <f>FC7</f>
        <v>-</v>
      </c>
      <c r="FD11" s="95" t="str">
        <f>FD7</f>
        <v>-</v>
      </c>
      <c r="FE11" s="84"/>
      <c r="FF11" s="84"/>
      <c r="FG11" s="84"/>
      <c r="FH11" s="84"/>
      <c r="FI11" s="94" t="s">
        <v>145</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145</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f>IX7</f>
        <v>13.1</v>
      </c>
      <c r="IY11" s="95">
        <f>IY7</f>
        <v>15.9</v>
      </c>
      <c r="IZ11" s="95">
        <f>IZ7</f>
        <v>18</v>
      </c>
      <c r="JA11" s="95">
        <f>JA7</f>
        <v>15.1</v>
      </c>
      <c r="JB11" s="95">
        <f>JB7</f>
        <v>12.1</v>
      </c>
      <c r="JC11" s="84"/>
      <c r="JD11" s="84"/>
      <c r="JE11" s="84"/>
      <c r="JF11" s="84"/>
      <c r="JG11" s="94" t="s">
        <v>145</v>
      </c>
      <c r="JH11" s="95">
        <f>JH7</f>
        <v>55.1</v>
      </c>
      <c r="JI11" s="95">
        <f>JI7</f>
        <v>36.299999999999997</v>
      </c>
      <c r="JJ11" s="95">
        <f>JJ7</f>
        <v>0</v>
      </c>
      <c r="JK11" s="95">
        <f>JK7</f>
        <v>35.200000000000003</v>
      </c>
      <c r="JL11" s="95">
        <f>JL7</f>
        <v>58.9</v>
      </c>
      <c r="JM11" s="84"/>
      <c r="JN11" s="84"/>
      <c r="JO11" s="84"/>
      <c r="JP11" s="84"/>
      <c r="JQ11" s="94" t="s">
        <v>145</v>
      </c>
      <c r="JR11" s="95">
        <f>JR7</f>
        <v>0</v>
      </c>
      <c r="JS11" s="95">
        <f>JS7</f>
        <v>0</v>
      </c>
      <c r="JT11" s="95">
        <f>JT7</f>
        <v>0</v>
      </c>
      <c r="JU11" s="95">
        <f>JU7</f>
        <v>0</v>
      </c>
      <c r="JV11" s="95">
        <f>JV7</f>
        <v>0</v>
      </c>
      <c r="JW11" s="84"/>
      <c r="JX11" s="84"/>
      <c r="JY11" s="84"/>
      <c r="JZ11" s="84"/>
      <c r="KA11" s="94" t="s">
        <v>145</v>
      </c>
      <c r="KB11" s="95" t="str">
        <f>KB7</f>
        <v>-</v>
      </c>
      <c r="KC11" s="95" t="str">
        <f>KC7</f>
        <v>-</v>
      </c>
      <c r="KD11" s="95" t="str">
        <f>KD7</f>
        <v>-</v>
      </c>
      <c r="KE11" s="95" t="str">
        <f>KE7</f>
        <v>-</v>
      </c>
      <c r="KF11" s="95" t="str">
        <f>KF7</f>
        <v>-</v>
      </c>
      <c r="KG11" s="84"/>
      <c r="KH11" s="84"/>
      <c r="KI11" s="84"/>
      <c r="KJ11" s="84"/>
      <c r="KK11" s="94" t="s">
        <v>145</v>
      </c>
      <c r="KL11" s="95">
        <f>KL7</f>
        <v>100</v>
      </c>
      <c r="KM11" s="95">
        <f>KM7</f>
        <v>100</v>
      </c>
      <c r="KN11" s="95">
        <f>KN7</f>
        <v>100</v>
      </c>
      <c r="KO11" s="95">
        <f>KO7</f>
        <v>100</v>
      </c>
      <c r="KP11" s="95">
        <f>KP7</f>
        <v>100</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145</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118.8</v>
      </c>
      <c r="AZ12" s="95">
        <f>BE7</f>
        <v>88.8</v>
      </c>
      <c r="BA12" s="95">
        <f>BF7</f>
        <v>121.3</v>
      </c>
      <c r="BB12" s="95">
        <f>BG7</f>
        <v>123.2</v>
      </c>
      <c r="BC12" s="95">
        <f>BH7</f>
        <v>134.69999999999999</v>
      </c>
      <c r="BD12" s="84"/>
      <c r="BE12" s="84"/>
      <c r="BF12" s="84"/>
      <c r="BG12" s="84"/>
      <c r="BH12" s="84"/>
      <c r="BI12" s="94" t="s">
        <v>146</v>
      </c>
      <c r="BJ12" s="95">
        <f>BO7</f>
        <v>255.4</v>
      </c>
      <c r="BK12" s="95">
        <f>BP7</f>
        <v>269.8</v>
      </c>
      <c r="BL12" s="95">
        <f>BQ7</f>
        <v>247.9</v>
      </c>
      <c r="BM12" s="95">
        <f>BR7</f>
        <v>240.1</v>
      </c>
      <c r="BN12" s="95">
        <f>BS7</f>
        <v>255.5</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18815.8</v>
      </c>
      <c r="CG12" s="95">
        <f>CL7</f>
        <v>22847.9</v>
      </c>
      <c r="CH12" s="95">
        <f>CM7</f>
        <v>19199</v>
      </c>
      <c r="CI12" s="95">
        <f>CN7</f>
        <v>19830.400000000001</v>
      </c>
      <c r="CJ12" s="95">
        <f>CO7</f>
        <v>19066.3</v>
      </c>
      <c r="CK12" s="84"/>
      <c r="CL12" s="84"/>
      <c r="CM12" s="84"/>
      <c r="CN12" s="84"/>
      <c r="CO12" s="94" t="s">
        <v>147</v>
      </c>
      <c r="CP12" s="96">
        <f>CU7</f>
        <v>37685</v>
      </c>
      <c r="CQ12" s="96">
        <f>CV7</f>
        <v>2390</v>
      </c>
      <c r="CR12" s="96">
        <f>CW7</f>
        <v>32739</v>
      </c>
      <c r="CS12" s="96">
        <f>CX7</f>
        <v>34140</v>
      </c>
      <c r="CT12" s="96">
        <f>CY7</f>
        <v>33434</v>
      </c>
      <c r="CU12" s="84"/>
      <c r="CV12" s="84"/>
      <c r="CW12" s="84"/>
      <c r="CX12" s="84"/>
      <c r="CY12" s="84"/>
      <c r="CZ12" s="94" t="s">
        <v>148</v>
      </c>
      <c r="DA12" s="95">
        <f>DF7</f>
        <v>32.4</v>
      </c>
      <c r="DB12" s="95">
        <f>DG7</f>
        <v>36.4</v>
      </c>
      <c r="DC12" s="95">
        <f>DH7</f>
        <v>31.6</v>
      </c>
      <c r="DD12" s="95">
        <f>DI7</f>
        <v>31.6</v>
      </c>
      <c r="DE12" s="95">
        <f>DJ7</f>
        <v>30.1</v>
      </c>
      <c r="DF12" s="84"/>
      <c r="DG12" s="84"/>
      <c r="DH12" s="84"/>
      <c r="DI12" s="84"/>
      <c r="DJ12" s="94" t="s">
        <v>146</v>
      </c>
      <c r="DK12" s="95">
        <f>DP7</f>
        <v>10.1</v>
      </c>
      <c r="DL12" s="95">
        <f>DQ7</f>
        <v>8.3000000000000007</v>
      </c>
      <c r="DM12" s="95">
        <f>DR7</f>
        <v>7.1</v>
      </c>
      <c r="DN12" s="95">
        <f>DS7</f>
        <v>7.3</v>
      </c>
      <c r="DO12" s="95">
        <f>DT7</f>
        <v>5.4</v>
      </c>
      <c r="DP12" s="84"/>
      <c r="DQ12" s="84"/>
      <c r="DR12" s="84"/>
      <c r="DS12" s="84"/>
      <c r="DT12" s="94" t="s">
        <v>149</v>
      </c>
      <c r="DU12" s="95">
        <f>DZ7</f>
        <v>106.3</v>
      </c>
      <c r="DV12" s="95">
        <f>EA7</f>
        <v>110.5</v>
      </c>
      <c r="DW12" s="95">
        <f>EB7</f>
        <v>156.5</v>
      </c>
      <c r="DX12" s="95">
        <f>EC7</f>
        <v>157.6</v>
      </c>
      <c r="DY12" s="95">
        <f>ED7</f>
        <v>173.7</v>
      </c>
      <c r="DZ12" s="84"/>
      <c r="EA12" s="84"/>
      <c r="EB12" s="84"/>
      <c r="EC12" s="84"/>
      <c r="ED12" s="94" t="s">
        <v>150</v>
      </c>
      <c r="EE12" s="95" t="str">
        <f>EJ7</f>
        <v>-</v>
      </c>
      <c r="EF12" s="95" t="str">
        <f>EK7</f>
        <v>-</v>
      </c>
      <c r="EG12" s="95" t="str">
        <f>EL7</f>
        <v>-</v>
      </c>
      <c r="EH12" s="95" t="str">
        <f>EM7</f>
        <v>-</v>
      </c>
      <c r="EI12" s="95" t="str">
        <f>EN7</f>
        <v>-</v>
      </c>
      <c r="EJ12" s="84"/>
      <c r="EK12" s="84"/>
      <c r="EL12" s="84"/>
      <c r="EM12" s="84"/>
      <c r="EN12" s="94" t="s">
        <v>151</v>
      </c>
      <c r="EO12" s="95">
        <f>ET7</f>
        <v>71</v>
      </c>
      <c r="EP12" s="95">
        <f>EU7</f>
        <v>74.2</v>
      </c>
      <c r="EQ12" s="95">
        <f>EV7</f>
        <v>86.8</v>
      </c>
      <c r="ER12" s="95">
        <f>EW7</f>
        <v>82.8</v>
      </c>
      <c r="ES12" s="95">
        <f>EX7</f>
        <v>82.6</v>
      </c>
      <c r="ET12" s="84"/>
      <c r="EU12" s="84"/>
      <c r="EV12" s="84"/>
      <c r="EW12" s="84"/>
      <c r="EX12" s="84"/>
      <c r="EY12" s="94" t="s">
        <v>152</v>
      </c>
      <c r="EZ12" s="95" t="str">
        <f>IF($EZ$8,FE7,"-")</f>
        <v>-</v>
      </c>
      <c r="FA12" s="95" t="str">
        <f>IF($EZ$8,FF7,"-")</f>
        <v>-</v>
      </c>
      <c r="FB12" s="95" t="str">
        <f>IF($EZ$8,FG7,"-")</f>
        <v>-</v>
      </c>
      <c r="FC12" s="95" t="str">
        <f>IF($EZ$8,FH7,"-")</f>
        <v>-</v>
      </c>
      <c r="FD12" s="95" t="str">
        <f>IF($EZ$8,FI7,"-")</f>
        <v>-</v>
      </c>
      <c r="FE12" s="84"/>
      <c r="FF12" s="84"/>
      <c r="FG12" s="84"/>
      <c r="FH12" s="84"/>
      <c r="FI12" s="94" t="s">
        <v>153</v>
      </c>
      <c r="FJ12" s="95" t="str">
        <f>IF($FJ$8,FO7,"-")</f>
        <v>-</v>
      </c>
      <c r="FK12" s="95" t="str">
        <f>IF($FJ$8,FP7,"-")</f>
        <v>-</v>
      </c>
      <c r="FL12" s="95" t="str">
        <f>IF($FJ$8,FQ7,"-")</f>
        <v>-</v>
      </c>
      <c r="FM12" s="95" t="str">
        <f>IF($FJ$8,FR7,"-")</f>
        <v>-</v>
      </c>
      <c r="FN12" s="95" t="str">
        <f>IF($FJ$8,FS7,"-")</f>
        <v>-</v>
      </c>
      <c r="FO12" s="84"/>
      <c r="FP12" s="84"/>
      <c r="FQ12" s="84"/>
      <c r="FR12" s="84"/>
      <c r="FS12" s="94" t="s">
        <v>154</v>
      </c>
      <c r="FT12" s="95" t="str">
        <f>IF($FT$8,FY7,"-")</f>
        <v>-</v>
      </c>
      <c r="FU12" s="95" t="str">
        <f>IF($FT$8,FZ7,"-")</f>
        <v>-</v>
      </c>
      <c r="FV12" s="95" t="str">
        <f>IF($FT$8,GA7,"-")</f>
        <v>-</v>
      </c>
      <c r="FW12" s="95" t="str">
        <f>IF($FT$8,GB7,"-")</f>
        <v>-</v>
      </c>
      <c r="FX12" s="95" t="str">
        <f>IF($FT$8,GC7,"-")</f>
        <v>-</v>
      </c>
      <c r="FY12" s="84"/>
      <c r="FZ12" s="84"/>
      <c r="GA12" s="84"/>
      <c r="GB12" s="84"/>
      <c r="GC12" s="94" t="s">
        <v>148</v>
      </c>
      <c r="GD12" s="95" t="str">
        <f>IF($GD$8,GI7,"-")</f>
        <v>-</v>
      </c>
      <c r="GE12" s="95" t="str">
        <f>IF($GD$8,GJ7,"-")</f>
        <v>-</v>
      </c>
      <c r="GF12" s="95" t="str">
        <f>IF($GD$8,GK7,"-")</f>
        <v>-</v>
      </c>
      <c r="GG12" s="95" t="str">
        <f>IF($GD$8,GL7,"-")</f>
        <v>-</v>
      </c>
      <c r="GH12" s="95" t="str">
        <f>IF($GD$8,GM7,"-")</f>
        <v>-</v>
      </c>
      <c r="GI12" s="84"/>
      <c r="GJ12" s="84"/>
      <c r="GK12" s="84"/>
      <c r="GL12" s="84"/>
      <c r="GM12" s="94" t="s">
        <v>155</v>
      </c>
      <c r="GN12" s="95" t="str">
        <f>IF($GN$8,GS7,"-")</f>
        <v>-</v>
      </c>
      <c r="GO12" s="95" t="str">
        <f>IF($GN$8,GT7,"-")</f>
        <v>-</v>
      </c>
      <c r="GP12" s="95" t="str">
        <f>IF($GN$8,GU7,"-")</f>
        <v>-</v>
      </c>
      <c r="GQ12" s="95" t="str">
        <f>IF($GN$8,GV7,"-")</f>
        <v>-</v>
      </c>
      <c r="GR12" s="95" t="str">
        <f>IF($GN$8,GW7,"-")</f>
        <v>-</v>
      </c>
      <c r="GS12" s="84"/>
      <c r="GT12" s="84"/>
      <c r="GU12" s="84"/>
      <c r="GV12" s="84"/>
      <c r="GW12" s="84"/>
      <c r="GX12" s="94" t="s">
        <v>156</v>
      </c>
      <c r="GY12" s="95" t="str">
        <f>IF($GY$8,HD7,"-")</f>
        <v>-</v>
      </c>
      <c r="GZ12" s="95" t="str">
        <f>IF($GY$8,HE7,"-")</f>
        <v>-</v>
      </c>
      <c r="HA12" s="95" t="str">
        <f>IF($GY$8,HF7,"-")</f>
        <v>-</v>
      </c>
      <c r="HB12" s="95" t="str">
        <f>IF($GY$8,HG7,"-")</f>
        <v>-</v>
      </c>
      <c r="HC12" s="95" t="str">
        <f>IF($GY$8,HH7,"-")</f>
        <v>-</v>
      </c>
      <c r="HD12" s="84"/>
      <c r="HE12" s="84"/>
      <c r="HF12" s="84"/>
      <c r="HG12" s="84"/>
      <c r="HH12" s="94" t="s">
        <v>154</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154</v>
      </c>
      <c r="IM12" s="95" t="str">
        <f>IF($IM$8,IR7,"-")</f>
        <v>-</v>
      </c>
      <c r="IN12" s="95" t="str">
        <f>IF($IM$8,IS7,"-")</f>
        <v>-</v>
      </c>
      <c r="IO12" s="95" t="str">
        <f>IF($IM$8,IT7,"-")</f>
        <v>-</v>
      </c>
      <c r="IP12" s="95" t="str">
        <f>IF($IM$8,IU7,"-")</f>
        <v>-</v>
      </c>
      <c r="IQ12" s="95" t="str">
        <f>IF($IM$8,IV7,"-")</f>
        <v>-</v>
      </c>
      <c r="IR12" s="84"/>
      <c r="IS12" s="84"/>
      <c r="IT12" s="84"/>
      <c r="IU12" s="84"/>
      <c r="IV12" s="84"/>
      <c r="IW12" s="94" t="s">
        <v>157</v>
      </c>
      <c r="IX12" s="95">
        <f>IF($IX$8,JC7,"-")</f>
        <v>13.7</v>
      </c>
      <c r="IY12" s="95">
        <f>IF($IX$8,JD7,"-")</f>
        <v>16.5</v>
      </c>
      <c r="IZ12" s="95">
        <f>IF($IX$8,JE7,"-")</f>
        <v>15</v>
      </c>
      <c r="JA12" s="95">
        <f>IF($IX$8,JF7,"-")</f>
        <v>12.8</v>
      </c>
      <c r="JB12" s="95">
        <f>IF($IX$8,JG7,"-")</f>
        <v>11.1</v>
      </c>
      <c r="JC12" s="84"/>
      <c r="JD12" s="84"/>
      <c r="JE12" s="84"/>
      <c r="JF12" s="84"/>
      <c r="JG12" s="94" t="s">
        <v>156</v>
      </c>
      <c r="JH12" s="95">
        <f>IF($JH$8,JM7,"-")</f>
        <v>40</v>
      </c>
      <c r="JI12" s="95">
        <f>IF($JH$8,JN7,"-")</f>
        <v>39.700000000000003</v>
      </c>
      <c r="JJ12" s="95">
        <f>IF($JH$8,JO7,"-")</f>
        <v>37.5</v>
      </c>
      <c r="JK12" s="95">
        <f>IF($JH$8,JP7,"-")</f>
        <v>37.299999999999997</v>
      </c>
      <c r="JL12" s="95">
        <f>IF($JH$8,JQ7,"-")</f>
        <v>26</v>
      </c>
      <c r="JM12" s="84"/>
      <c r="JN12" s="84"/>
      <c r="JO12" s="84"/>
      <c r="JP12" s="84"/>
      <c r="JQ12" s="94" t="s">
        <v>146</v>
      </c>
      <c r="JR12" s="95">
        <f>IF($JR$8,JW7,"-")</f>
        <v>102.9</v>
      </c>
      <c r="JS12" s="95">
        <f>IF($JR$8,JX7,"-")</f>
        <v>51.8</v>
      </c>
      <c r="JT12" s="95">
        <f>IF($JR$8,JY7,"-")</f>
        <v>34.200000000000003</v>
      </c>
      <c r="JU12" s="95">
        <f>IF($JR$8,JZ7,"-")</f>
        <v>85.9</v>
      </c>
      <c r="JV12" s="95">
        <f>IF($JR$8,KA7,"-")</f>
        <v>409.1</v>
      </c>
      <c r="JW12" s="84"/>
      <c r="JX12" s="84"/>
      <c r="JY12" s="84"/>
      <c r="JZ12" s="84"/>
      <c r="KA12" s="94" t="s">
        <v>158</v>
      </c>
      <c r="KB12" s="95" t="str">
        <f>IF($KB$8,KG7,"-")</f>
        <v>-</v>
      </c>
      <c r="KC12" s="95" t="str">
        <f>IF($KB$8,KH7,"-")</f>
        <v>-</v>
      </c>
      <c r="KD12" s="95" t="str">
        <f>IF($KB$8,KI7,"-")</f>
        <v>-</v>
      </c>
      <c r="KE12" s="95" t="str">
        <f>IF($KB$8,KJ7,"-")</f>
        <v>-</v>
      </c>
      <c r="KF12" s="95" t="str">
        <f>IF($KB$8,KK7,"-")</f>
        <v>-</v>
      </c>
      <c r="KG12" s="84"/>
      <c r="KH12" s="84"/>
      <c r="KI12" s="84"/>
      <c r="KJ12" s="84"/>
      <c r="KK12" s="94" t="s">
        <v>157</v>
      </c>
      <c r="KL12" s="95">
        <f>IF($KL$8,KQ7,"-")</f>
        <v>96</v>
      </c>
      <c r="KM12" s="95">
        <f>IF($KL$8,KR7,"-")</f>
        <v>97.5</v>
      </c>
      <c r="KN12" s="95">
        <f>IF($KL$8,KS7,"-")</f>
        <v>96.6</v>
      </c>
      <c r="KO12" s="95">
        <f>IF($KL$8,KT7,"-")</f>
        <v>84</v>
      </c>
      <c r="KP12" s="95">
        <f>IF($KL$8,KU7,"-")</f>
        <v>95.9</v>
      </c>
      <c r="KQ12" s="84"/>
      <c r="KR12" s="84"/>
      <c r="KS12" s="84"/>
      <c r="KT12" s="84"/>
      <c r="KU12" s="84"/>
      <c r="KV12" s="94" t="s">
        <v>159</v>
      </c>
      <c r="KW12" s="95" t="str">
        <f>IF($KW$8,LB7,"-")</f>
        <v>-</v>
      </c>
      <c r="KX12" s="95" t="str">
        <f>IF($KW$8,LC7,"-")</f>
        <v>-</v>
      </c>
      <c r="KY12" s="95" t="str">
        <f>IF($KW$8,LD7,"-")</f>
        <v>-</v>
      </c>
      <c r="KZ12" s="95" t="str">
        <f>IF($KW$8,LE7,"-")</f>
        <v>-</v>
      </c>
      <c r="LA12" s="95" t="str">
        <f>IF($KW$8,LF7,"-")</f>
        <v>-</v>
      </c>
      <c r="LB12" s="84"/>
      <c r="LC12" s="84"/>
      <c r="LD12" s="84"/>
      <c r="LE12" s="84"/>
      <c r="LF12" s="94" t="s">
        <v>160</v>
      </c>
      <c r="LG12" s="95" t="str">
        <f>IF($LG$8,LL7,"-")</f>
        <v>-</v>
      </c>
      <c r="LH12" s="95" t="str">
        <f>IF($LG$8,LM7,"-")</f>
        <v>-</v>
      </c>
      <c r="LI12" s="95" t="str">
        <f>IF($LG$8,LN7,"-")</f>
        <v>-</v>
      </c>
      <c r="LJ12" s="95" t="str">
        <f>IF($LG$8,LO7,"-")</f>
        <v>-</v>
      </c>
      <c r="LK12" s="95" t="str">
        <f>IF($LG$8,LP7,"-")</f>
        <v>-</v>
      </c>
      <c r="LL12" s="84"/>
      <c r="LM12" s="84"/>
      <c r="LN12" s="84"/>
      <c r="LO12" s="84"/>
      <c r="LP12" s="94" t="s">
        <v>153</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161</v>
      </c>
      <c r="AY13" s="95">
        <f>$BI$7</f>
        <v>100</v>
      </c>
      <c r="AZ13" s="95">
        <f>$BI$7</f>
        <v>100</v>
      </c>
      <c r="BA13" s="95">
        <f>$BI$7</f>
        <v>100</v>
      </c>
      <c r="BB13" s="95">
        <f>$BI$7</f>
        <v>100</v>
      </c>
      <c r="BC13" s="95">
        <f>$BI$7</f>
        <v>100</v>
      </c>
      <c r="BD13" s="84"/>
      <c r="BE13" s="84"/>
      <c r="BF13" s="84"/>
      <c r="BG13" s="84"/>
      <c r="BH13" s="84"/>
      <c r="BI13" s="94" t="s">
        <v>161</v>
      </c>
      <c r="BJ13" s="95">
        <f>$BT$7</f>
        <v>100</v>
      </c>
      <c r="BK13" s="95">
        <f>$BT$7</f>
        <v>100</v>
      </c>
      <c r="BL13" s="95">
        <f>$BT$7</f>
        <v>100</v>
      </c>
      <c r="BM13" s="95">
        <f>$BT$7</f>
        <v>100</v>
      </c>
      <c r="BN13" s="95">
        <f>$BT$7</f>
        <v>100</v>
      </c>
      <c r="BO13" s="84"/>
      <c r="BP13" s="84"/>
      <c r="BQ13" s="84"/>
      <c r="BR13" s="84"/>
      <c r="BS13" s="84"/>
      <c r="BT13" s="94" t="s">
        <v>161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162</v>
      </c>
      <c r="C14" s="99"/>
      <c r="D14" s="100"/>
      <c r="E14" s="99"/>
      <c r="F14" s="191" t="s">
        <v>163</v>
      </c>
      <c r="G14" s="191"/>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0" t="s">
        <v>164</v>
      </c>
      <c r="C15" s="190"/>
      <c r="D15" s="100"/>
      <c r="E15" s="97">
        <v>1</v>
      </c>
      <c r="F15" s="190" t="s">
        <v>165</v>
      </c>
      <c r="G15" s="190"/>
      <c r="H15" s="102" t="s">
        <v>166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167</v>
      </c>
      <c r="AY15" s="103"/>
      <c r="AZ15" s="103"/>
      <c r="BA15" s="103"/>
      <c r="BB15" s="103"/>
      <c r="BC15" s="103"/>
      <c r="BD15" s="100"/>
      <c r="BE15" s="100"/>
      <c r="BF15" s="100"/>
      <c r="BG15" s="100"/>
      <c r="BH15" s="100"/>
      <c r="BI15" s="101" t="s">
        <v>167</v>
      </c>
      <c r="BJ15" s="103"/>
      <c r="BK15" s="103"/>
      <c r="BL15" s="103"/>
      <c r="BM15" s="103"/>
      <c r="BN15" s="103"/>
      <c r="BO15" s="100"/>
      <c r="BP15" s="100"/>
      <c r="BQ15" s="100"/>
      <c r="BR15" s="100"/>
      <c r="BS15" s="100"/>
      <c r="BT15" s="101" t="s">
        <v>167</v>
      </c>
      <c r="BU15" s="103"/>
      <c r="BV15" s="103"/>
      <c r="BW15" s="103"/>
      <c r="BX15" s="103"/>
      <c r="BY15" s="103"/>
      <c r="BZ15" s="100"/>
      <c r="CA15" s="100"/>
      <c r="CB15" s="100"/>
      <c r="CC15" s="100"/>
      <c r="CD15" s="100"/>
      <c r="CE15" s="101" t="s">
        <v>167</v>
      </c>
      <c r="CF15" s="103"/>
      <c r="CG15" s="103"/>
      <c r="CH15" s="103"/>
      <c r="CI15" s="103"/>
      <c r="CJ15" s="103"/>
      <c r="CK15" s="100"/>
      <c r="CL15" s="100"/>
      <c r="CM15" s="100"/>
      <c r="CN15" s="100"/>
      <c r="CO15" s="101" t="s">
        <v>167</v>
      </c>
      <c r="CP15" s="103"/>
      <c r="CQ15" s="103"/>
      <c r="CR15" s="103"/>
      <c r="CS15" s="103"/>
      <c r="CT15" s="103"/>
      <c r="CU15" s="100"/>
      <c r="CV15" s="100"/>
      <c r="CW15" s="100"/>
      <c r="CX15" s="100"/>
      <c r="CY15" s="100"/>
      <c r="CZ15" s="101" t="s">
        <v>167</v>
      </c>
      <c r="DA15" s="103"/>
      <c r="DB15" s="103"/>
      <c r="DC15" s="103"/>
      <c r="DD15" s="103"/>
      <c r="DE15" s="103"/>
      <c r="DF15" s="100"/>
      <c r="DG15" s="100"/>
      <c r="DH15" s="100"/>
      <c r="DI15" s="100"/>
      <c r="DJ15" s="101" t="s">
        <v>167</v>
      </c>
      <c r="DK15" s="103"/>
      <c r="DL15" s="103"/>
      <c r="DM15" s="103"/>
      <c r="DN15" s="103"/>
      <c r="DO15" s="103"/>
      <c r="DP15" s="100"/>
      <c r="DQ15" s="100"/>
      <c r="DR15" s="100"/>
      <c r="DS15" s="100"/>
      <c r="DT15" s="101" t="s">
        <v>167</v>
      </c>
      <c r="DU15" s="103"/>
      <c r="DV15" s="103"/>
      <c r="DW15" s="103"/>
      <c r="DX15" s="103"/>
      <c r="DY15" s="103"/>
      <c r="DZ15" s="100"/>
      <c r="EA15" s="100"/>
      <c r="EB15" s="100"/>
      <c r="EC15" s="100"/>
      <c r="ED15" s="101" t="s">
        <v>167</v>
      </c>
      <c r="EE15" s="103"/>
      <c r="EF15" s="103"/>
      <c r="EG15" s="103"/>
      <c r="EH15" s="103"/>
      <c r="EI15" s="103"/>
      <c r="EJ15" s="100"/>
      <c r="EK15" s="100"/>
      <c r="EL15" s="100"/>
      <c r="EM15" s="100"/>
      <c r="EN15" s="101" t="s">
        <v>167</v>
      </c>
      <c r="EO15" s="103"/>
      <c r="EP15" s="103"/>
      <c r="EQ15" s="103"/>
      <c r="ER15" s="103"/>
      <c r="ES15" s="103"/>
      <c r="ET15" s="100"/>
      <c r="EU15" s="100"/>
      <c r="EV15" s="100"/>
      <c r="EW15" s="100"/>
      <c r="EX15" s="100"/>
      <c r="EY15" s="101" t="s">
        <v>167</v>
      </c>
      <c r="EZ15" s="103"/>
      <c r="FA15" s="103"/>
      <c r="FB15" s="103"/>
      <c r="FC15" s="103"/>
      <c r="FD15" s="103"/>
      <c r="FE15" s="100"/>
      <c r="FF15" s="100"/>
      <c r="FG15" s="100"/>
      <c r="FH15" s="100"/>
      <c r="FI15" s="101" t="s">
        <v>167</v>
      </c>
      <c r="FJ15" s="103"/>
      <c r="FK15" s="103"/>
      <c r="FL15" s="103"/>
      <c r="FM15" s="103"/>
      <c r="FN15" s="103"/>
      <c r="FO15" s="100"/>
      <c r="FP15" s="100"/>
      <c r="FQ15" s="100"/>
      <c r="FR15" s="100"/>
      <c r="FS15" s="101" t="s">
        <v>167</v>
      </c>
      <c r="FT15" s="103"/>
      <c r="FU15" s="103"/>
      <c r="FV15" s="103"/>
      <c r="FW15" s="103"/>
      <c r="FX15" s="103"/>
      <c r="FY15" s="100"/>
      <c r="FZ15" s="100"/>
      <c r="GA15" s="100"/>
      <c r="GB15" s="100"/>
      <c r="GC15" s="101" t="s">
        <v>167</v>
      </c>
      <c r="GD15" s="103"/>
      <c r="GE15" s="103"/>
      <c r="GF15" s="103"/>
      <c r="GG15" s="103"/>
      <c r="GH15" s="103"/>
      <c r="GI15" s="100"/>
      <c r="GJ15" s="100"/>
      <c r="GK15" s="100"/>
      <c r="GL15" s="100"/>
      <c r="GM15" s="101" t="s">
        <v>167</v>
      </c>
      <c r="GN15" s="103"/>
      <c r="GO15" s="103"/>
      <c r="GP15" s="103"/>
      <c r="GQ15" s="103"/>
      <c r="GR15" s="103"/>
      <c r="GS15" s="100"/>
      <c r="GT15" s="100"/>
      <c r="GU15" s="100"/>
      <c r="GV15" s="100"/>
      <c r="GW15" s="100"/>
      <c r="GX15" s="101" t="s">
        <v>167</v>
      </c>
      <c r="GY15" s="103"/>
      <c r="GZ15" s="103"/>
      <c r="HA15" s="103"/>
      <c r="HB15" s="103"/>
      <c r="HC15" s="103"/>
      <c r="HD15" s="100"/>
      <c r="HE15" s="100"/>
      <c r="HF15" s="100"/>
      <c r="HG15" s="100"/>
      <c r="HH15" s="101" t="s">
        <v>167</v>
      </c>
      <c r="HI15" s="103"/>
      <c r="HJ15" s="103"/>
      <c r="HK15" s="103"/>
      <c r="HL15" s="103"/>
      <c r="HM15" s="103"/>
      <c r="HN15" s="100"/>
      <c r="HO15" s="100"/>
      <c r="HP15" s="100"/>
      <c r="HQ15" s="100"/>
      <c r="HR15" s="101" t="s">
        <v>167</v>
      </c>
      <c r="HS15" s="103"/>
      <c r="HT15" s="103"/>
      <c r="HU15" s="103"/>
      <c r="HV15" s="103"/>
      <c r="HW15" s="103"/>
      <c r="HX15" s="100"/>
      <c r="HY15" s="100"/>
      <c r="HZ15" s="100"/>
      <c r="IA15" s="100"/>
      <c r="IB15" s="101" t="s">
        <v>167</v>
      </c>
      <c r="IC15" s="103"/>
      <c r="ID15" s="103"/>
      <c r="IE15" s="103"/>
      <c r="IF15" s="103"/>
      <c r="IG15" s="103"/>
      <c r="IH15" s="100"/>
      <c r="II15" s="100"/>
      <c r="IJ15" s="100"/>
      <c r="IK15" s="100"/>
      <c r="IL15" s="101" t="s">
        <v>167</v>
      </c>
      <c r="IM15" s="103"/>
      <c r="IN15" s="103"/>
      <c r="IO15" s="103"/>
      <c r="IP15" s="103"/>
      <c r="IQ15" s="103"/>
      <c r="IR15" s="100"/>
      <c r="IS15" s="100"/>
      <c r="IT15" s="100"/>
      <c r="IU15" s="100"/>
      <c r="IV15" s="100"/>
      <c r="IW15" s="101" t="s">
        <v>167</v>
      </c>
      <c r="IX15" s="103"/>
      <c r="IY15" s="103"/>
      <c r="IZ15" s="103"/>
      <c r="JA15" s="103"/>
      <c r="JB15" s="103"/>
      <c r="JC15" s="100"/>
      <c r="JD15" s="100"/>
      <c r="JE15" s="100"/>
      <c r="JF15" s="100"/>
      <c r="JG15" s="101" t="s">
        <v>167</v>
      </c>
      <c r="JH15" s="103"/>
      <c r="JI15" s="103"/>
      <c r="JJ15" s="103"/>
      <c r="JK15" s="103"/>
      <c r="JL15" s="103"/>
      <c r="JM15" s="100"/>
      <c r="JN15" s="100"/>
      <c r="JO15" s="100"/>
      <c r="JP15" s="100"/>
      <c r="JQ15" s="101" t="s">
        <v>167</v>
      </c>
      <c r="JR15" s="103"/>
      <c r="JS15" s="103"/>
      <c r="JT15" s="103"/>
      <c r="JU15" s="103"/>
      <c r="JV15" s="103"/>
      <c r="JW15" s="100"/>
      <c r="JX15" s="100"/>
      <c r="JY15" s="100"/>
      <c r="JZ15" s="100"/>
      <c r="KA15" s="101" t="s">
        <v>167</v>
      </c>
      <c r="KB15" s="103"/>
      <c r="KC15" s="103"/>
      <c r="KD15" s="103"/>
      <c r="KE15" s="103"/>
      <c r="KF15" s="103"/>
      <c r="KG15" s="100"/>
      <c r="KH15" s="100"/>
      <c r="KI15" s="100"/>
      <c r="KJ15" s="100"/>
      <c r="KK15" s="101" t="s">
        <v>167</v>
      </c>
      <c r="KL15" s="103"/>
      <c r="KM15" s="103"/>
      <c r="KN15" s="103"/>
      <c r="KO15" s="103"/>
      <c r="KP15" s="103"/>
      <c r="KQ15" s="100"/>
      <c r="KR15" s="100"/>
      <c r="KS15" s="100"/>
      <c r="KT15" s="100"/>
      <c r="KU15" s="100"/>
      <c r="KV15" s="101" t="s">
        <v>167</v>
      </c>
      <c r="KW15" s="103"/>
      <c r="KX15" s="103"/>
      <c r="KY15" s="103"/>
      <c r="KZ15" s="103"/>
      <c r="LA15" s="103"/>
      <c r="LB15" s="100"/>
      <c r="LC15" s="100"/>
      <c r="LD15" s="100"/>
      <c r="LE15" s="100"/>
      <c r="LF15" s="101" t="s">
        <v>167</v>
      </c>
      <c r="LG15" s="103"/>
      <c r="LH15" s="103"/>
      <c r="LI15" s="103"/>
      <c r="LJ15" s="103"/>
      <c r="LK15" s="103"/>
      <c r="LL15" s="100"/>
      <c r="LM15" s="100"/>
      <c r="LN15" s="100"/>
      <c r="LO15" s="100"/>
      <c r="LP15" s="101" t="s">
        <v>167</v>
      </c>
      <c r="LQ15" s="103"/>
      <c r="LR15" s="103"/>
      <c r="LS15" s="103"/>
      <c r="LT15" s="103"/>
      <c r="LU15" s="103"/>
      <c r="LV15" s="100"/>
      <c r="LW15" s="100"/>
      <c r="LX15" s="100"/>
      <c r="LY15" s="100"/>
      <c r="LZ15" s="101" t="s">
        <v>167</v>
      </c>
      <c r="MA15" s="103"/>
      <c r="MB15" s="103"/>
      <c r="MC15" s="103"/>
      <c r="MD15" s="103"/>
      <c r="ME15" s="103"/>
      <c r="MF15" s="100"/>
      <c r="MG15" s="100"/>
      <c r="MH15" s="100"/>
      <c r="MI15" s="100"/>
      <c r="MJ15" s="101" t="s">
        <v>167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0" t="s">
        <v>168</v>
      </c>
      <c r="C16" s="190"/>
      <c r="D16" s="100"/>
      <c r="E16" s="97">
        <f>E15+1</f>
        <v>2</v>
      </c>
      <c r="F16" s="190" t="s">
        <v>169</v>
      </c>
      <c r="G16" s="190"/>
      <c r="H16" s="102" t="s">
        <v>170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0" t="s">
        <v>171</v>
      </c>
      <c r="C17" s="190"/>
      <c r="D17" s="100"/>
      <c r="E17" s="97">
        <f t="shared" ref="E17" si="8">E16+1</f>
        <v>3</v>
      </c>
      <c r="F17" s="190" t="s">
        <v>172</v>
      </c>
      <c r="G17" s="190"/>
      <c r="H17" s="102" t="s">
        <v>173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174</v>
      </c>
      <c r="AY17" s="106">
        <f>IF(AY7="-",NA(),AY7)</f>
        <v>133.19999999999999</v>
      </c>
      <c r="AZ17" s="106">
        <f t="shared" ref="AZ17:BC17" si="9">IF(AZ7="-",NA(),AZ7)</f>
        <v>285.10000000000002</v>
      </c>
      <c r="BA17" s="106">
        <f t="shared" si="9"/>
        <v>329.3</v>
      </c>
      <c r="BB17" s="106">
        <f t="shared" si="9"/>
        <v>285</v>
      </c>
      <c r="BC17" s="106">
        <f t="shared" si="9"/>
        <v>156.80000000000001</v>
      </c>
      <c r="BD17" s="100"/>
      <c r="BE17" s="100"/>
      <c r="BF17" s="100"/>
      <c r="BG17" s="100"/>
      <c r="BH17" s="100"/>
      <c r="BI17" s="105" t="s">
        <v>174</v>
      </c>
      <c r="BJ17" s="106">
        <f>IF(BJ7="-",NA(),BJ7)</f>
        <v>133.19999999999999</v>
      </c>
      <c r="BK17" s="106">
        <f t="shared" ref="BK17:BN17" si="10">IF(BK7="-",NA(),BK7)</f>
        <v>296.89999999999998</v>
      </c>
      <c r="BL17" s="106">
        <f t="shared" si="10"/>
        <v>419.6</v>
      </c>
      <c r="BM17" s="106">
        <f t="shared" si="10"/>
        <v>360.1</v>
      </c>
      <c r="BN17" s="106">
        <f t="shared" si="10"/>
        <v>174.2</v>
      </c>
      <c r="BO17" s="100"/>
      <c r="BP17" s="100"/>
      <c r="BQ17" s="100"/>
      <c r="BR17" s="100"/>
      <c r="BS17" s="100"/>
      <c r="BT17" s="105" t="s">
        <v>174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174</v>
      </c>
      <c r="CF17" s="106">
        <f>IF(CF7="-",NA(),CF7)</f>
        <v>18646.5</v>
      </c>
      <c r="CG17" s="106">
        <f t="shared" ref="CG17:CJ17" si="12">IF(CG7="-",NA(),CG7)</f>
        <v>8336</v>
      </c>
      <c r="CH17" s="106">
        <f t="shared" si="12"/>
        <v>7217.8</v>
      </c>
      <c r="CI17" s="106">
        <f t="shared" si="12"/>
        <v>8345.4</v>
      </c>
      <c r="CJ17" s="106">
        <f t="shared" si="12"/>
        <v>15304.7</v>
      </c>
      <c r="CK17" s="100"/>
      <c r="CL17" s="100"/>
      <c r="CM17" s="100"/>
      <c r="CN17" s="100"/>
      <c r="CO17" s="105" t="s">
        <v>174</v>
      </c>
      <c r="CP17" s="107">
        <f>IF(CP7="-",NA(),CP7)</f>
        <v>3174</v>
      </c>
      <c r="CQ17" s="107">
        <f t="shared" ref="CQ17:CT17" si="13">IF(CQ7="-",NA(),CQ7)</f>
        <v>9689</v>
      </c>
      <c r="CR17" s="107">
        <f t="shared" si="13"/>
        <v>11702</v>
      </c>
      <c r="CS17" s="107">
        <f t="shared" si="13"/>
        <v>8987</v>
      </c>
      <c r="CT17" s="107">
        <f t="shared" si="13"/>
        <v>3853</v>
      </c>
      <c r="CU17" s="100"/>
      <c r="CV17" s="100"/>
      <c r="CW17" s="100"/>
      <c r="CX17" s="100"/>
      <c r="CY17" s="100"/>
      <c r="CZ17" s="105" t="s">
        <v>175</v>
      </c>
      <c r="DA17" s="106">
        <f>IF(DA7="-",NA(),DA7)</f>
        <v>13.1</v>
      </c>
      <c r="DB17" s="106">
        <f t="shared" ref="DB17:DE17" si="14">IF(DB7="-",NA(),DB7)</f>
        <v>15.9</v>
      </c>
      <c r="DC17" s="106">
        <f t="shared" si="14"/>
        <v>18</v>
      </c>
      <c r="DD17" s="106">
        <f t="shared" si="14"/>
        <v>15.1</v>
      </c>
      <c r="DE17" s="106">
        <f t="shared" si="14"/>
        <v>12.1</v>
      </c>
      <c r="DF17" s="100"/>
      <c r="DG17" s="100"/>
      <c r="DH17" s="100"/>
      <c r="DI17" s="100"/>
      <c r="DJ17" s="105" t="s">
        <v>174</v>
      </c>
      <c r="DK17" s="106">
        <f>IF(DK7="-",NA(),DK7)</f>
        <v>55.1</v>
      </c>
      <c r="DL17" s="106">
        <f t="shared" ref="DL17:DO17" si="15">IF(DL7="-",NA(),DL7)</f>
        <v>36.299999999999997</v>
      </c>
      <c r="DM17" s="106">
        <f t="shared" si="15"/>
        <v>0</v>
      </c>
      <c r="DN17" s="106">
        <f t="shared" si="15"/>
        <v>35.200000000000003</v>
      </c>
      <c r="DO17" s="106">
        <f t="shared" si="15"/>
        <v>58.9</v>
      </c>
      <c r="DP17" s="100"/>
      <c r="DQ17" s="100"/>
      <c r="DR17" s="100"/>
      <c r="DS17" s="100"/>
      <c r="DT17" s="105" t="s">
        <v>174</v>
      </c>
      <c r="DU17" s="106">
        <f>IF(DU7="-",NA(),DU7)</f>
        <v>0</v>
      </c>
      <c r="DV17" s="106">
        <f t="shared" ref="DV17:DY17" si="16">IF(DV7="-",NA(),DV7)</f>
        <v>0</v>
      </c>
      <c r="DW17" s="106">
        <f t="shared" si="16"/>
        <v>0</v>
      </c>
      <c r="DX17" s="106">
        <f t="shared" si="16"/>
        <v>0</v>
      </c>
      <c r="DY17" s="106">
        <f t="shared" si="16"/>
        <v>0</v>
      </c>
      <c r="DZ17" s="100"/>
      <c r="EA17" s="100"/>
      <c r="EB17" s="100"/>
      <c r="EC17" s="100"/>
      <c r="ED17" s="105" t="s">
        <v>174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174</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174</v>
      </c>
      <c r="IX17" s="106">
        <f>IF(IX7="-",NA(),IX7)</f>
        <v>13.1</v>
      </c>
      <c r="IY17" s="106">
        <f t="shared" ref="IY17:JB17" si="29">IF(IY7="-",NA(),IY7)</f>
        <v>15.9</v>
      </c>
      <c r="IZ17" s="106">
        <f t="shared" si="29"/>
        <v>18</v>
      </c>
      <c r="JA17" s="106">
        <f t="shared" si="29"/>
        <v>15.1</v>
      </c>
      <c r="JB17" s="106">
        <f t="shared" si="29"/>
        <v>12.1</v>
      </c>
      <c r="JC17" s="100"/>
      <c r="JD17" s="100"/>
      <c r="JE17" s="100"/>
      <c r="JF17" s="100"/>
      <c r="JG17" s="105" t="s">
        <v>174</v>
      </c>
      <c r="JH17" s="106">
        <f>IF(JH7="-",NA(),JH7)</f>
        <v>55.1</v>
      </c>
      <c r="JI17" s="106">
        <f t="shared" ref="JI17:JL17" si="30">IF(JI7="-",NA(),JI7)</f>
        <v>36.299999999999997</v>
      </c>
      <c r="JJ17" s="106">
        <f t="shared" si="30"/>
        <v>0</v>
      </c>
      <c r="JK17" s="106">
        <f t="shared" si="30"/>
        <v>35.200000000000003</v>
      </c>
      <c r="JL17" s="106">
        <f t="shared" si="30"/>
        <v>58.9</v>
      </c>
      <c r="JM17" s="100"/>
      <c r="JN17" s="100"/>
      <c r="JO17" s="100"/>
      <c r="JP17" s="100"/>
      <c r="JQ17" s="105" t="s">
        <v>176</v>
      </c>
      <c r="JR17" s="106">
        <f>IF(JR7="-",NA(),JR7)</f>
        <v>0</v>
      </c>
      <c r="JS17" s="106">
        <f t="shared" ref="JS17:JV17" si="31">IF(JS7="-",NA(),JS7)</f>
        <v>0</v>
      </c>
      <c r="JT17" s="106">
        <f t="shared" si="31"/>
        <v>0</v>
      </c>
      <c r="JU17" s="106">
        <f t="shared" si="31"/>
        <v>0</v>
      </c>
      <c r="JV17" s="106">
        <f t="shared" si="31"/>
        <v>0</v>
      </c>
      <c r="JW17" s="100"/>
      <c r="JX17" s="100"/>
      <c r="JY17" s="100"/>
      <c r="JZ17" s="100"/>
      <c r="KA17" s="105" t="s">
        <v>174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174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0" t="s">
        <v>177</v>
      </c>
      <c r="C18" s="19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178</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178</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178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178</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178</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178</v>
      </c>
      <c r="DA18" s="106">
        <f>IF(DF7="-",NA(),DF7)</f>
        <v>32.4</v>
      </c>
      <c r="DB18" s="106">
        <f t="shared" ref="DB18:DE18" si="44">IF(DG7="-",NA(),DG7)</f>
        <v>36.4</v>
      </c>
      <c r="DC18" s="106">
        <f t="shared" si="44"/>
        <v>31.6</v>
      </c>
      <c r="DD18" s="106">
        <f t="shared" si="44"/>
        <v>31.6</v>
      </c>
      <c r="DE18" s="106">
        <f t="shared" si="44"/>
        <v>30.1</v>
      </c>
      <c r="DF18" s="100"/>
      <c r="DG18" s="100"/>
      <c r="DH18" s="100"/>
      <c r="DI18" s="100"/>
      <c r="DJ18" s="105" t="s">
        <v>178</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178</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178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178</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178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178</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178</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178</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178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178</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178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0" t="s">
        <v>181</v>
      </c>
      <c r="C19" s="19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161</v>
      </c>
      <c r="AY19" s="106">
        <f>$BI$7</f>
        <v>100</v>
      </c>
      <c r="AZ19" s="106">
        <f t="shared" ref="AZ19:BC19" si="49">$BI$7</f>
        <v>100</v>
      </c>
      <c r="BA19" s="106">
        <f t="shared" si="49"/>
        <v>100</v>
      </c>
      <c r="BB19" s="106">
        <f t="shared" si="49"/>
        <v>100</v>
      </c>
      <c r="BC19" s="106">
        <f t="shared" si="49"/>
        <v>100</v>
      </c>
      <c r="BD19" s="100"/>
      <c r="BE19" s="100"/>
      <c r="BF19" s="100"/>
      <c r="BG19" s="100"/>
      <c r="BH19" s="100"/>
      <c r="BI19" s="108" t="s">
        <v>161</v>
      </c>
      <c r="BJ19" s="106">
        <f>$BT$7</f>
        <v>100</v>
      </c>
      <c r="BK19" s="106">
        <f>$BT$7</f>
        <v>100</v>
      </c>
      <c r="BL19" s="106">
        <f>$BT$7</f>
        <v>100</v>
      </c>
      <c r="BM19" s="106">
        <f>$BT$7</f>
        <v>100</v>
      </c>
      <c r="BN19" s="106">
        <f>$BT$7</f>
        <v>100</v>
      </c>
      <c r="BO19" s="100"/>
      <c r="BP19" s="100"/>
      <c r="BQ19" s="100"/>
      <c r="BR19" s="100"/>
      <c r="BS19" s="100"/>
      <c r="BT19" s="108" t="s">
        <v>161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0" t="s">
        <v>182</v>
      </c>
      <c r="C20" s="190"/>
      <c r="D20" s="100"/>
    </row>
    <row r="21" spans="1:374" x14ac:dyDescent="0.15">
      <c r="A21" s="97">
        <f t="shared" si="7"/>
        <v>7</v>
      </c>
      <c r="B21" s="190" t="s">
        <v>183</v>
      </c>
      <c r="C21" s="190"/>
      <c r="D21" s="100"/>
    </row>
    <row r="22" spans="1:374" x14ac:dyDescent="0.15">
      <c r="A22" s="97">
        <f t="shared" si="7"/>
        <v>8</v>
      </c>
      <c r="B22" s="190" t="s">
        <v>184</v>
      </c>
      <c r="C22" s="190"/>
      <c r="D22" s="100"/>
      <c r="E22" s="192" t="s">
        <v>185</v>
      </c>
      <c r="F22" s="193"/>
      <c r="G22" s="193"/>
      <c r="H22" s="193"/>
      <c r="I22" s="194"/>
    </row>
    <row r="23" spans="1:374" x14ac:dyDescent="0.15">
      <c r="A23" s="97">
        <f t="shared" si="7"/>
        <v>9</v>
      </c>
      <c r="B23" s="190" t="s">
        <v>186</v>
      </c>
      <c r="C23" s="190"/>
      <c r="D23" s="100"/>
      <c r="E23" s="195"/>
      <c r="F23" s="196"/>
      <c r="G23" s="196"/>
      <c r="H23" s="196"/>
      <c r="I23" s="197"/>
    </row>
    <row r="24" spans="1:374" x14ac:dyDescent="0.15">
      <c r="A24" s="97">
        <f t="shared" si="7"/>
        <v>10</v>
      </c>
      <c r="B24" s="190" t="s">
        <v>187</v>
      </c>
      <c r="C24" s="190"/>
      <c r="D24" s="100"/>
      <c r="E24" s="195"/>
      <c r="F24" s="196"/>
      <c r="G24" s="196"/>
      <c r="H24" s="196"/>
      <c r="I24" s="197"/>
    </row>
    <row r="25" spans="1:374" x14ac:dyDescent="0.15">
      <c r="A25" s="97">
        <f t="shared" si="7"/>
        <v>11</v>
      </c>
      <c r="B25" s="190" t="s">
        <v>188</v>
      </c>
      <c r="C25" s="190"/>
      <c r="D25" s="100"/>
      <c r="E25" s="195"/>
      <c r="F25" s="196"/>
      <c r="G25" s="196"/>
      <c r="H25" s="196"/>
      <c r="I25" s="197"/>
    </row>
    <row r="26" spans="1:374" x14ac:dyDescent="0.15">
      <c r="A26" s="97">
        <f t="shared" si="7"/>
        <v>12</v>
      </c>
      <c r="B26" s="190" t="s">
        <v>189</v>
      </c>
      <c r="C26" s="190"/>
      <c r="D26" s="100"/>
      <c r="E26" s="195"/>
      <c r="F26" s="196"/>
      <c r="G26" s="196"/>
      <c r="H26" s="196"/>
      <c r="I26" s="197"/>
    </row>
    <row r="27" spans="1:374" x14ac:dyDescent="0.15">
      <c r="A27" s="97">
        <f t="shared" si="7"/>
        <v>13</v>
      </c>
      <c r="B27" s="190" t="s">
        <v>190</v>
      </c>
      <c r="C27" s="190"/>
      <c r="D27" s="100"/>
      <c r="E27" s="195"/>
      <c r="F27" s="196"/>
      <c r="G27" s="196"/>
      <c r="H27" s="196"/>
      <c r="I27" s="197"/>
    </row>
    <row r="28" spans="1:374" x14ac:dyDescent="0.15">
      <c r="A28" s="97">
        <f t="shared" si="7"/>
        <v>14</v>
      </c>
      <c r="B28" s="190" t="s">
        <v>191</v>
      </c>
      <c r="C28" s="190"/>
      <c r="D28" s="100"/>
      <c r="E28" s="195"/>
      <c r="F28" s="196"/>
      <c r="G28" s="196"/>
      <c r="H28" s="196"/>
      <c r="I28" s="197"/>
    </row>
    <row r="29" spans="1:374" x14ac:dyDescent="0.15">
      <c r="A29" s="97">
        <f t="shared" si="7"/>
        <v>15</v>
      </c>
      <c r="B29" s="190" t="s">
        <v>192</v>
      </c>
      <c r="C29" s="190"/>
      <c r="D29" s="100"/>
      <c r="E29" s="195"/>
      <c r="F29" s="196"/>
      <c r="G29" s="196"/>
      <c r="H29" s="196"/>
      <c r="I29" s="197"/>
    </row>
    <row r="30" spans="1:374" x14ac:dyDescent="0.15">
      <c r="A30" s="97">
        <f t="shared" si="7"/>
        <v>16</v>
      </c>
      <c r="B30" s="190" t="s">
        <v>193</v>
      </c>
      <c r="C30" s="190"/>
      <c r="D30" s="100"/>
      <c r="E30" s="195"/>
      <c r="F30" s="196"/>
      <c r="G30" s="196"/>
      <c r="H30" s="196"/>
      <c r="I30" s="197"/>
    </row>
    <row r="31" spans="1:374" x14ac:dyDescent="0.15">
      <c r="A31" s="97">
        <f t="shared" si="7"/>
        <v>17</v>
      </c>
      <c r="B31" s="190" t="s">
        <v>194</v>
      </c>
      <c r="C31" s="190"/>
      <c r="D31" s="100"/>
      <c r="E31" s="195"/>
      <c r="F31" s="196"/>
      <c r="G31" s="196"/>
      <c r="H31" s="196"/>
      <c r="I31" s="197"/>
    </row>
    <row r="32" spans="1:374" x14ac:dyDescent="0.15">
      <c r="A32" s="97">
        <f t="shared" si="7"/>
        <v>18</v>
      </c>
      <c r="B32" s="190" t="s">
        <v>195</v>
      </c>
      <c r="C32" s="190"/>
      <c r="D32" s="100"/>
      <c r="E32" s="195"/>
      <c r="F32" s="196"/>
      <c r="G32" s="196"/>
      <c r="H32" s="196"/>
      <c r="I32" s="197"/>
    </row>
    <row r="33" spans="1:16" x14ac:dyDescent="0.15">
      <c r="A33" s="97">
        <f t="shared" si="7"/>
        <v>19</v>
      </c>
      <c r="B33" s="190" t="s">
        <v>196</v>
      </c>
      <c r="C33" s="190"/>
      <c r="D33" s="100"/>
      <c r="E33" s="195"/>
      <c r="F33" s="196"/>
      <c r="G33" s="196"/>
      <c r="H33" s="196"/>
      <c r="I33" s="197"/>
    </row>
    <row r="34" spans="1:16" x14ac:dyDescent="0.15">
      <c r="A34" s="97">
        <f t="shared" si="7"/>
        <v>20</v>
      </c>
      <c r="B34" s="190" t="s">
        <v>197</v>
      </c>
      <c r="C34" s="190"/>
      <c r="D34" s="100"/>
      <c r="E34" s="195"/>
      <c r="F34" s="196"/>
      <c r="G34" s="196"/>
      <c r="H34" s="196"/>
      <c r="I34" s="197"/>
    </row>
    <row r="35" spans="1:16" ht="25.5" customHeight="1" x14ac:dyDescent="0.15">
      <c r="E35" s="198"/>
      <c r="F35" s="199"/>
      <c r="G35" s="199"/>
      <c r="H35" s="199"/>
      <c r="I35" s="200"/>
    </row>
    <row r="36" spans="1:16" x14ac:dyDescent="0.15">
      <c r="A36" t="s">
        <v>198</v>
      </c>
      <c r="B36" t="s">
        <v>199</v>
      </c>
    </row>
    <row r="37" spans="1:16" x14ac:dyDescent="0.15">
      <c r="A37" t="s">
        <v>200</v>
      </c>
      <c r="B37" t="s">
        <v>201</v>
      </c>
      <c r="L37" s="192" t="s">
        <v>185</v>
      </c>
      <c r="M37" s="193"/>
      <c r="N37" s="193"/>
      <c r="O37" s="193"/>
      <c r="P37" s="194"/>
    </row>
    <row r="38" spans="1:16" x14ac:dyDescent="0.15">
      <c r="A38" t="s">
        <v>202</v>
      </c>
      <c r="B38" t="s">
        <v>203</v>
      </c>
      <c r="L38" s="195"/>
      <c r="M38" s="196"/>
      <c r="N38" s="196"/>
      <c r="O38" s="196"/>
      <c r="P38" s="197"/>
    </row>
    <row r="39" spans="1:16" x14ac:dyDescent="0.15">
      <c r="A39" t="s">
        <v>204</v>
      </c>
      <c r="B39" t="s">
        <v>205</v>
      </c>
      <c r="L39" s="195"/>
      <c r="M39" s="196"/>
      <c r="N39" s="196"/>
      <c r="O39" s="196"/>
      <c r="P39" s="197"/>
    </row>
    <row r="40" spans="1:16" x14ac:dyDescent="0.15">
      <c r="A40" t="s">
        <v>206</v>
      </c>
      <c r="B40" t="s">
        <v>207</v>
      </c>
      <c r="L40" s="195"/>
      <c r="M40" s="196"/>
      <c r="N40" s="196"/>
      <c r="O40" s="196"/>
      <c r="P40" s="197"/>
    </row>
    <row r="41" spans="1:16" x14ac:dyDescent="0.15">
      <c r="A41" t="s">
        <v>208</v>
      </c>
      <c r="B41" t="s">
        <v>209</v>
      </c>
      <c r="L41" s="195"/>
      <c r="M41" s="196"/>
      <c r="N41" s="196"/>
      <c r="O41" s="196"/>
      <c r="P41" s="197"/>
    </row>
    <row r="42" spans="1:16" x14ac:dyDescent="0.15">
      <c r="A42" t="s">
        <v>210</v>
      </c>
      <c r="B42" t="s">
        <v>211</v>
      </c>
      <c r="L42" s="195"/>
      <c r="M42" s="196"/>
      <c r="N42" s="196"/>
      <c r="O42" s="196"/>
      <c r="P42" s="197"/>
    </row>
    <row r="43" spans="1:16" x14ac:dyDescent="0.15">
      <c r="A43" t="s">
        <v>212</v>
      </c>
      <c r="B43" t="s">
        <v>213</v>
      </c>
      <c r="L43" s="195"/>
      <c r="M43" s="196"/>
      <c r="N43" s="196"/>
      <c r="O43" s="196"/>
      <c r="P43" s="197"/>
    </row>
    <row r="44" spans="1:16" x14ac:dyDescent="0.15">
      <c r="A44" t="s">
        <v>214</v>
      </c>
      <c r="B44" t="s">
        <v>215</v>
      </c>
      <c r="L44" s="195"/>
      <c r="M44" s="196"/>
      <c r="N44" s="196"/>
      <c r="O44" s="196"/>
      <c r="P44" s="197"/>
    </row>
    <row r="45" spans="1:16" x14ac:dyDescent="0.15">
      <c r="A45" t="s">
        <v>216</v>
      </c>
      <c r="B45" t="s">
        <v>217</v>
      </c>
      <c r="L45" s="195"/>
      <c r="M45" s="196"/>
      <c r="N45" s="196"/>
      <c r="O45" s="196"/>
      <c r="P45" s="197"/>
    </row>
    <row r="46" spans="1:16" x14ac:dyDescent="0.15">
      <c r="A46" t="s">
        <v>218</v>
      </c>
      <c r="B46" t="s">
        <v>219</v>
      </c>
      <c r="L46" s="195"/>
      <c r="M46" s="196"/>
      <c r="N46" s="196"/>
      <c r="O46" s="196"/>
      <c r="P46" s="197"/>
    </row>
    <row r="47" spans="1:16" x14ac:dyDescent="0.15">
      <c r="A47" t="s">
        <v>220</v>
      </c>
      <c r="B47" t="s">
        <v>221</v>
      </c>
      <c r="L47" s="195"/>
      <c r="M47" s="196"/>
      <c r="N47" s="196"/>
      <c r="O47" s="196"/>
      <c r="P47" s="197"/>
    </row>
    <row r="48" spans="1:16" x14ac:dyDescent="0.15">
      <c r="A48" t="s">
        <v>222</v>
      </c>
      <c r="B48" t="s">
        <v>223</v>
      </c>
      <c r="L48" s="195"/>
      <c r="M48" s="196"/>
      <c r="N48" s="196"/>
      <c r="O48" s="196"/>
      <c r="P48" s="197"/>
    </row>
    <row r="49" spans="1:16" x14ac:dyDescent="0.15">
      <c r="A49" t="s">
        <v>224</v>
      </c>
      <c r="B49" t="s">
        <v>225</v>
      </c>
      <c r="L49" s="195"/>
      <c r="M49" s="196"/>
      <c r="N49" s="196"/>
      <c r="O49" s="196"/>
      <c r="P49" s="197"/>
    </row>
    <row r="50" spans="1:16" ht="26.25" customHeight="1" x14ac:dyDescent="0.15">
      <c r="A50" t="s">
        <v>226</v>
      </c>
      <c r="B50" t="s">
        <v>227</v>
      </c>
      <c r="L50" s="198"/>
      <c r="M50" s="199"/>
      <c r="N50" s="199"/>
      <c r="O50" s="199"/>
      <c r="P50" s="200"/>
    </row>
    <row r="51" spans="1:16" x14ac:dyDescent="0.15">
      <c r="A51" t="s">
        <v>228</v>
      </c>
      <c r="B51" t="s">
        <v>229</v>
      </c>
    </row>
    <row r="52" spans="1:16" x14ac:dyDescent="0.15">
      <c r="A52" t="s">
        <v>230</v>
      </c>
      <c r="B52" t="s">
        <v>231</v>
      </c>
    </row>
    <row r="53" spans="1:16" x14ac:dyDescent="0.15">
      <c r="A53" t="s">
        <v>232</v>
      </c>
      <c r="B53" t="s">
        <v>233</v>
      </c>
    </row>
    <row r="54" spans="1:16" x14ac:dyDescent="0.15">
      <c r="A54" t="s">
        <v>234</v>
      </c>
      <c r="B54" t="s">
        <v>235</v>
      </c>
    </row>
    <row r="55" spans="1:16" x14ac:dyDescent="0.15">
      <c r="A55" t="s">
        <v>236</v>
      </c>
      <c r="B55" t="s">
        <v>237</v>
      </c>
    </row>
    <row r="56" spans="1:16" x14ac:dyDescent="0.15">
      <c r="A56" t="s">
        <v>238</v>
      </c>
      <c r="B56" t="s">
        <v>239</v>
      </c>
    </row>
    <row r="57" spans="1:16" x14ac:dyDescent="0.15">
      <c r="A57" t="s">
        <v>240</v>
      </c>
      <c r="B57" t="s">
        <v>241</v>
      </c>
    </row>
    <row r="58" spans="1:16" x14ac:dyDescent="0.15">
      <c r="A58" t="s">
        <v>242</v>
      </c>
      <c r="B58" t="s">
        <v>243</v>
      </c>
    </row>
    <row r="59" spans="1:16" x14ac:dyDescent="0.15">
      <c r="A59" t="s">
        <v>244</v>
      </c>
      <c r="B59" t="s">
        <v>245</v>
      </c>
    </row>
    <row r="60" spans="1:16" x14ac:dyDescent="0.15">
      <c r="A60" t="s">
        <v>246</v>
      </c>
      <c r="B60" t="s">
        <v>247</v>
      </c>
    </row>
    <row r="61" spans="1:16" x14ac:dyDescent="0.15">
      <c r="A61" t="s">
        <v>248</v>
      </c>
      <c r="B61" t="s">
        <v>249</v>
      </c>
    </row>
    <row r="62" spans="1:16" x14ac:dyDescent="0.15">
      <c r="A62" t="s">
        <v>250</v>
      </c>
      <c r="B62" t="s">
        <v>251</v>
      </c>
    </row>
    <row r="63" spans="1:16" x14ac:dyDescent="0.15">
      <c r="A63" t="s">
        <v>252</v>
      </c>
      <c r="B63" t="s">
        <v>253</v>
      </c>
    </row>
    <row r="64" spans="1:16" x14ac:dyDescent="0.15">
      <c r="A64" t="s">
        <v>254</v>
      </c>
      <c r="B64" t="s">
        <v>255</v>
      </c>
    </row>
    <row r="65" spans="1:2" x14ac:dyDescent="0.15">
      <c r="A65" t="s">
        <v>256</v>
      </c>
      <c r="B65" t="s">
        <v>257</v>
      </c>
    </row>
    <row r="66" spans="1:2" x14ac:dyDescent="0.15">
      <c r="A66" t="s">
        <v>258</v>
      </c>
      <c r="B66" t="s">
        <v>259</v>
      </c>
    </row>
    <row r="67" spans="1:2" x14ac:dyDescent="0.15">
      <c r="A67" t="s">
        <v>260</v>
      </c>
      <c r="B67" t="s">
        <v>259</v>
      </c>
    </row>
    <row r="68" spans="1:2" x14ac:dyDescent="0.15">
      <c r="A68" t="s">
        <v>261</v>
      </c>
      <c r="B68" t="s">
        <v>259</v>
      </c>
    </row>
    <row r="69" spans="1:2" x14ac:dyDescent="0.15">
      <c r="A69" t="s">
        <v>262</v>
      </c>
      <c r="B69" t="s">
        <v>259</v>
      </c>
    </row>
    <row r="70" spans="1:2" x14ac:dyDescent="0.15">
      <c r="A70" t="s">
        <v>263</v>
      </c>
      <c r="B70" t="s">
        <v>259</v>
      </c>
    </row>
    <row r="71" spans="1:2" x14ac:dyDescent="0.15">
      <c r="A71" t="s">
        <v>264</v>
      </c>
      <c r="B71" t="s">
        <v>259</v>
      </c>
    </row>
    <row r="72" spans="1:2" x14ac:dyDescent="0.15">
      <c r="A72" t="s">
        <v>265</v>
      </c>
      <c r="B72" t="s">
        <v>259</v>
      </c>
    </row>
    <row r="73" spans="1:2" x14ac:dyDescent="0.15">
      <c r="A73" t="s">
        <v>266</v>
      </c>
      <c r="B73" t="s">
        <v>259</v>
      </c>
    </row>
    <row r="74" spans="1:2" x14ac:dyDescent="0.15">
      <c r="A74" t="s">
        <v>267</v>
      </c>
      <c r="B74" t="s">
        <v>259</v>
      </c>
    </row>
    <row r="75" spans="1:2" x14ac:dyDescent="0.15">
      <c r="A75" t="s">
        <v>268</v>
      </c>
      <c r="B75" t="s">
        <v>259</v>
      </c>
    </row>
    <row r="76" spans="1:2" x14ac:dyDescent="0.15">
      <c r="A76" t="s">
        <v>269</v>
      </c>
      <c r="B76" t="s">
        <v>259</v>
      </c>
    </row>
    <row r="77" spans="1:2" x14ac:dyDescent="0.15">
      <c r="A77" t="s">
        <v>270</v>
      </c>
      <c r="B77" t="s">
        <v>259</v>
      </c>
    </row>
    <row r="78" spans="1:2" x14ac:dyDescent="0.15">
      <c r="A78" t="s">
        <v>271</v>
      </c>
      <c r="B78" t="s">
        <v>259</v>
      </c>
    </row>
    <row r="79" spans="1:2" x14ac:dyDescent="0.15">
      <c r="A79" t="s">
        <v>272</v>
      </c>
      <c r="B79" t="s">
        <v>259</v>
      </c>
    </row>
    <row r="80" spans="1:2" x14ac:dyDescent="0.15">
      <c r="A80" t="s">
        <v>273</v>
      </c>
      <c r="B80" t="s">
        <v>259</v>
      </c>
    </row>
    <row r="81" spans="1:2" x14ac:dyDescent="0.15">
      <c r="A81" t="s">
        <v>274</v>
      </c>
      <c r="B81" t="s">
        <v>259</v>
      </c>
    </row>
    <row r="82" spans="1:2" x14ac:dyDescent="0.15">
      <c r="A82" t="s">
        <v>275</v>
      </c>
      <c r="B82" t="s">
        <v>259</v>
      </c>
    </row>
    <row r="83" spans="1:2" x14ac:dyDescent="0.15">
      <c r="A83" t="s">
        <v>276</v>
      </c>
      <c r="B83" t="s">
        <v>259</v>
      </c>
    </row>
    <row r="84" spans="1:2" x14ac:dyDescent="0.15">
      <c r="A84" t="s">
        <v>277</v>
      </c>
      <c r="B84" t="s">
        <v>259</v>
      </c>
    </row>
    <row r="85" spans="1:2" x14ac:dyDescent="0.15">
      <c r="A85" t="s">
        <v>278</v>
      </c>
      <c r="B85" t="s">
        <v>259</v>
      </c>
    </row>
    <row r="86" spans="1:2" x14ac:dyDescent="0.15">
      <c r="A86" t="s">
        <v>279</v>
      </c>
      <c r="B86" t="s">
        <v>280</v>
      </c>
    </row>
    <row r="87" spans="1:2" x14ac:dyDescent="0.15">
      <c r="A87" t="s">
        <v>281</v>
      </c>
      <c r="B87" t="s">
        <v>280</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2021-01-28T00:12:24Z</cp:lastPrinted>
  <dcterms:created xsi:type="dcterms:W3CDTF">2020-12-15T03:37:54Z</dcterms:created>
  <dcterms:modified xsi:type="dcterms:W3CDTF">2021-01-28T00:48:25Z</dcterms:modified>
  <cp:category/>
</cp:coreProperties>
</file>