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zy9AITJftp7tok8GZaDB+2ml/YPbDjbE62I+pT2LfIBSGT01xXn2CoYgQxchBO12vlffowyshaVMvs9yLQUv1A==" workbookSaltValue="3volstgDfaitYRr7BJeEoQ==" workbookSpinCount="100000" lockStructure="1"/>
  <bookViews>
    <workbookView xWindow="-15" yWindow="-15" windowWidth="10245" windowHeight="754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E86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<sst xmlns="http://schemas.openxmlformats.org/spreadsheetml/2006/main" count="247" uniqueCount="117">
  <si>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</si>
  <si>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</si>
  <si>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</si>
  <si>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</si>
  <si>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</si>
  <si>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</si>
  <si>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</si>
  <si>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</si>
  <si>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</si>
  <si>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</si>
  <si>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</si>
  <si>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</si>
  <si>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</si>
  <si>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</si>
  <si>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</si>
  <si>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</si>
  <si>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</si>
  <si>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</si>
  <si>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</si>
  <si>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</si>
  <si>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</si>
  <si>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</si>
  <si>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</si>
  <si>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</si>
  <si>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</si>
  <si>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</si>
  <si>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</si>
  <si>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</si>
  <si>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</si>
  <si>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</si>
  <si>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</si>
  <si>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</si>
  <si>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</si>
  <si>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</si>
  <si>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</si>
  <si>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</si>
  <si>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</si>
  <si>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</si>
  <si>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</si>
  <si>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</si>
  <si>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</si>
  <si>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</si>
  <si>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</si>
  <si>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</si>
  <si>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</si>
  <si>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</si>
  <si>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</si>
  <si>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</si>
  <si>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</si>
  <si>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</si>
  <si>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</si>
  <si>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</si>
  <si>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</si>
  <si>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</si>
  <si>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</si>
  <si>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</si>
  <si>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</si>
  <si>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</si>
  <si>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</si>
  <si>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</si>
  <si>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</si>
  <si>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</si>
  <si>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</si>
  <si>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</si>
  <si>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</si>
  <si>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</si>
  <si>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</si>
  <si>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</si>
  <si>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</si>
  <si>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</si>
  <si>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</si>
  <si>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</si>
  <si>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</si>
  <si>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</si>
  <si>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</si>
  <si>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</si>
  <si>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</si>
  <si>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</si>
  <si>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</si>
  <si>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</si>
  <si>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</si>
  <si>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</si>
  <si>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</si>
  <si>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</si>
  <si>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</si>
  <si>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</si>
  <si>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</si>
  <si>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</si>
  <si>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</si>
  <si>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</si>
  <si>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</si>
  <si>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</si>
  <si>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</si>
  <si>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</si>
  <si>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</si>
  <si>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</si>
  <si>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天草市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</si>
  <si>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</si>
  <si>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</si>
  <si>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</si>
  <si>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</si>
  <si>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</si>
  <si>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</si>
  <si>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</si>
  <si>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</si>
  <si>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</si>
  <si>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</si>
  <si>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</si>
  <si>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</si>
  <si>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</si>
  <si>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</si>
  <si>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</si>
  <si>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</si>
  <si>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</si>
  <si>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法非適用事業のため、該当なし。</t>
    <rPh sb="1" eb="2">
      <t>ホウ</t>
    </rPh>
    <rPh sb="2" eb="3">
      <t>ヒ</t>
    </rPh>
    <rPh sb="3" eb="5">
      <t>テキヨウ</t>
    </rPh>
    <rPh sb="5" eb="7">
      <t>ジギョウ</t>
    </rPh>
    <rPh sb="11" eb="13">
      <t>ガイトウ</t>
    </rPh>
    <phoneticPr fontId="4"/>
  </si>
  <si>
    <t>①収益的収支比率は100%を下回っていますが、収益の不足分は一般会計補助金で補てんしており、経営上は問題ありません。
④企業債残高対事業規模比率は令和8年度をもって事業廃止の決定がなされており、新規借入は行っておりません。
⑤経費回収率は類似団体平均値を上回っていますが、100%を下回っており使用料で経費を回収できておらず、不足分を一般会計補助金で賄っています。
⑥汚水処理原価は類似団体平均値よりも高い数値を示しています。これは人口減少や高齢化が進んでいるため、処理水量が少量となっていることから高くなっています。
⑦施設利用率が低いのは、使用する世帯人員が少ないことが要因であると分析しています。
⑧水洗化率は、浄化槽設置世帯を対象としているため100%となっています。</t>
    <rPh sb="1" eb="4">
      <t>シュウエキテキ</t>
    </rPh>
    <rPh sb="4" eb="6">
      <t>シュウシ</t>
    </rPh>
    <rPh sb="6" eb="8">
      <t>ヒリツ</t>
    </rPh>
    <rPh sb="14" eb="16">
      <t>シタマワ</t>
    </rPh>
    <rPh sb="23" eb="25">
      <t>シュウエキ</t>
    </rPh>
    <rPh sb="26" eb="29">
      <t>フソクブン</t>
    </rPh>
    <rPh sb="30" eb="34">
      <t>イッパンカイケイ</t>
    </rPh>
    <rPh sb="34" eb="37">
      <t>ホジョキン</t>
    </rPh>
    <rPh sb="38" eb="39">
      <t>ホ</t>
    </rPh>
    <rPh sb="46" eb="48">
      <t>ケイエイ</t>
    </rPh>
    <rPh sb="48" eb="49">
      <t>ジョウ</t>
    </rPh>
    <rPh sb="50" eb="52">
      <t>モンダイ</t>
    </rPh>
    <rPh sb="60" eb="62">
      <t>キギョウ</t>
    </rPh>
    <rPh sb="62" eb="63">
      <t>サイ</t>
    </rPh>
    <rPh sb="63" eb="66">
      <t>ザンダカタイ</t>
    </rPh>
    <rPh sb="66" eb="68">
      <t>ジギョウ</t>
    </rPh>
    <rPh sb="68" eb="70">
      <t>キボ</t>
    </rPh>
    <rPh sb="70" eb="72">
      <t>ヒリツ</t>
    </rPh>
    <rPh sb="73" eb="75">
      <t>レイワ</t>
    </rPh>
    <rPh sb="76" eb="78">
      <t>ネンド</t>
    </rPh>
    <rPh sb="82" eb="84">
      <t>ジギョウ</t>
    </rPh>
    <rPh sb="84" eb="86">
      <t>ハイシ</t>
    </rPh>
    <rPh sb="87" eb="89">
      <t>ケッテイ</t>
    </rPh>
    <rPh sb="97" eb="99">
      <t>シンキ</t>
    </rPh>
    <rPh sb="99" eb="101">
      <t>カリイレ</t>
    </rPh>
    <rPh sb="102" eb="103">
      <t>オコナ</t>
    </rPh>
    <rPh sb="113" eb="118">
      <t>ケイヒカイシュウリツ</t>
    </rPh>
    <rPh sb="119" eb="126">
      <t>ルイジダンタイヘイキンチ</t>
    </rPh>
    <rPh sb="127" eb="129">
      <t>ウワマワ</t>
    </rPh>
    <rPh sb="141" eb="143">
      <t>シタマワ</t>
    </rPh>
    <rPh sb="147" eb="150">
      <t>シヨウリョウ</t>
    </rPh>
    <rPh sb="151" eb="153">
      <t>ケイヒ</t>
    </rPh>
    <rPh sb="154" eb="156">
      <t>カイシュウ</t>
    </rPh>
    <rPh sb="163" eb="166">
      <t>フソクブン</t>
    </rPh>
    <rPh sb="167" eb="174">
      <t>イッパンカイケイホジョキン</t>
    </rPh>
    <rPh sb="175" eb="176">
      <t>マカナ</t>
    </rPh>
    <rPh sb="184" eb="186">
      <t>オスイ</t>
    </rPh>
    <rPh sb="186" eb="188">
      <t>ショリ</t>
    </rPh>
    <rPh sb="188" eb="190">
      <t>ゲンカ</t>
    </rPh>
    <rPh sb="191" eb="198">
      <t>ルイジダンタイヘイキンチ</t>
    </rPh>
    <rPh sb="201" eb="202">
      <t>タカ</t>
    </rPh>
    <rPh sb="203" eb="205">
      <t>スウチ</t>
    </rPh>
    <rPh sb="206" eb="207">
      <t>シメ</t>
    </rPh>
    <rPh sb="216" eb="218">
      <t>ジンコウ</t>
    </rPh>
    <rPh sb="218" eb="220">
      <t>ゲンショウ</t>
    </rPh>
    <rPh sb="221" eb="224">
      <t>コウレイカ</t>
    </rPh>
    <rPh sb="225" eb="226">
      <t>スス</t>
    </rPh>
    <rPh sb="233" eb="235">
      <t>ショリ</t>
    </rPh>
    <rPh sb="235" eb="237">
      <t>スイリョウ</t>
    </rPh>
    <rPh sb="238" eb="240">
      <t>ショウリョウ</t>
    </rPh>
    <rPh sb="250" eb="251">
      <t>タカ</t>
    </rPh>
    <rPh sb="261" eb="263">
      <t>シセツ</t>
    </rPh>
    <rPh sb="263" eb="265">
      <t>リヨウ</t>
    </rPh>
    <rPh sb="265" eb="266">
      <t>リツ</t>
    </rPh>
    <rPh sb="267" eb="268">
      <t>ヒク</t>
    </rPh>
    <rPh sb="272" eb="274">
      <t>シヨウ</t>
    </rPh>
    <rPh sb="276" eb="278">
      <t>セタイ</t>
    </rPh>
    <rPh sb="278" eb="280">
      <t>ジンイン</t>
    </rPh>
    <rPh sb="281" eb="282">
      <t>スク</t>
    </rPh>
    <rPh sb="287" eb="289">
      <t>ヨウイン</t>
    </rPh>
    <rPh sb="293" eb="295">
      <t>ブンセキ</t>
    </rPh>
    <rPh sb="303" eb="306">
      <t>スイセンカ</t>
    </rPh>
    <rPh sb="306" eb="307">
      <t>リツ</t>
    </rPh>
    <rPh sb="309" eb="312">
      <t>ジョウカソウ</t>
    </rPh>
    <rPh sb="312" eb="314">
      <t>セッチ</t>
    </rPh>
    <rPh sb="314" eb="316">
      <t>セタイ</t>
    </rPh>
    <rPh sb="317" eb="319">
      <t>タイショウ</t>
    </rPh>
    <phoneticPr fontId="4"/>
  </si>
  <si>
    <t>　本事業は、平成28年度をもって新規設置を廃止しました。既存施設の維持・管理についても、令和8年度をもって終了し、その後は財産処分を行い使用者に譲渡することを決定しています。
　経費回収率の不足分は、一般会計繰入金により補てんしており、経営状態が良好とは言えません。全国平均よりも高い使用料を賦課しており、また、既に事業廃止が決定していることから、今後は、経費の抑制に努めながら現行使用料を維持することとしています。</t>
    <rPh sb="1" eb="2">
      <t>ホン</t>
    </rPh>
    <rPh sb="2" eb="4">
      <t>ジギョウ</t>
    </rPh>
    <rPh sb="6" eb="8">
      <t>ヘイセイ</t>
    </rPh>
    <rPh sb="10" eb="12">
      <t>ネンド</t>
    </rPh>
    <rPh sb="16" eb="18">
      <t>シンキ</t>
    </rPh>
    <rPh sb="18" eb="20">
      <t>セッチ</t>
    </rPh>
    <rPh sb="21" eb="23">
      <t>ハイシ</t>
    </rPh>
    <rPh sb="28" eb="30">
      <t>キゾン</t>
    </rPh>
    <rPh sb="30" eb="32">
      <t>シセツ</t>
    </rPh>
    <rPh sb="33" eb="35">
      <t>イジ</t>
    </rPh>
    <rPh sb="36" eb="38">
      <t>カンリ</t>
    </rPh>
    <rPh sb="44" eb="46">
      <t>レイワ</t>
    </rPh>
    <rPh sb="47" eb="49">
      <t>ネンド</t>
    </rPh>
    <rPh sb="53" eb="55">
      <t>シュウリョウ</t>
    </rPh>
    <rPh sb="59" eb="60">
      <t>ゴ</t>
    </rPh>
    <rPh sb="61" eb="63">
      <t>ザイサン</t>
    </rPh>
    <rPh sb="63" eb="65">
      <t>ショブン</t>
    </rPh>
    <rPh sb="66" eb="67">
      <t>オコナ</t>
    </rPh>
    <rPh sb="68" eb="71">
      <t>シヨウシャ</t>
    </rPh>
    <rPh sb="72" eb="74">
      <t>ジョウト</t>
    </rPh>
    <rPh sb="79" eb="81">
      <t>ケッテイ</t>
    </rPh>
    <rPh sb="89" eb="91">
      <t>ケイヒ</t>
    </rPh>
    <rPh sb="91" eb="93">
      <t>カイシュウ</t>
    </rPh>
    <rPh sb="93" eb="94">
      <t>リツ</t>
    </rPh>
    <rPh sb="95" eb="98">
      <t>フソクブン</t>
    </rPh>
    <rPh sb="100" eb="102">
      <t>イッパン</t>
    </rPh>
    <rPh sb="102" eb="104">
      <t>カイケイ</t>
    </rPh>
    <rPh sb="104" eb="106">
      <t>クリイレ</t>
    </rPh>
    <rPh sb="106" eb="107">
      <t>キン</t>
    </rPh>
    <rPh sb="118" eb="120">
      <t>ケイエイ</t>
    </rPh>
    <rPh sb="120" eb="122">
      <t>ジョウタイ</t>
    </rPh>
    <rPh sb="123" eb="125">
      <t>リョウコウ</t>
    </rPh>
    <rPh sb="127" eb="128">
      <t>イ</t>
    </rPh>
    <rPh sb="133" eb="135">
      <t>ゼンコク</t>
    </rPh>
    <rPh sb="135" eb="137">
      <t>ヘイキン</t>
    </rPh>
    <rPh sb="140" eb="141">
      <t>タカ</t>
    </rPh>
    <rPh sb="142" eb="145">
      <t>シヨウリョウ</t>
    </rPh>
    <rPh sb="146" eb="148">
      <t>フカ</t>
    </rPh>
    <rPh sb="156" eb="157">
      <t>スデ</t>
    </rPh>
    <rPh sb="158" eb="160">
      <t>ジギョウ</t>
    </rPh>
    <rPh sb="160" eb="162">
      <t>ハイシ</t>
    </rPh>
    <rPh sb="163" eb="165">
      <t>ケッテイ</t>
    </rPh>
    <rPh sb="174" eb="176">
      <t>コンゴ</t>
    </rPh>
    <rPh sb="178" eb="180">
      <t>ケイヒ</t>
    </rPh>
    <rPh sb="181" eb="183">
      <t>ヨクセイ</t>
    </rPh>
    <rPh sb="184" eb="185">
      <t>ツト</t>
    </rPh>
    <rPh sb="189" eb="191">
      <t>ゲンコウ</t>
    </rPh>
    <rPh sb="191" eb="194">
      <t>シヨウリョウ</t>
    </rPh>
    <rPh sb="195" eb="197">
      <t>イジ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</si>
</sst>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39-4795-B303-07B99B2AF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719808"/>
        <c:axId val="55734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39-4795-B303-07B99B2AF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19808"/>
        <c:axId val="55734272"/>
      </c:lineChart>
      <c:dateAx>
        <c:axId val="557198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5734272"/>
        <c:crosses val="autoZero"/>
        <c:auto val="1"/>
        <c:lblOffset val="100"/>
        <c:baseTimeUnit val="years"/>
      </c:dateAx>
      <c:valAx>
        <c:axId val="55734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719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39.619999999999997</c:v>
                </c:pt>
                <c:pt idx="1">
                  <c:v>39.619999999999997</c:v>
                </c:pt>
                <c:pt idx="2">
                  <c:v>39.619999999999997</c:v>
                </c:pt>
                <c:pt idx="3">
                  <c:v>37.74</c:v>
                </c:pt>
                <c:pt idx="4">
                  <c:v>38.46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C9-4CA5-B6A3-CE9175CEA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139968"/>
        <c:axId val="59150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54.14</c:v>
                </c:pt>
                <c:pt idx="1">
                  <c:v>132.99</c:v>
                </c:pt>
                <c:pt idx="2">
                  <c:v>51.71</c:v>
                </c:pt>
                <c:pt idx="3">
                  <c:v>50.56</c:v>
                </c:pt>
                <c:pt idx="4">
                  <c:v>47.35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C9-4CA5-B6A3-CE9175CEA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139968"/>
        <c:axId val="59150336"/>
      </c:lineChart>
      <c:dateAx>
        <c:axId val="591399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9150336"/>
        <c:crosses val="autoZero"/>
        <c:auto val="1"/>
        <c:lblOffset val="100"/>
        <c:baseTimeUnit val="years"/>
      </c:dateAx>
      <c:valAx>
        <c:axId val="59150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9139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95-4404-8F71-F0B8FAF86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255040"/>
        <c:axId val="59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84.69</c:v>
                </c:pt>
                <c:pt idx="1">
                  <c:v>82.94</c:v>
                </c:pt>
                <c:pt idx="2">
                  <c:v>82.91</c:v>
                </c:pt>
                <c:pt idx="3">
                  <c:v>83.85</c:v>
                </c:pt>
                <c:pt idx="4">
                  <c:v>81.209999999999994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395-4404-8F71-F0B8FAF86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55040"/>
        <c:axId val="59269504"/>
      </c:lineChart>
      <c:dateAx>
        <c:axId val="592550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9269504"/>
        <c:crosses val="autoZero"/>
        <c:auto val="1"/>
        <c:lblOffset val="100"/>
        <c:baseTimeUnit val="years"/>
      </c:dateAx>
      <c:valAx>
        <c:axId val="59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9255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96.13</c:v>
                </c:pt>
                <c:pt idx="1">
                  <c:v>95.7</c:v>
                </c:pt>
                <c:pt idx="2">
                  <c:v>95.69</c:v>
                </c:pt>
                <c:pt idx="3">
                  <c:v>95.5</c:v>
                </c:pt>
                <c:pt idx="4">
                  <c:v>95.42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EE-47A6-A034-4997DE3F9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744768"/>
        <c:axId val="5575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EE-47A6-A034-4997DE3F9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44768"/>
        <c:axId val="55755136"/>
      </c:lineChart>
      <c:dateAx>
        <c:axId val="557447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5755136"/>
        <c:crosses val="autoZero"/>
        <c:auto val="1"/>
        <c:lblOffset val="100"/>
        <c:baseTimeUnit val="years"/>
      </c:dateAx>
      <c:valAx>
        <c:axId val="5575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744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16-4093-88B1-30E775BC8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17152"/>
        <c:axId val="58819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16-4093-88B1-30E775BC8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17152"/>
        <c:axId val="58819328"/>
      </c:lineChart>
      <c:dateAx>
        <c:axId val="588171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8819328"/>
        <c:crosses val="autoZero"/>
        <c:auto val="1"/>
        <c:lblOffset val="100"/>
        <c:baseTimeUnit val="years"/>
      </c:dateAx>
      <c:valAx>
        <c:axId val="58819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817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0E-4569-ABA2-6333D461F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50304"/>
        <c:axId val="58852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0E-4569-ABA2-6333D461F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50304"/>
        <c:axId val="58852480"/>
      </c:lineChart>
      <c:dateAx>
        <c:axId val="588503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8852480"/>
        <c:crosses val="autoZero"/>
        <c:auto val="1"/>
        <c:lblOffset val="100"/>
        <c:baseTimeUnit val="years"/>
      </c:dateAx>
      <c:valAx>
        <c:axId val="58852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850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A1-4AB7-BB26-B31C98472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92288"/>
        <c:axId val="5889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A1-4AB7-BB26-B31C98472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92288"/>
        <c:axId val="58894208"/>
      </c:lineChart>
      <c:dateAx>
        <c:axId val="5889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8894208"/>
        <c:crosses val="autoZero"/>
        <c:auto val="1"/>
        <c:lblOffset val="100"/>
        <c:baseTimeUnit val="years"/>
      </c:dateAx>
      <c:valAx>
        <c:axId val="5889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89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77-434B-A8D4-FA5DB6B2D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990976"/>
        <c:axId val="589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77-434B-A8D4-FA5DB6B2D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90976"/>
        <c:axId val="58992896"/>
      </c:lineChart>
      <c:dateAx>
        <c:axId val="589909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8992896"/>
        <c:crosses val="autoZero"/>
        <c:auto val="1"/>
        <c:lblOffset val="100"/>
        <c:baseTimeUnit val="years"/>
      </c:dateAx>
      <c:valAx>
        <c:axId val="589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990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11.42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FE-4873-B877-D506AF840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36416"/>
        <c:axId val="5903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663.76</c:v>
                </c:pt>
                <c:pt idx="1">
                  <c:v>566.35</c:v>
                </c:pt>
                <c:pt idx="2">
                  <c:v>888.8</c:v>
                </c:pt>
                <c:pt idx="3">
                  <c:v>855.65</c:v>
                </c:pt>
                <c:pt idx="4">
                  <c:v>862.99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9FE-4873-B877-D506AF840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36416"/>
        <c:axId val="59038336"/>
      </c:lineChart>
      <c:dateAx>
        <c:axId val="590364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9038336"/>
        <c:crosses val="autoZero"/>
        <c:auto val="1"/>
        <c:lblOffset val="100"/>
        <c:baseTimeUnit val="years"/>
      </c:dateAx>
      <c:valAx>
        <c:axId val="5903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9036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53.18</c:v>
                </c:pt>
                <c:pt idx="1">
                  <c:v>67.63</c:v>
                </c:pt>
                <c:pt idx="2">
                  <c:v>75.37</c:v>
                </c:pt>
                <c:pt idx="3">
                  <c:v>81.34</c:v>
                </c:pt>
                <c:pt idx="4">
                  <c:v>79.760000000000005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A0-42B4-974B-FEAC09580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69568"/>
        <c:axId val="59071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53.76</c:v>
                </c:pt>
                <c:pt idx="1">
                  <c:v>52.27</c:v>
                </c:pt>
                <c:pt idx="2">
                  <c:v>52.55</c:v>
                </c:pt>
                <c:pt idx="3">
                  <c:v>52.23</c:v>
                </c:pt>
                <c:pt idx="4">
                  <c:v>50.06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A0-42B4-974B-FEAC09580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69568"/>
        <c:axId val="59071488"/>
      </c:lineChart>
      <c:dateAx>
        <c:axId val="590695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9071488"/>
        <c:crosses val="autoZero"/>
        <c:auto val="1"/>
        <c:lblOffset val="100"/>
        <c:baseTimeUnit val="years"/>
      </c:dateAx>
      <c:valAx>
        <c:axId val="59071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9069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352.7</c:v>
                </c:pt>
                <c:pt idx="1">
                  <c:v>327.24</c:v>
                </c:pt>
                <c:pt idx="2">
                  <c:v>326.08</c:v>
                </c:pt>
                <c:pt idx="3">
                  <c:v>334.74</c:v>
                </c:pt>
                <c:pt idx="4">
                  <c:v>336.12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4F-42BA-BA77-5D090114A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98624"/>
        <c:axId val="59100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275.25</c:v>
                </c:pt>
                <c:pt idx="1">
                  <c:v>291.01</c:v>
                </c:pt>
                <c:pt idx="2">
                  <c:v>292.45</c:v>
                </c:pt>
                <c:pt idx="3">
                  <c:v>294.05</c:v>
                </c:pt>
                <c:pt idx="4">
                  <c:v>309.22000000000003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4F-42BA-BA77-5D090114A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98624"/>
        <c:axId val="59100544"/>
      </c:lineChart>
      <c:dateAx>
        <c:axId val="590986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9100544"/>
        <c:crosses val="autoZero"/>
        <c:auto val="1"/>
        <c:lblOffset val="100"/>
        <c:baseTimeUnit val="years"/>
      </c:dateAx>
      <c:valAx>
        <c:axId val="59100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9098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53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熊本県　天草市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個別排水処理</v>
      </c>
      <c r="Q8" s="49"/>
      <c r="R8" s="49"/>
      <c r="S8" s="49"/>
      <c r="T8" s="49"/>
      <c r="U8" s="49"/>
      <c r="V8" s="49"/>
      <c r="W8" s="49" t="str">
        <f>データ!L6</f>
        <v>L2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79694</v>
      </c>
      <c r="AM8" s="51"/>
      <c r="AN8" s="51"/>
      <c r="AO8" s="51"/>
      <c r="AP8" s="51"/>
      <c r="AQ8" s="51"/>
      <c r="AR8" s="51"/>
      <c r="AS8" s="51"/>
      <c r="AT8" s="46">
        <f>データ!T6</f>
        <v>683.82</v>
      </c>
      <c r="AU8" s="46"/>
      <c r="AV8" s="46"/>
      <c r="AW8" s="46"/>
      <c r="AX8" s="46"/>
      <c r="AY8" s="46"/>
      <c r="AZ8" s="46"/>
      <c r="BA8" s="46"/>
      <c r="BB8" s="46">
        <f>データ!U6</f>
        <v>116.54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0.11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3740</v>
      </c>
      <c r="AE10" s="51"/>
      <c r="AF10" s="51"/>
      <c r="AG10" s="51"/>
      <c r="AH10" s="51"/>
      <c r="AI10" s="51"/>
      <c r="AJ10" s="51"/>
      <c r="AK10" s="2"/>
      <c r="AL10" s="51">
        <f>データ!V6</f>
        <v>90</v>
      </c>
      <c r="AM10" s="51"/>
      <c r="AN10" s="51"/>
      <c r="AO10" s="51"/>
      <c r="AP10" s="51"/>
      <c r="AQ10" s="51"/>
      <c r="AR10" s="51"/>
      <c r="AS10" s="51"/>
      <c r="AT10" s="46">
        <f>データ!W6</f>
        <v>0.02</v>
      </c>
      <c r="AU10" s="46"/>
      <c r="AV10" s="46"/>
      <c r="AW10" s="46"/>
      <c r="AX10" s="46"/>
      <c r="AY10" s="46"/>
      <c r="AZ10" s="46"/>
      <c r="BA10" s="46"/>
      <c r="BB10" s="46">
        <f>データ!X6</f>
        <v>4500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115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114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116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【862.82】</v>
      </c>
      <c r="I86" s="26" t="str">
        <f>データ!CA6</f>
        <v>【49.71】</v>
      </c>
      <c r="J86" s="26" t="str">
        <f>データ!CL6</f>
        <v>【317.18】</v>
      </c>
      <c r="K86" s="26" t="str">
        <f>データ!CW6</f>
        <v>【47.67】</v>
      </c>
      <c r="L86" s="26" t="str">
        <f>データ!DH6</f>
        <v>【79.30】</v>
      </c>
      <c r="M86" s="26" t="s">
        <v>43</v>
      </c>
      <c r="N86" s="26" t="s">
        <v>43</v>
      </c>
      <c r="O86" s="26" t="str">
        <f>データ!EO6</f>
        <v>【-】</v>
      </c>
    </row>
  </sheetData>
  <sheetProtection algorithmName="SHA-512" hashValue="YZ7QqjTtrOksiAX4gWLXAHfK9SVeXuAAZSSGkLz0kY0j83PvolIggZvMg+khiVQbEi4wRGtckYm7YnOS/8Ysvw==" saltValue="wBhiw37yESIJNVuUS5sLh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28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5" s="36" customFormat="1" x14ac:dyDescent="0.15">
      <c r="A6" s="28" t="s">
        <v>95</v>
      </c>
      <c r="B6" s="33">
        <f>B7</f>
        <v>2019</v>
      </c>
      <c r="C6" s="33">
        <f t="shared" ref="C6:X6" si="3">C7</f>
        <v>432156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熊本県　天草市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0.11</v>
      </c>
      <c r="Q6" s="34">
        <f t="shared" si="3"/>
        <v>100</v>
      </c>
      <c r="R6" s="34">
        <f t="shared" si="3"/>
        <v>3740</v>
      </c>
      <c r="S6" s="34">
        <f t="shared" si="3"/>
        <v>79694</v>
      </c>
      <c r="T6" s="34">
        <f t="shared" si="3"/>
        <v>683.82</v>
      </c>
      <c r="U6" s="34">
        <f t="shared" si="3"/>
        <v>116.54</v>
      </c>
      <c r="V6" s="34">
        <f t="shared" si="3"/>
        <v>90</v>
      </c>
      <c r="W6" s="34">
        <f t="shared" si="3"/>
        <v>0.02</v>
      </c>
      <c r="X6" s="34">
        <f t="shared" si="3"/>
        <v>4500</v>
      </c>
      <c r="Y6" s="35">
        <f>IF(Y7="",NA(),Y7)</f>
        <v>96.13</v>
      </c>
      <c r="Z6" s="35">
        <f t="shared" ref="Z6:AH6" si="4">IF(Z7="",NA(),Z7)</f>
        <v>95.7</v>
      </c>
      <c r="AA6" s="35">
        <f t="shared" si="4"/>
        <v>95.69</v>
      </c>
      <c r="AB6" s="35">
        <f t="shared" si="4"/>
        <v>95.5</v>
      </c>
      <c r="AC6" s="35">
        <f t="shared" si="4"/>
        <v>95.42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11.42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663.76</v>
      </c>
      <c r="BL6" s="35">
        <f t="shared" si="7"/>
        <v>566.35</v>
      </c>
      <c r="BM6" s="35">
        <f t="shared" si="7"/>
        <v>888.8</v>
      </c>
      <c r="BN6" s="35">
        <f t="shared" si="7"/>
        <v>855.65</v>
      </c>
      <c r="BO6" s="35">
        <f t="shared" si="7"/>
        <v>862.99</v>
      </c>
      <c r="BP6" s="34" t="str">
        <f>IF(BP7="","",IF(BP7="-","【-】","【"&amp;SUBSTITUTE(TEXT(BP7,"#,##0.00"),"-","△")&amp;"】"))</f>
        <v>【862.82】</v>
      </c>
      <c r="BQ6" s="35">
        <f>IF(BQ7="",NA(),BQ7)</f>
        <v>53.18</v>
      </c>
      <c r="BR6" s="35">
        <f t="shared" ref="BR6:BZ6" si="8">IF(BR7="",NA(),BR7)</f>
        <v>67.63</v>
      </c>
      <c r="BS6" s="35">
        <f t="shared" si="8"/>
        <v>75.37</v>
      </c>
      <c r="BT6" s="35">
        <f t="shared" si="8"/>
        <v>81.34</v>
      </c>
      <c r="BU6" s="35">
        <f t="shared" si="8"/>
        <v>79.760000000000005</v>
      </c>
      <c r="BV6" s="35">
        <f t="shared" si="8"/>
        <v>53.76</v>
      </c>
      <c r="BW6" s="35">
        <f t="shared" si="8"/>
        <v>52.27</v>
      </c>
      <c r="BX6" s="35">
        <f t="shared" si="8"/>
        <v>52.55</v>
      </c>
      <c r="BY6" s="35">
        <f t="shared" si="8"/>
        <v>52.23</v>
      </c>
      <c r="BZ6" s="35">
        <f t="shared" si="8"/>
        <v>50.06</v>
      </c>
      <c r="CA6" s="34" t="str">
        <f>IF(CA7="","",IF(CA7="-","【-】","【"&amp;SUBSTITUTE(TEXT(CA7,"#,##0.00"),"-","△")&amp;"】"))</f>
        <v>【49.71】</v>
      </c>
      <c r="CB6" s="35">
        <f>IF(CB7="",NA(),CB7)</f>
        <v>352.7</v>
      </c>
      <c r="CC6" s="35">
        <f t="shared" ref="CC6:CK6" si="9">IF(CC7="",NA(),CC7)</f>
        <v>327.24</v>
      </c>
      <c r="CD6" s="35">
        <f t="shared" si="9"/>
        <v>326.08</v>
      </c>
      <c r="CE6" s="35">
        <f t="shared" si="9"/>
        <v>334.74</v>
      </c>
      <c r="CF6" s="35">
        <f t="shared" si="9"/>
        <v>336.12</v>
      </c>
      <c r="CG6" s="35">
        <f t="shared" si="9"/>
        <v>275.25</v>
      </c>
      <c r="CH6" s="35">
        <f t="shared" si="9"/>
        <v>291.01</v>
      </c>
      <c r="CI6" s="35">
        <f t="shared" si="9"/>
        <v>292.45</v>
      </c>
      <c r="CJ6" s="35">
        <f t="shared" si="9"/>
        <v>294.05</v>
      </c>
      <c r="CK6" s="35">
        <f t="shared" si="9"/>
        <v>309.22000000000003</v>
      </c>
      <c r="CL6" s="34" t="str">
        <f>IF(CL7="","",IF(CL7="-","【-】","【"&amp;SUBSTITUTE(TEXT(CL7,"#,##0.00"),"-","△")&amp;"】"))</f>
        <v>【317.18】</v>
      </c>
      <c r="CM6" s="35">
        <f>IF(CM7="",NA(),CM7)</f>
        <v>39.619999999999997</v>
      </c>
      <c r="CN6" s="35">
        <f t="shared" ref="CN6:CV6" si="10">IF(CN7="",NA(),CN7)</f>
        <v>39.619999999999997</v>
      </c>
      <c r="CO6" s="35">
        <f t="shared" si="10"/>
        <v>39.619999999999997</v>
      </c>
      <c r="CP6" s="35">
        <f t="shared" si="10"/>
        <v>37.74</v>
      </c>
      <c r="CQ6" s="35">
        <f t="shared" si="10"/>
        <v>38.46</v>
      </c>
      <c r="CR6" s="35">
        <f t="shared" si="10"/>
        <v>54.14</v>
      </c>
      <c r="CS6" s="35">
        <f t="shared" si="10"/>
        <v>132.99</v>
      </c>
      <c r="CT6" s="35">
        <f t="shared" si="10"/>
        <v>51.71</v>
      </c>
      <c r="CU6" s="35">
        <f t="shared" si="10"/>
        <v>50.56</v>
      </c>
      <c r="CV6" s="35">
        <f t="shared" si="10"/>
        <v>47.35</v>
      </c>
      <c r="CW6" s="34" t="str">
        <f>IF(CW7="","",IF(CW7="-","【-】","【"&amp;SUBSTITUTE(TEXT(CW7,"#,##0.00"),"-","△")&amp;"】"))</f>
        <v>【47.67】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84.69</v>
      </c>
      <c r="DD6" s="35">
        <f t="shared" si="11"/>
        <v>82.94</v>
      </c>
      <c r="DE6" s="35">
        <f t="shared" si="11"/>
        <v>82.91</v>
      </c>
      <c r="DF6" s="35">
        <f t="shared" si="11"/>
        <v>83.85</v>
      </c>
      <c r="DG6" s="35">
        <f t="shared" si="11"/>
        <v>81.209999999999994</v>
      </c>
      <c r="DH6" s="34" t="str">
        <f>IF(DH7="","",IF(DH7="-","【-】","【"&amp;SUBSTITUTE(TEXT(DH7,"#,##0.00"),"-","△")&amp;"】"))</f>
        <v>【79.30】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2019</v>
      </c>
      <c r="C7" s="37">
        <v>432156</v>
      </c>
      <c r="D7" s="37">
        <v>47</v>
      </c>
      <c r="E7" s="37">
        <v>18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 t="s">
        <v>103</v>
      </c>
      <c r="P7" s="38">
        <v>0.11</v>
      </c>
      <c r="Q7" s="38">
        <v>100</v>
      </c>
      <c r="R7" s="38">
        <v>3740</v>
      </c>
      <c r="S7" s="38">
        <v>79694</v>
      </c>
      <c r="T7" s="38">
        <v>683.82</v>
      </c>
      <c r="U7" s="38">
        <v>116.54</v>
      </c>
      <c r="V7" s="38">
        <v>90</v>
      </c>
      <c r="W7" s="38">
        <v>0.02</v>
      </c>
      <c r="X7" s="38">
        <v>4500</v>
      </c>
      <c r="Y7" s="38">
        <v>96.13</v>
      </c>
      <c r="Z7" s="38">
        <v>95.7</v>
      </c>
      <c r="AA7" s="38">
        <v>95.69</v>
      </c>
      <c r="AB7" s="38">
        <v>95.5</v>
      </c>
      <c r="AC7" s="38">
        <v>95.42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11.42</v>
      </c>
      <c r="BG7" s="38">
        <v>0</v>
      </c>
      <c r="BH7" s="38">
        <v>0</v>
      </c>
      <c r="BI7" s="38">
        <v>0</v>
      </c>
      <c r="BJ7" s="38">
        <v>0</v>
      </c>
      <c r="BK7" s="38">
        <v>663.76</v>
      </c>
      <c r="BL7" s="38">
        <v>566.35</v>
      </c>
      <c r="BM7" s="38">
        <v>888.8</v>
      </c>
      <c r="BN7" s="38">
        <v>855.65</v>
      </c>
      <c r="BO7" s="38">
        <v>862.99</v>
      </c>
      <c r="BP7" s="38">
        <v>862.82</v>
      </c>
      <c r="BQ7" s="38">
        <v>53.18</v>
      </c>
      <c r="BR7" s="38">
        <v>67.63</v>
      </c>
      <c r="BS7" s="38">
        <v>75.37</v>
      </c>
      <c r="BT7" s="38">
        <v>81.34</v>
      </c>
      <c r="BU7" s="38">
        <v>79.760000000000005</v>
      </c>
      <c r="BV7" s="38">
        <v>53.76</v>
      </c>
      <c r="BW7" s="38">
        <v>52.27</v>
      </c>
      <c r="BX7" s="38">
        <v>52.55</v>
      </c>
      <c r="BY7" s="38">
        <v>52.23</v>
      </c>
      <c r="BZ7" s="38">
        <v>50.06</v>
      </c>
      <c r="CA7" s="38">
        <v>49.71</v>
      </c>
      <c r="CB7" s="38">
        <v>352.7</v>
      </c>
      <c r="CC7" s="38">
        <v>327.24</v>
      </c>
      <c r="CD7" s="38">
        <v>326.08</v>
      </c>
      <c r="CE7" s="38">
        <v>334.74</v>
      </c>
      <c r="CF7" s="38">
        <v>336.12</v>
      </c>
      <c r="CG7" s="38">
        <v>275.25</v>
      </c>
      <c r="CH7" s="38">
        <v>291.01</v>
      </c>
      <c r="CI7" s="38">
        <v>292.45</v>
      </c>
      <c r="CJ7" s="38">
        <v>294.05</v>
      </c>
      <c r="CK7" s="38">
        <v>309.22000000000003</v>
      </c>
      <c r="CL7" s="38">
        <v>317.18</v>
      </c>
      <c r="CM7" s="38">
        <v>39.619999999999997</v>
      </c>
      <c r="CN7" s="38">
        <v>39.619999999999997</v>
      </c>
      <c r="CO7" s="38">
        <v>39.619999999999997</v>
      </c>
      <c r="CP7" s="38">
        <v>37.74</v>
      </c>
      <c r="CQ7" s="38">
        <v>38.46</v>
      </c>
      <c r="CR7" s="38">
        <v>54.14</v>
      </c>
      <c r="CS7" s="38">
        <v>132.99</v>
      </c>
      <c r="CT7" s="38">
        <v>51.71</v>
      </c>
      <c r="CU7" s="38">
        <v>50.56</v>
      </c>
      <c r="CV7" s="38">
        <v>47.35</v>
      </c>
      <c r="CW7" s="38">
        <v>47.67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84.69</v>
      </c>
      <c r="DD7" s="38">
        <v>82.94</v>
      </c>
      <c r="DE7" s="38">
        <v>82.91</v>
      </c>
      <c r="DF7" s="38">
        <v>83.85</v>
      </c>
      <c r="DG7" s="38">
        <v>81.209999999999994</v>
      </c>
      <c r="DH7" s="38">
        <v>79.3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102</v>
      </c>
      <c r="EF7" s="38" t="s">
        <v>102</v>
      </c>
      <c r="EG7" s="38" t="s">
        <v>102</v>
      </c>
      <c r="EH7" s="38" t="s">
        <v>102</v>
      </c>
      <c r="EI7" s="38" t="s">
        <v>102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 t="s">
        <v>102</v>
      </c>
      <c r="EO7" s="38" t="s">
        <v>102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104</v>
      </c>
      <c r="C9" s="40" t="s">
        <v>105</v>
      </c>
      <c r="D9" s="40" t="s">
        <v>106</v>
      </c>
      <c r="E9" s="40" t="s">
        <v>107</v>
      </c>
      <c r="F9" s="40" t="s">
        <v>108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110</v>
      </c>
    </row>
    <row r="13" spans="1:145" x14ac:dyDescent="0.15">
      <c r="B13" t="s">
        <v>111</v>
      </c>
      <c r="C13" t="s">
        <v>111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sukeiei81</cp:lastModifiedBy>
  <cp:lastPrinted>2021-01-26T01:36:02Z</cp:lastPrinted>
  <dcterms:created xsi:type="dcterms:W3CDTF">2020-12-04T03:21:47Z</dcterms:created>
  <dcterms:modified xsi:type="dcterms:W3CDTF">2021-01-26T01:36:08Z</dcterms:modified>
  <cp:category/>
</cp:coreProperties>
</file>