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192.168.100.230\07_建設課\上下水道係\下水道\1下水道\5.決算統計\R01\経営比較分析表\"/>
    </mc:Choice>
  </mc:AlternateContent>
  <xr:revisionPtr revIDLastSave="0" documentId="13_ncr:1_{4F06CC71-9A2D-478A-8DE0-F21838413EF7}" xr6:coauthVersionLast="45" xr6:coauthVersionMax="45" xr10:uidLastSave="{00000000-0000-0000-0000-000000000000}"/>
  <workbookProtection workbookAlgorithmName="SHA-512" workbookHashValue="353T707doJ2ssW5xPAk5fwZJSEY5vTeakdaL3rBAcTlOr9ShEN2m9BtiVddN8KNPD+GbkIRNZPrPBmjs0qyGTQ==" workbookSaltValue="itCCfIZvAMSqlDoV04+GPQ=="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R6" i="5"/>
  <c r="AD10" i="4" s="1"/>
  <c r="Q6" i="5"/>
  <c r="W10" i="4" s="1"/>
  <c r="P6" i="5"/>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L10" i="4"/>
  <c r="P10" i="4"/>
  <c r="AT8" i="4"/>
  <c r="AL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<sst xmlns="http://schemas.openxmlformats.org/spreadsheetml/2006/main" count="236" uniqueCount="120">
  <si>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</si>
  <si>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</si>
  <si>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</si>
  <si>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</si>
  <si>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</si>
  <si>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</si>
  <si>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</si>
  <si>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</si>
  <si>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</si>
  <si>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</si>
  <si>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</si>
  <si>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</si>
  <si>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</si>
  <si>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</si>
  <si>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</si>
  <si>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</si>
  <si>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</si>
  <si>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</si>
  <si>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</si>
  <si>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</si>
  <si>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</si>
  <si>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</si>
  <si>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</si>
  <si>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</si>
  <si>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</si>
  <si>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</si>
  <si>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</si>
  <si>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</si>
  <si>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</si>
  <si>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</si>
  <si>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</si>
  <si>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</si>
  <si>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</si>
  <si>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</si>
  <si>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</si>
  <si>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</si>
  <si>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</si>
  <si>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</si>
  <si>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</si>
  <si>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</si>
  <si>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</si>
  <si>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</si>
  <si>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</si>
  <si>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</si>
  <si>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</si>
  <si>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</si>
  <si>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</si>
  <si>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</si>
  <si>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</si>
  <si>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</si>
  <si>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</si>
  <si>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</si>
  <si>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</si>
  <si>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</si>
  <si>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</si>
  <si>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</si>
  <si>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</si>
  <si>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</si>
  <si>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</si>
  <si>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</si>
  <si>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</si>
  <si>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</si>
  <si>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</si>
  <si>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</si>
  <si>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</si>
  <si>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</si>
  <si>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</si>
  <si>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</si>
  <si>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</si>
  <si>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</si>
  <si>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</si>
  <si>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</si>
  <si>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</si>
  <si>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</si>
  <si>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</si>
  <si>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</si>
  <si>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</si>
  <si>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</si>
  <si>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</si>
  <si>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</si>
  <si>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</si>
  <si>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</si>
  <si>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</si>
  <si>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</si>
  <si>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</si>
  <si>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</si>
  <si>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</si>
  <si>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</si>
  <si>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</si>
  <si>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</si>
  <si>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</si>
  <si>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</si>
  <si>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</si>
  <si>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</si>
  <si>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</si>
  <si>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</si>
  <si>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</si>
  <si>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</si>
  <si>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</si>
  <si>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</si>
  <si>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</si>
  <si>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下水道事業</t>
  </si>
  <si>
    <t>小規模集合排水処理</t>
  </si>
  <si>
    <t>I3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</si>
  <si>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</si>
  <si>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</si>
  <si>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</si>
  <si>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</si>
  <si>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</si>
  <si>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</si>
  <si>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</si>
  <si>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</si>
  <si>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</si>
  <si>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</si>
  <si>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</si>
  <si>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</si>
  <si>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</si>
  <si>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①有形固定資産減価償却費は該当数値なし。
②管渠老朽化率は該当数値なし。
③管渠改善率は、0％であるが、現時点で老朽化の影響はないと考えていることから更新は行っていない。</t>
    <phoneticPr fontId="4"/>
  </si>
  <si>
    <t>今後人口減少による減収の一方で、施設の経年劣化による修繕や更新等による経費の増加が懸念される。これにより、経営の悪化が予想されるため、今後の運営方針の検討や経営改善に向けた取組が重要になってくる。</t>
    <phoneticPr fontId="4"/>
  </si>
  <si>
    <t>①収益的収支比率は、約73％であり、赤字であるため、今後も経営改善に向けた取組が必要である。
②累積欠損金比率は、該当数値なし。
③流動比率は、該当数値なし。
④企業債残高対事業規模比率は、一般会計負担見込み額を計上した結果、地方債現在高に対し、一般会計負担見込み額が同額であったため、比率0％となったものと思われる。
⑤経費回収率は、約90％となり、使用料収入以外の収入が10％ほどとなっている。汚水処理費の増加が要因として考えられるため、次年度以降、汚水処理費の削減を目指したい。
⑥汚水処理原価は、汚水処理費の増加及び有収水量の減により高騰したため、汚水処理費の削減を目指したい。
⑦施設利用率は、有収水量の減により、例年より低くなっている。類似団体と比べても、低くなっているが、未接続者が多いため、今後接続が増えれば利用率も向上すると思われる。
⑧水洗化率は、整備世帯数が少ないため、早急に100％を目標に加入促進を行っていく。</t>
    <rPh sb="168" eb="169">
      <t>ヤク</t>
    </rPh>
    <rPh sb="176" eb="178">
      <t>シヨウ</t>
    </rPh>
    <rPh sb="178" eb="179">
      <t>リョウ</t>
    </rPh>
    <rPh sb="181" eb="183">
      <t>イガイ</t>
    </rPh>
    <rPh sb="184" eb="186">
      <t>シュウニュウ</t>
    </rPh>
    <rPh sb="199" eb="201">
      <t>オスイ</t>
    </rPh>
    <rPh sb="201" eb="203">
      <t>ショリ</t>
    </rPh>
    <rPh sb="203" eb="204">
      <t>ヒ</t>
    </rPh>
    <rPh sb="205" eb="207">
      <t>ゾウカ</t>
    </rPh>
    <rPh sb="208" eb="210">
      <t>ヨウイン</t>
    </rPh>
    <rPh sb="213" eb="214">
      <t>カンガ</t>
    </rPh>
    <rPh sb="221" eb="224">
      <t>ジネンド</t>
    </rPh>
    <rPh sb="224" eb="226">
      <t>イコウ</t>
    </rPh>
    <rPh sb="227" eb="229">
      <t>オスイ</t>
    </rPh>
    <rPh sb="229" eb="231">
      <t>ショリ</t>
    </rPh>
    <rPh sb="231" eb="232">
      <t>ヒ</t>
    </rPh>
    <rPh sb="233" eb="235">
      <t>サクゲン</t>
    </rPh>
    <rPh sb="236" eb="238">
      <t>メザ</t>
    </rPh>
    <rPh sb="252" eb="254">
      <t>オスイ</t>
    </rPh>
    <rPh sb="254" eb="256">
      <t>ショリ</t>
    </rPh>
    <rPh sb="256" eb="257">
      <t>ヒ</t>
    </rPh>
    <rPh sb="258" eb="260">
      <t>ゾウカ</t>
    </rPh>
    <rPh sb="260" eb="261">
      <t>オヨ</t>
    </rPh>
    <rPh sb="262" eb="264">
      <t>ユウシュウ</t>
    </rPh>
    <rPh sb="264" eb="266">
      <t>スイリョウ</t>
    </rPh>
    <rPh sb="267" eb="268">
      <t>ゲン</t>
    </rPh>
    <rPh sb="271" eb="273">
      <t>コウトウ</t>
    </rPh>
    <rPh sb="278" eb="283">
      <t>オスイショリヒ</t>
    </rPh>
    <rPh sb="284" eb="286">
      <t>サクゲン</t>
    </rPh>
    <rPh sb="287" eb="289">
      <t>メザ</t>
    </rPh>
    <rPh sb="302" eb="306">
      <t>ユウシュウスイリョウ</t>
    </rPh>
    <rPh sb="307" eb="308">
      <t>ゲン</t>
    </rPh>
    <rPh sb="312" eb="314">
      <t>レイネン</t>
    </rPh>
    <rPh sb="316" eb="317">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</si>
</sst>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E4-44BB-A332-92D64B3382A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0.51</c:v>
                </c:pt>
                <c:pt idx="1">
                  <c:v>0</c:v>
                </c:pt>
                <c:pt idx="2">
                  <c:v>0</c:v>
                </c:pt>
                <c:pt idx="3">
                  <c:v>0</c:v>
                </c:pt>
                <c:pt idx="4">
                  <c:v>0</c:v>
                </c:pt>
              </c:numCache>
            </c:numRef>
          </c:val>
          <c:smooth val="0"/>
          <c:extLst>
            <c:ext xmlns:c16="http://schemas.microsoft.com/office/drawing/2014/chart" uri="{C3380CC4-5D6E-409C-BE32-E72D297353CC}">
              <c16:uniqueId val="{00000001-A8E4-44BB-A332-92D64B3382A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32.5</c:v>
                </c:pt>
                <c:pt idx="1">
                  <c:v>32.5</c:v>
                </c:pt>
                <c:pt idx="2">
                  <c:v>32.5</c:v>
                </c:pt>
                <c:pt idx="3">
                  <c:v>32.5</c:v>
                </c:pt>
                <c:pt idx="4">
                  <c:v>22.5</c:v>
                </c:pt>
              </c:numCache>
            </c:numRef>
          </c:val>
          <c:extLst>
            <c:ext xmlns:c16="http://schemas.microsoft.com/office/drawing/2014/chart" uri="{C3380CC4-5D6E-409C-BE32-E72D297353CC}">
              <c16:uniqueId val="{00000000-4DC4-4B47-9FAA-4533A329BB6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40.96</c:v>
                </c:pt>
                <c:pt idx="1">
                  <c:v>39.450000000000003</c:v>
                </c:pt>
                <c:pt idx="2">
                  <c:v>39.15</c:v>
                </c:pt>
                <c:pt idx="3">
                  <c:v>39.76</c:v>
                </c:pt>
                <c:pt idx="4">
                  <c:v>46.62</c:v>
                </c:pt>
              </c:numCache>
            </c:numRef>
          </c:val>
          <c:smooth val="0"/>
          <c:extLst>
            <c:ext xmlns:c16="http://schemas.microsoft.com/office/drawing/2014/chart" uri="{C3380CC4-5D6E-409C-BE32-E72D297353CC}">
              <c16:uniqueId val="{00000001-4DC4-4B47-9FAA-4533A329BB6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66.67</c:v>
                </c:pt>
                <c:pt idx="1">
                  <c:v>75.41</c:v>
                </c:pt>
                <c:pt idx="2">
                  <c:v>72.13</c:v>
                </c:pt>
                <c:pt idx="3">
                  <c:v>72.58</c:v>
                </c:pt>
                <c:pt idx="4">
                  <c:v>82.26</c:v>
                </c:pt>
              </c:numCache>
            </c:numRef>
          </c:val>
          <c:extLst>
            <c:ext xmlns:c16="http://schemas.microsoft.com/office/drawing/2014/chart" uri="{C3380CC4-5D6E-409C-BE32-E72D297353CC}">
              <c16:uniqueId val="{00000000-1755-4B7C-8D71-BCDF183D668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90.64</c:v>
                </c:pt>
                <c:pt idx="1">
                  <c:v>90.48</c:v>
                </c:pt>
                <c:pt idx="2">
                  <c:v>89.54</c:v>
                </c:pt>
                <c:pt idx="3">
                  <c:v>83.43</c:v>
                </c:pt>
                <c:pt idx="4">
                  <c:v>87.53</c:v>
                </c:pt>
              </c:numCache>
            </c:numRef>
          </c:val>
          <c:smooth val="0"/>
          <c:extLst>
            <c:ext xmlns:c16="http://schemas.microsoft.com/office/drawing/2014/chart" uri="{C3380CC4-5D6E-409C-BE32-E72D297353CC}">
              <c16:uniqueId val="{00000001-1755-4B7C-8D71-BCDF183D668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21.37</c:v>
                </c:pt>
                <c:pt idx="1">
                  <c:v>23.95</c:v>
                </c:pt>
                <c:pt idx="2">
                  <c:v>80.319999999999993</c:v>
                </c:pt>
                <c:pt idx="3">
                  <c:v>75.930000000000007</c:v>
                </c:pt>
                <c:pt idx="4">
                  <c:v>73.290000000000006</c:v>
                </c:pt>
              </c:numCache>
            </c:numRef>
          </c:val>
          <c:extLst>
            <c:ext xmlns:c16="http://schemas.microsoft.com/office/drawing/2014/chart" uri="{C3380CC4-5D6E-409C-BE32-E72D297353CC}">
              <c16:uniqueId val="{00000000-1713-49CF-B067-4C616E70B7C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13-49CF-B067-4C616E70B7C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E1-4088-9E16-2160D7CAF00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E1-4088-9E16-2160D7CAF00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63-4D6D-A44D-115EACBC58E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63-4D6D-A44D-115EACBC58E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9D-4CC1-AE2F-0189816A926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9D-4CC1-AE2F-0189816A926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07-44D9-8F20-121E18AFA27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07-44D9-8F20-121E18AFA27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8960.99</c:v>
                </c:pt>
                <c:pt idx="1">
                  <c:v>8941.25</c:v>
                </c:pt>
                <c:pt idx="2">
                  <c:v>7407.77</c:v>
                </c:pt>
                <c:pt idx="3">
                  <c:v>5370.11</c:v>
                </c:pt>
                <c:pt idx="4" formatCode="#,##0.00;&quot;△&quot;#,##0.00">
                  <c:v>0</c:v>
                </c:pt>
              </c:numCache>
            </c:numRef>
          </c:val>
          <c:extLst>
            <c:ext xmlns:c16="http://schemas.microsoft.com/office/drawing/2014/chart" uri="{C3380CC4-5D6E-409C-BE32-E72D297353CC}">
              <c16:uniqueId val="{00000000-482C-4B99-844B-2541104FCF8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3188.44</c:v>
                </c:pt>
                <c:pt idx="1">
                  <c:v>4170.3999999999996</c:v>
                </c:pt>
                <c:pt idx="2">
                  <c:v>2559.94</c:v>
                </c:pt>
                <c:pt idx="3">
                  <c:v>2834.34</c:v>
                </c:pt>
                <c:pt idx="4">
                  <c:v>720.41</c:v>
                </c:pt>
              </c:numCache>
            </c:numRef>
          </c:val>
          <c:smooth val="0"/>
          <c:extLst>
            <c:ext xmlns:c16="http://schemas.microsoft.com/office/drawing/2014/chart" uri="{C3380CC4-5D6E-409C-BE32-E72D297353CC}">
              <c16:uniqueId val="{00000001-482C-4B99-844B-2541104FCF8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8.0299999999999994</c:v>
                </c:pt>
                <c:pt idx="1">
                  <c:v>98.58</c:v>
                </c:pt>
                <c:pt idx="2">
                  <c:v>100</c:v>
                </c:pt>
                <c:pt idx="3">
                  <c:v>100</c:v>
                </c:pt>
                <c:pt idx="4">
                  <c:v>90.34</c:v>
                </c:pt>
              </c:numCache>
            </c:numRef>
          </c:val>
          <c:extLst>
            <c:ext xmlns:c16="http://schemas.microsoft.com/office/drawing/2014/chart" uri="{C3380CC4-5D6E-409C-BE32-E72D297353CC}">
              <c16:uniqueId val="{00000000-7625-4374-AB1E-F07A64DECC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26.47</c:v>
                </c:pt>
                <c:pt idx="1">
                  <c:v>32.14</c:v>
                </c:pt>
                <c:pt idx="2">
                  <c:v>37.82</c:v>
                </c:pt>
                <c:pt idx="3">
                  <c:v>37.979999999999997</c:v>
                </c:pt>
                <c:pt idx="4">
                  <c:v>71</c:v>
                </c:pt>
              </c:numCache>
            </c:numRef>
          </c:val>
          <c:smooth val="0"/>
          <c:extLst>
            <c:ext xmlns:c16="http://schemas.microsoft.com/office/drawing/2014/chart" uri="{C3380CC4-5D6E-409C-BE32-E72D297353CC}">
              <c16:uniqueId val="{00000001-7625-4374-AB1E-F07A64DECC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1971.09</c:v>
                </c:pt>
                <c:pt idx="1">
                  <c:v>168.91</c:v>
                </c:pt>
                <c:pt idx="2">
                  <c:v>184.57</c:v>
                </c:pt>
                <c:pt idx="3">
                  <c:v>214.57</c:v>
                </c:pt>
                <c:pt idx="4">
                  <c:v>351.73</c:v>
                </c:pt>
              </c:numCache>
            </c:numRef>
          </c:val>
          <c:extLst>
            <c:ext xmlns:c16="http://schemas.microsoft.com/office/drawing/2014/chart" uri="{C3380CC4-5D6E-409C-BE32-E72D297353CC}">
              <c16:uniqueId val="{00000000-6767-4F12-BC0E-881CBB86D2D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688.46</c:v>
                </c:pt>
                <c:pt idx="1">
                  <c:v>562.9</c:v>
                </c:pt>
                <c:pt idx="2">
                  <c:v>482.51</c:v>
                </c:pt>
                <c:pt idx="3">
                  <c:v>484.48</c:v>
                </c:pt>
                <c:pt idx="4">
                  <c:v>317.06</c:v>
                </c:pt>
              </c:numCache>
            </c:numRef>
          </c:val>
          <c:smooth val="0"/>
          <c:extLst>
            <c:ext xmlns:c16="http://schemas.microsoft.com/office/drawing/2014/chart" uri="{C3380CC4-5D6E-409C-BE32-E72D297353CC}">
              <c16:uniqueId val="{00000001-6767-4F12-BC0E-881CBB86D2D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小国町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I3</v>
      </c>
      <c r="X8" s="72"/>
      <c r="Y8" s="72"/>
      <c r="Z8" s="72"/>
      <c r="AA8" s="72"/>
      <c r="AB8" s="72"/>
      <c r="AC8" s="72"/>
      <c r="AD8" s="73" t="str">
        <f>データ!$M$6</f>
        <v>非設置</v>
      </c>
      <c r="AE8" s="73"/>
      <c r="AF8" s="73"/>
      <c r="AG8" s="73"/>
      <c r="AH8" s="73"/>
      <c r="AI8" s="73"/>
      <c r="AJ8" s="73"/>
      <c r="AK8" s="3"/>
      <c r="AL8" s="69">
        <f>データ!S6</f>
        <v>7036</v>
      </c>
      <c r="AM8" s="69"/>
      <c r="AN8" s="69"/>
      <c r="AO8" s="69"/>
      <c r="AP8" s="69"/>
      <c r="AQ8" s="69"/>
      <c r="AR8" s="69"/>
      <c r="AS8" s="69"/>
      <c r="AT8" s="68">
        <f>データ!T6</f>
        <v>136.94</v>
      </c>
      <c r="AU8" s="68"/>
      <c r="AV8" s="68"/>
      <c r="AW8" s="68"/>
      <c r="AX8" s="68"/>
      <c r="AY8" s="68"/>
      <c r="AZ8" s="68"/>
      <c r="BA8" s="68"/>
      <c r="BB8" s="68">
        <f>データ!U6</f>
        <v>51.38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0.89</v>
      </c>
      <c r="Q10" s="68"/>
      <c r="R10" s="68"/>
      <c r="S10" s="68"/>
      <c r="T10" s="68"/>
      <c r="U10" s="68"/>
      <c r="V10" s="68"/>
      <c r="W10" s="68">
        <f>データ!Q6</f>
        <v>100</v>
      </c>
      <c r="X10" s="68"/>
      <c r="Y10" s="68"/>
      <c r="Z10" s="68"/>
      <c r="AA10" s="68"/>
      <c r="AB10" s="68"/>
      <c r="AC10" s="68"/>
      <c r="AD10" s="69">
        <f>データ!R6</f>
        <v>4840</v>
      </c>
      <c r="AE10" s="69"/>
      <c r="AF10" s="69"/>
      <c r="AG10" s="69"/>
      <c r="AH10" s="69"/>
      <c r="AI10" s="69"/>
      <c r="AJ10" s="69"/>
      <c r="AK10" s="2"/>
      <c r="AL10" s="69">
        <f>データ!V6</f>
        <v>62</v>
      </c>
      <c r="AM10" s="69"/>
      <c r="AN10" s="69"/>
      <c r="AO10" s="69"/>
      <c r="AP10" s="69"/>
      <c r="AQ10" s="69"/>
      <c r="AR10" s="69"/>
      <c r="AS10" s="69"/>
      <c r="AT10" s="68">
        <f>データ!W6</f>
        <v>0.03</v>
      </c>
      <c r="AU10" s="68"/>
      <c r="AV10" s="68"/>
      <c r="AW10" s="68"/>
      <c r="AX10" s="68"/>
      <c r="AY10" s="68"/>
      <c r="AZ10" s="68"/>
      <c r="BA10" s="68"/>
      <c r="BB10" s="68">
        <f>データ!X6</f>
        <v>2066.67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【1,682.85】</v>
      </c>
      <c r="I86" s="26" t="str">
        <f>データ!CA6</f>
        <v>【36.18】</v>
      </c>
      <c r="J86" s="26" t="str">
        <f>データ!CL6</f>
        <v>【510.14】</v>
      </c>
      <c r="K86" s="26" t="str">
        <f>データ!CW6</f>
        <v>【35.17】</v>
      </c>
      <c r="L86" s="26" t="str">
        <f>データ!DH6</f>
        <v>【90.15】</v>
      </c>
      <c r="M86" s="26" t="s">
        <v>44</v>
      </c>
      <c r="N86" s="26" t="s">
        <v>45</v>
      </c>
      <c r="O86" s="26" t="str">
        <f>データ!EO6</f>
        <v>【0.00】</v>
      </c>
    </row>
  </sheetData>
  <sheetProtection algorithmName="SHA-512" hashValue="r+I4ajUgLvQl2ySZyAGk5vD5ndpb89SR6A4Unz5mF+9hJk4cI9uki2xKC5Ae3mOk70j7PEWi2NcuAfrbxbqJiw==" saltValue="GjU+30xyHXVTwzVGswSjG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434248</v>
      </c>
      <c r="D6" s="33">
        <f t="shared" si="3"/>
        <v>47</v>
      </c>
      <c r="E6" s="33">
        <f t="shared" si="3"/>
        <v>17</v>
      </c>
      <c r="F6" s="33">
        <f t="shared" si="3"/>
        <v>9</v>
      </c>
      <c r="G6" s="33">
        <f t="shared" si="3"/>
        <v>0</v>
      </c>
      <c r="H6" s="33" t="str">
        <f t="shared" si="3"/>
        <v>熊本県　小国町</v>
      </c>
      <c r="I6" s="33" t="str">
        <f t="shared" si="3"/>
        <v>法非適用</v>
      </c>
      <c r="J6" s="33" t="str">
        <f t="shared" si="3"/>
        <v>下水道事業</v>
      </c>
      <c r="K6" s="33" t="str">
        <f t="shared" si="3"/>
        <v>小規模集合排水処理</v>
      </c>
      <c r="L6" s="33" t="str">
        <f t="shared" si="3"/>
        <v>I3</v>
      </c>
      <c r="M6" s="33" t="str">
        <f t="shared" si="3"/>
        <v>非設置</v>
      </c>
      <c r="N6" s="34" t="str">
        <f t="shared" si="3"/>
        <v>-</v>
      </c>
      <c r="O6" s="34" t="str">
        <f t="shared" si="3"/>
        <v>該当数値なし</v>
      </c>
      <c r="P6" s="34">
        <f t="shared" si="3"/>
        <v>0.89</v>
      </c>
      <c r="Q6" s="34">
        <f t="shared" si="3"/>
        <v>100</v>
      </c>
      <c r="R6" s="34">
        <f t="shared" si="3"/>
        <v>4840</v>
      </c>
      <c r="S6" s="34">
        <f t="shared" si="3"/>
        <v>7036</v>
      </c>
      <c r="T6" s="34">
        <f t="shared" si="3"/>
        <v>136.94</v>
      </c>
      <c r="U6" s="34">
        <f t="shared" si="3"/>
        <v>51.38</v>
      </c>
      <c r="V6" s="34">
        <f t="shared" si="3"/>
        <v>62</v>
      </c>
      <c r="W6" s="34">
        <f t="shared" si="3"/>
        <v>0.03</v>
      </c>
      <c r="X6" s="34">
        <f t="shared" si="3"/>
        <v>2066.67</v>
      </c>
      <c r="Y6" s="35">
        <f>IF(Y7="",NA(),Y7)</f>
        <v>21.37</v>
      </c>
      <c r="Z6" s="35">
        <f t="shared" ref="Z6:AH6" si="4">IF(Z7="",NA(),Z7)</f>
        <v>23.95</v>
      </c>
      <c r="AA6" s="35">
        <f t="shared" si="4"/>
        <v>80.319999999999993</v>
      </c>
      <c r="AB6" s="35">
        <f t="shared" si="4"/>
        <v>75.930000000000007</v>
      </c>
      <c r="AC6" s="35">
        <f t="shared" si="4"/>
        <v>73.290000000000006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8960.99</v>
      </c>
      <c r="BG6" s="35">
        <f t="shared" ref="BG6:BO6" si="7">IF(BG7="",NA(),BG7)</f>
        <v>8941.25</v>
      </c>
      <c r="BH6" s="35">
        <f t="shared" si="7"/>
        <v>7407.77</v>
      </c>
      <c r="BI6" s="35">
        <f t="shared" si="7"/>
        <v>5370.11</v>
      </c>
      <c r="BJ6" s="34">
        <f t="shared" si="7"/>
        <v>0</v>
      </c>
      <c r="BK6" s="35">
        <f t="shared" si="7"/>
        <v>3188.44</v>
      </c>
      <c r="BL6" s="35">
        <f t="shared" si="7"/>
        <v>4170.3999999999996</v>
      </c>
      <c r="BM6" s="35">
        <f t="shared" si="7"/>
        <v>2559.94</v>
      </c>
      <c r="BN6" s="35">
        <f t="shared" si="7"/>
        <v>2834.34</v>
      </c>
      <c r="BO6" s="35">
        <f t="shared" si="7"/>
        <v>720.41</v>
      </c>
      <c r="BP6" s="34" t="str">
        <f>IF(BP7="","",IF(BP7="-","【-】","【"&amp;SUBSTITUTE(TEXT(BP7,"#,##0.00"),"-","△")&amp;"】"))</f>
        <v>【1,682.85】</v>
      </c>
      <c r="BQ6" s="35">
        <f>IF(BQ7="",NA(),BQ7)</f>
        <v>8.0299999999999994</v>
      </c>
      <c r="BR6" s="35">
        <f t="shared" ref="BR6:BZ6" si="8">IF(BR7="",NA(),BR7)</f>
        <v>98.58</v>
      </c>
      <c r="BS6" s="35">
        <f t="shared" si="8"/>
        <v>100</v>
      </c>
      <c r="BT6" s="35">
        <f t="shared" si="8"/>
        <v>100</v>
      </c>
      <c r="BU6" s="35">
        <f t="shared" si="8"/>
        <v>90.34</v>
      </c>
      <c r="BV6" s="35">
        <f t="shared" si="8"/>
        <v>26.47</v>
      </c>
      <c r="BW6" s="35">
        <f t="shared" si="8"/>
        <v>32.14</v>
      </c>
      <c r="BX6" s="35">
        <f t="shared" si="8"/>
        <v>37.82</v>
      </c>
      <c r="BY6" s="35">
        <f t="shared" si="8"/>
        <v>37.979999999999997</v>
      </c>
      <c r="BZ6" s="35">
        <f t="shared" si="8"/>
        <v>71</v>
      </c>
      <c r="CA6" s="34" t="str">
        <f>IF(CA7="","",IF(CA7="-","【-】","【"&amp;SUBSTITUTE(TEXT(CA7,"#,##0.00"),"-","△")&amp;"】"))</f>
        <v>【36.18】</v>
      </c>
      <c r="CB6" s="35">
        <f>IF(CB7="",NA(),CB7)</f>
        <v>1971.09</v>
      </c>
      <c r="CC6" s="35">
        <f t="shared" ref="CC6:CK6" si="9">IF(CC7="",NA(),CC7)</f>
        <v>168.91</v>
      </c>
      <c r="CD6" s="35">
        <f t="shared" si="9"/>
        <v>184.57</v>
      </c>
      <c r="CE6" s="35">
        <f t="shared" si="9"/>
        <v>214.57</v>
      </c>
      <c r="CF6" s="35">
        <f t="shared" si="9"/>
        <v>351.73</v>
      </c>
      <c r="CG6" s="35">
        <f t="shared" si="9"/>
        <v>688.46</v>
      </c>
      <c r="CH6" s="35">
        <f t="shared" si="9"/>
        <v>562.9</v>
      </c>
      <c r="CI6" s="35">
        <f t="shared" si="9"/>
        <v>482.51</v>
      </c>
      <c r="CJ6" s="35">
        <f t="shared" si="9"/>
        <v>484.48</v>
      </c>
      <c r="CK6" s="35">
        <f t="shared" si="9"/>
        <v>317.06</v>
      </c>
      <c r="CL6" s="34" t="str">
        <f>IF(CL7="","",IF(CL7="-","【-】","【"&amp;SUBSTITUTE(TEXT(CL7,"#,##0.00"),"-","△")&amp;"】"))</f>
        <v>【510.14】</v>
      </c>
      <c r="CM6" s="35">
        <f>IF(CM7="",NA(),CM7)</f>
        <v>32.5</v>
      </c>
      <c r="CN6" s="35">
        <f t="shared" ref="CN6:CV6" si="10">IF(CN7="",NA(),CN7)</f>
        <v>32.5</v>
      </c>
      <c r="CO6" s="35">
        <f t="shared" si="10"/>
        <v>32.5</v>
      </c>
      <c r="CP6" s="35">
        <f t="shared" si="10"/>
        <v>32.5</v>
      </c>
      <c r="CQ6" s="35">
        <f t="shared" si="10"/>
        <v>22.5</v>
      </c>
      <c r="CR6" s="35">
        <f t="shared" si="10"/>
        <v>40.96</v>
      </c>
      <c r="CS6" s="35">
        <f t="shared" si="10"/>
        <v>39.450000000000003</v>
      </c>
      <c r="CT6" s="35">
        <f t="shared" si="10"/>
        <v>39.15</v>
      </c>
      <c r="CU6" s="35">
        <f t="shared" si="10"/>
        <v>39.76</v>
      </c>
      <c r="CV6" s="35">
        <f t="shared" si="10"/>
        <v>46.62</v>
      </c>
      <c r="CW6" s="34" t="str">
        <f>IF(CW7="","",IF(CW7="-","【-】","【"&amp;SUBSTITUTE(TEXT(CW7,"#,##0.00"),"-","△")&amp;"】"))</f>
        <v>【35.17】</v>
      </c>
      <c r="CX6" s="35">
        <f>IF(CX7="",NA(),CX7)</f>
        <v>66.67</v>
      </c>
      <c r="CY6" s="35">
        <f t="shared" ref="CY6:DG6" si="11">IF(CY7="",NA(),CY7)</f>
        <v>75.41</v>
      </c>
      <c r="CZ6" s="35">
        <f t="shared" si="11"/>
        <v>72.13</v>
      </c>
      <c r="DA6" s="35">
        <f t="shared" si="11"/>
        <v>72.58</v>
      </c>
      <c r="DB6" s="35">
        <f t="shared" si="11"/>
        <v>82.26</v>
      </c>
      <c r="DC6" s="35">
        <f t="shared" si="11"/>
        <v>90.64</v>
      </c>
      <c r="DD6" s="35">
        <f t="shared" si="11"/>
        <v>90.48</v>
      </c>
      <c r="DE6" s="35">
        <f t="shared" si="11"/>
        <v>89.54</v>
      </c>
      <c r="DF6" s="35">
        <f t="shared" si="11"/>
        <v>83.43</v>
      </c>
      <c r="DG6" s="35">
        <f t="shared" si="11"/>
        <v>87.53</v>
      </c>
      <c r="DH6" s="34" t="str">
        <f>IF(DH7="","",IF(DH7="-","【-】","【"&amp;SUBSTITUTE(TEXT(DH7,"#,##0.00"),"-","△")&amp;"】"))</f>
        <v>【90.15】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0.51</v>
      </c>
      <c r="EK6" s="34">
        <f t="shared" si="14"/>
        <v>0</v>
      </c>
      <c r="EL6" s="34">
        <f t="shared" si="14"/>
        <v>0</v>
      </c>
      <c r="EM6" s="34">
        <f t="shared" si="14"/>
        <v>0</v>
      </c>
      <c r="EN6" s="34">
        <f t="shared" si="14"/>
        <v>0</v>
      </c>
      <c r="EO6" s="34" t="str">
        <f>IF(EO7="","",IF(EO7="-","【-】","【"&amp;SUBSTITUTE(TEXT(EO7,"#,##0.00"),"-","△")&amp;"】"))</f>
        <v>【0.00】</v>
      </c>
    </row>
    <row r="7" spans="1:145" s="36" customFormat="1" x14ac:dyDescent="0.15">
      <c r="A7" s="28"/>
      <c r="B7" s="37">
        <v>2019</v>
      </c>
      <c r="C7" s="37">
        <v>434248</v>
      </c>
      <c r="D7" s="37">
        <v>47</v>
      </c>
      <c r="E7" s="37">
        <v>17</v>
      </c>
      <c r="F7" s="37">
        <v>9</v>
      </c>
      <c r="G7" s="37">
        <v>0</v>
      </c>
      <c r="H7" s="37" t="s">
        <v>99</v>
      </c>
      <c r="I7" s="37" t="s">
        <v>100</v>
      </c>
      <c r="J7" s="37" t="s">
        <v>101</v>
      </c>
      <c r="K7" s="37" t="s">
        <v>102</v>
      </c>
      <c r="L7" s="37" t="s">
        <v>103</v>
      </c>
      <c r="M7" s="37" t="s">
        <v>104</v>
      </c>
      <c r="N7" s="38" t="s">
        <v>105</v>
      </c>
      <c r="O7" s="38" t="s">
        <v>106</v>
      </c>
      <c r="P7" s="38">
        <v>0.89</v>
      </c>
      <c r="Q7" s="38">
        <v>100</v>
      </c>
      <c r="R7" s="38">
        <v>4840</v>
      </c>
      <c r="S7" s="38">
        <v>7036</v>
      </c>
      <c r="T7" s="38">
        <v>136.94</v>
      </c>
      <c r="U7" s="38">
        <v>51.38</v>
      </c>
      <c r="V7" s="38">
        <v>62</v>
      </c>
      <c r="W7" s="38">
        <v>0.03</v>
      </c>
      <c r="X7" s="38">
        <v>2066.67</v>
      </c>
      <c r="Y7" s="38">
        <v>21.37</v>
      </c>
      <c r="Z7" s="38">
        <v>23.95</v>
      </c>
      <c r="AA7" s="38">
        <v>80.319999999999993</v>
      </c>
      <c r="AB7" s="38">
        <v>75.930000000000007</v>
      </c>
      <c r="AC7" s="38">
        <v>73.290000000000006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8960.99</v>
      </c>
      <c r="BG7" s="38">
        <v>8941.25</v>
      </c>
      <c r="BH7" s="38">
        <v>7407.77</v>
      </c>
      <c r="BI7" s="38">
        <v>5370.11</v>
      </c>
      <c r="BJ7" s="38">
        <v>0</v>
      </c>
      <c r="BK7" s="38">
        <v>3188.44</v>
      </c>
      <c r="BL7" s="38">
        <v>4170.3999999999996</v>
      </c>
      <c r="BM7" s="38">
        <v>2559.94</v>
      </c>
      <c r="BN7" s="38">
        <v>2834.34</v>
      </c>
      <c r="BO7" s="38">
        <v>720.41</v>
      </c>
      <c r="BP7" s="38">
        <v>1682.85</v>
      </c>
      <c r="BQ7" s="38">
        <v>8.0299999999999994</v>
      </c>
      <c r="BR7" s="38">
        <v>98.58</v>
      </c>
      <c r="BS7" s="38">
        <v>100</v>
      </c>
      <c r="BT7" s="38">
        <v>100</v>
      </c>
      <c r="BU7" s="38">
        <v>90.34</v>
      </c>
      <c r="BV7" s="38">
        <v>26.47</v>
      </c>
      <c r="BW7" s="38">
        <v>32.14</v>
      </c>
      <c r="BX7" s="38">
        <v>37.82</v>
      </c>
      <c r="BY7" s="38">
        <v>37.979999999999997</v>
      </c>
      <c r="BZ7" s="38">
        <v>71</v>
      </c>
      <c r="CA7" s="38">
        <v>36.18</v>
      </c>
      <c r="CB7" s="38">
        <v>1971.09</v>
      </c>
      <c r="CC7" s="38">
        <v>168.91</v>
      </c>
      <c r="CD7" s="38">
        <v>184.57</v>
      </c>
      <c r="CE7" s="38">
        <v>214.57</v>
      </c>
      <c r="CF7" s="38">
        <v>351.73</v>
      </c>
      <c r="CG7" s="38">
        <v>688.46</v>
      </c>
      <c r="CH7" s="38">
        <v>562.9</v>
      </c>
      <c r="CI7" s="38">
        <v>482.51</v>
      </c>
      <c r="CJ7" s="38">
        <v>484.48</v>
      </c>
      <c r="CK7" s="38">
        <v>317.06</v>
      </c>
      <c r="CL7" s="38">
        <v>510.14</v>
      </c>
      <c r="CM7" s="38">
        <v>32.5</v>
      </c>
      <c r="CN7" s="38">
        <v>32.5</v>
      </c>
      <c r="CO7" s="38">
        <v>32.5</v>
      </c>
      <c r="CP7" s="38">
        <v>32.5</v>
      </c>
      <c r="CQ7" s="38">
        <v>22.5</v>
      </c>
      <c r="CR7" s="38">
        <v>40.96</v>
      </c>
      <c r="CS7" s="38">
        <v>39.450000000000003</v>
      </c>
      <c r="CT7" s="38">
        <v>39.15</v>
      </c>
      <c r="CU7" s="38">
        <v>39.76</v>
      </c>
      <c r="CV7" s="38">
        <v>46.62</v>
      </c>
      <c r="CW7" s="38">
        <v>35.17</v>
      </c>
      <c r="CX7" s="38">
        <v>66.67</v>
      </c>
      <c r="CY7" s="38">
        <v>75.41</v>
      </c>
      <c r="CZ7" s="38">
        <v>72.13</v>
      </c>
      <c r="DA7" s="38">
        <v>72.58</v>
      </c>
      <c r="DB7" s="38">
        <v>82.26</v>
      </c>
      <c r="DC7" s="38">
        <v>90.64</v>
      </c>
      <c r="DD7" s="38">
        <v>90.48</v>
      </c>
      <c r="DE7" s="38">
        <v>89.54</v>
      </c>
      <c r="DF7" s="38">
        <v>83.43</v>
      </c>
      <c r="DG7" s="38">
        <v>87.53</v>
      </c>
      <c r="DH7" s="38">
        <v>90.15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0.51</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j_sibuya</cp:lastModifiedBy>
  <cp:lastPrinted>2021-01-22T06:59:31Z</cp:lastPrinted>
  <dcterms:created xsi:type="dcterms:W3CDTF">2020-12-04T03:14:48Z</dcterms:created>
  <dcterms:modified xsi:type="dcterms:W3CDTF">2021-02-05T07:43:48Z</dcterms:modified>
  <cp:category/>
</cp:coreProperties>
</file>