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事業（作成中）：H30.4～\02　業務（経理）\15　経営比較分析表\R2\提出\非法適\"/>
    </mc:Choice>
  </mc:AlternateContent>
  <workbookProtection workbookAlgorithmName="SHA-512" workbookHashValue="GpbMPsnn6KClia7+vWmw64wxMR6RJTmjySouBsVbNcm+UFDRtcpOGbMTG7A8YAc5mNSoLJf698R5DMVmi8dPaA==" workbookSaltValue="vFtr1Vk2WEgde/d+Pb3re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<sst xmlns="http://schemas.openxmlformats.org/spreadsheetml/2006/main" count="236" uniqueCount="120">
  <si>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</si>
  <si>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</si>
  <si>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</si>
  <si>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</si>
  <si>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</si>
  <si>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</si>
  <si>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</si>
  <si>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</si>
  <si>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</si>
  <si>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</si>
  <si>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</si>
  <si>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</si>
  <si>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</si>
  <si>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</si>
  <si>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</si>
  <si>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</si>
  <si>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</si>
  <si>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</si>
  <si>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</si>
  <si>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</si>
  <si>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</si>
  <si>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</si>
  <si>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</si>
  <si>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</si>
  <si>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</si>
  <si>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</si>
  <si>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</si>
  <si>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</si>
  <si>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</si>
  <si>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</si>
  <si>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</si>
  <si>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</si>
  <si>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</si>
  <si>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</si>
  <si>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</si>
  <si>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</si>
  <si>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</si>
  <si>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</si>
  <si>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</si>
  <si>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</si>
  <si>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</si>
  <si>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</si>
  <si>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</si>
  <si>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</si>
  <si>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</si>
  <si>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</si>
  <si>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</si>
  <si>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</si>
  <si>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</si>
  <si>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</si>
  <si>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</si>
  <si>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</si>
  <si>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</si>
  <si>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</si>
  <si>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</si>
  <si>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</si>
  <si>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</si>
  <si>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</si>
  <si>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</si>
  <si>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</si>
  <si>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</si>
  <si>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</si>
  <si>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</si>
  <si>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</si>
  <si>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</si>
  <si>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</si>
  <si>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</si>
  <si>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</si>
  <si>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</si>
  <si>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</si>
  <si>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</si>
  <si>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</si>
  <si>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</si>
  <si>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</si>
  <si>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</si>
  <si>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</si>
  <si>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</si>
  <si>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</si>
  <si>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</si>
  <si>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</si>
  <si>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</si>
  <si>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</si>
  <si>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</si>
  <si>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</si>
  <si>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</si>
  <si>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</si>
  <si>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</si>
  <si>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</si>
  <si>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</si>
  <si>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</si>
  <si>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</si>
  <si>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</si>
  <si>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</si>
  <si>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</si>
  <si>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</si>
  <si>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</si>
  <si>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</si>
  <si>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</si>
  <si>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</si>
  <si>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</si>
  <si>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</si>
  <si>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</si>
  <si>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</si>
  <si>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</si>
  <si>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</si>
  <si>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</si>
  <si>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</si>
  <si>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</si>
  <si>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</si>
  <si>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</si>
  <si>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</si>
  <si>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</si>
  <si>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</si>
  <si>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</si>
  <si>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</si>
  <si>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</si>
  <si>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</si>
  <si>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老朽化について、本事業は整備完了から間もないため、現状において大規模な修繕等の必要性はないが、適正な維持管理に努め、将来の人口減少を踏まえて施設の計画的な更新を検討しておく必要がある。</t>
    <rPh sb="0" eb="3">
      <t>ロウキュウカ</t>
    </rPh>
    <rPh sb="8" eb="9">
      <t>ホン</t>
    </rPh>
    <rPh sb="9" eb="11">
      <t>ジギョウ</t>
    </rPh>
    <rPh sb="12" eb="14">
      <t>セイビ</t>
    </rPh>
    <rPh sb="14" eb="16">
      <t>カンリョウ</t>
    </rPh>
    <rPh sb="18" eb="19">
      <t>マ</t>
    </rPh>
    <rPh sb="25" eb="27">
      <t>ゲンジョウ</t>
    </rPh>
    <rPh sb="31" eb="34">
      <t>ダイキボ</t>
    </rPh>
    <rPh sb="35" eb="37">
      <t>シュウゼン</t>
    </rPh>
    <rPh sb="37" eb="38">
      <t>トウ</t>
    </rPh>
    <rPh sb="39" eb="42">
      <t>ヒツヨウセイ</t>
    </rPh>
    <rPh sb="47" eb="49">
      <t>テキセイ</t>
    </rPh>
    <rPh sb="50" eb="52">
      <t>イジ</t>
    </rPh>
    <rPh sb="52" eb="54">
      <t>カンリ</t>
    </rPh>
    <rPh sb="55" eb="56">
      <t>ツト</t>
    </rPh>
    <rPh sb="58" eb="60">
      <t>ショウライ</t>
    </rPh>
    <rPh sb="61" eb="63">
      <t>ジンコウ</t>
    </rPh>
    <rPh sb="63" eb="65">
      <t>ゲンショウ</t>
    </rPh>
    <rPh sb="66" eb="67">
      <t>フ</t>
    </rPh>
    <rPh sb="70" eb="72">
      <t>シセツ</t>
    </rPh>
    <rPh sb="73" eb="76">
      <t>ケイカクテキ</t>
    </rPh>
    <rPh sb="77" eb="79">
      <t>コウシン</t>
    </rPh>
    <rPh sb="80" eb="82">
      <t>ケントウ</t>
    </rPh>
    <rPh sb="86" eb="88">
      <t>ヒツヨウ</t>
    </rPh>
    <phoneticPr fontId="4"/>
  </si>
  <si>
    <t>本事業は平成17年度に整備が完了しているため、当面大規模な維持管理費の増加は見込まれない。今後の人口減少に伴う使用料収入の減少や施設の老朽化による経費の増加が問題となってくるため、歳出抑制や料金改定の検討が必要となってくる。経営戦略は策定済である。</t>
    <rPh sb="0" eb="1">
      <t>ホン</t>
    </rPh>
    <rPh sb="1" eb="3">
      <t>ジギョウ</t>
    </rPh>
    <rPh sb="4" eb="6">
      <t>ヘイセイ</t>
    </rPh>
    <rPh sb="8" eb="10">
      <t>ネンド</t>
    </rPh>
    <rPh sb="11" eb="13">
      <t>セイビ</t>
    </rPh>
    <rPh sb="14" eb="16">
      <t>カンリョウ</t>
    </rPh>
    <rPh sb="23" eb="25">
      <t>トウメン</t>
    </rPh>
    <rPh sb="25" eb="28">
      <t>ダイキボ</t>
    </rPh>
    <rPh sb="29" eb="31">
      <t>イジ</t>
    </rPh>
    <rPh sb="31" eb="34">
      <t>カンリヒ</t>
    </rPh>
    <rPh sb="35" eb="37">
      <t>ゾウカ</t>
    </rPh>
    <rPh sb="38" eb="40">
      <t>ミコ</t>
    </rPh>
    <rPh sb="45" eb="47">
      <t>コンゴ</t>
    </rPh>
    <rPh sb="48" eb="50">
      <t>ジンコウ</t>
    </rPh>
    <rPh sb="50" eb="52">
      <t>ゲンショウ</t>
    </rPh>
    <rPh sb="53" eb="54">
      <t>トモナ</t>
    </rPh>
    <rPh sb="55" eb="58">
      <t>シヨウリョウ</t>
    </rPh>
    <rPh sb="58" eb="60">
      <t>シュウニュウ</t>
    </rPh>
    <rPh sb="61" eb="63">
      <t>ゲンショウ</t>
    </rPh>
    <rPh sb="64" eb="66">
      <t>シセツ</t>
    </rPh>
    <rPh sb="67" eb="70">
      <t>ロウキュウカ</t>
    </rPh>
    <rPh sb="73" eb="75">
      <t>ケイヒ</t>
    </rPh>
    <rPh sb="76" eb="78">
      <t>ゾウカ</t>
    </rPh>
    <rPh sb="79" eb="81">
      <t>モンダイ</t>
    </rPh>
    <rPh sb="90" eb="92">
      <t>サイシュツ</t>
    </rPh>
    <rPh sb="92" eb="94">
      <t>ヨクセイ</t>
    </rPh>
    <rPh sb="95" eb="97">
      <t>リョウキン</t>
    </rPh>
    <rPh sb="97" eb="99">
      <t>カイテイ</t>
    </rPh>
    <rPh sb="100" eb="102">
      <t>ケントウ</t>
    </rPh>
    <rPh sb="103" eb="105">
      <t>ヒツヨウ</t>
    </rPh>
    <rPh sb="112" eb="116">
      <t>ケイエイセンリャク</t>
    </rPh>
    <rPh sb="117" eb="119">
      <t>サクテイ</t>
    </rPh>
    <rPh sb="119" eb="120">
      <t>ズ</t>
    </rPh>
    <phoneticPr fontId="4"/>
  </si>
  <si>
    <t>①収益的収支比率（収益で費用を賄えている比率）については、以前より改善傾向にあるが、財源を一般会計からの繰入金に依存しているため、維持管理費の削減を図る必要性がある。
⑤経費回収率（経費を使用料で賄えているかの指標）は、全国平均を上回っているものの、類似団体より低い水準にある。今後の人口減少を踏まえ、汚水処理費の削減の検討が必要である。
⑥汚水処理原価（汚水処理に要した費用）については、類似団体平均を上回っている。将来の人口減少を見据えた維持管理費の削減が必要である。
⑦施設利用率（1日に対応可能な処理能力に対する、1日平均処理水量の割合）は、高齢化や人口減少、節水機器の普及に伴い流入量が減少したため処理能力が過大となり、類似団体平均値を下回った。
⑧水洗化率（汚水処理している人口の割合）については、処理区域内の人口減少に左右されており、接続推進は厳しい状況にある。</t>
    <rPh sb="1" eb="4">
      <t>シュウエキテキ</t>
    </rPh>
    <rPh sb="4" eb="6">
      <t>シュウシ</t>
    </rPh>
    <rPh sb="6" eb="8">
      <t>ヒリツ</t>
    </rPh>
    <rPh sb="9" eb="11">
      <t>シュウエキ</t>
    </rPh>
    <rPh sb="12" eb="14">
      <t>ヒヨウ</t>
    </rPh>
    <rPh sb="15" eb="16">
      <t>マカナ</t>
    </rPh>
    <rPh sb="20" eb="22">
      <t>ヒリツ</t>
    </rPh>
    <rPh sb="29" eb="31">
      <t>イゼン</t>
    </rPh>
    <rPh sb="33" eb="35">
      <t>カイゼン</t>
    </rPh>
    <rPh sb="35" eb="37">
      <t>ケイコウ</t>
    </rPh>
    <rPh sb="42" eb="44">
      <t>ザイゲン</t>
    </rPh>
    <rPh sb="45" eb="47">
      <t>イッパン</t>
    </rPh>
    <rPh sb="47" eb="49">
      <t>カイケイ</t>
    </rPh>
    <rPh sb="52" eb="54">
      <t>クリイレ</t>
    </rPh>
    <rPh sb="54" eb="55">
      <t>キン</t>
    </rPh>
    <rPh sb="56" eb="58">
      <t>イゾン</t>
    </rPh>
    <rPh sb="65" eb="67">
      <t>イジ</t>
    </rPh>
    <rPh sb="67" eb="70">
      <t>カンリヒ</t>
    </rPh>
    <rPh sb="71" eb="73">
      <t>サクゲン</t>
    </rPh>
    <rPh sb="74" eb="75">
      <t>ハカ</t>
    </rPh>
    <rPh sb="76" eb="79">
      <t>ヒツヨウセイ</t>
    </rPh>
    <rPh sb="85" eb="90">
      <t>ケイヒカイシュウリツ</t>
    </rPh>
    <rPh sb="91" eb="93">
      <t>ケイヒ</t>
    </rPh>
    <rPh sb="94" eb="97">
      <t>シヨウリョウ</t>
    </rPh>
    <rPh sb="98" eb="99">
      <t>マカナ</t>
    </rPh>
    <rPh sb="105" eb="107">
      <t>シヒョウ</t>
    </rPh>
    <rPh sb="110" eb="112">
      <t>ゼンコク</t>
    </rPh>
    <rPh sb="112" eb="114">
      <t>ヘイキン</t>
    </rPh>
    <rPh sb="115" eb="117">
      <t>ウワマワ</t>
    </rPh>
    <rPh sb="125" eb="127">
      <t>ルイジ</t>
    </rPh>
    <rPh sb="127" eb="129">
      <t>ダンタイ</t>
    </rPh>
    <rPh sb="131" eb="132">
      <t>ヒク</t>
    </rPh>
    <rPh sb="133" eb="135">
      <t>スイジュン</t>
    </rPh>
    <rPh sb="139" eb="141">
      <t>コンゴ</t>
    </rPh>
    <rPh sb="142" eb="144">
      <t>ジンコウ</t>
    </rPh>
    <rPh sb="144" eb="146">
      <t>ゲンショウ</t>
    </rPh>
    <rPh sb="147" eb="148">
      <t>フ</t>
    </rPh>
    <rPh sb="151" eb="153">
      <t>オスイ</t>
    </rPh>
    <rPh sb="153" eb="155">
      <t>ショリ</t>
    </rPh>
    <rPh sb="155" eb="156">
      <t>ヒ</t>
    </rPh>
    <rPh sb="157" eb="159">
      <t>サクゲン</t>
    </rPh>
    <rPh sb="160" eb="162">
      <t>ケントウ</t>
    </rPh>
    <rPh sb="163" eb="165">
      <t>ヒツヨウ</t>
    </rPh>
    <rPh sb="171" eb="177">
      <t>オスイショリゲンカ</t>
    </rPh>
    <rPh sb="178" eb="182">
      <t>オスイショリ</t>
    </rPh>
    <rPh sb="183" eb="184">
      <t>ヨウ</t>
    </rPh>
    <rPh sb="186" eb="188">
      <t>ヒヨウ</t>
    </rPh>
    <rPh sb="195" eb="199">
      <t>ルイジダンタイ</t>
    </rPh>
    <rPh sb="199" eb="201">
      <t>ヘイキン</t>
    </rPh>
    <rPh sb="202" eb="204">
      <t>ウワマワ</t>
    </rPh>
    <rPh sb="209" eb="211">
      <t>ショウライ</t>
    </rPh>
    <rPh sb="212" eb="214">
      <t>ジンコウ</t>
    </rPh>
    <rPh sb="214" eb="216">
      <t>ゲンショウ</t>
    </rPh>
    <rPh sb="217" eb="219">
      <t>ミス</t>
    </rPh>
    <rPh sb="221" eb="223">
      <t>イジ</t>
    </rPh>
    <rPh sb="223" eb="226">
      <t>カンリヒ</t>
    </rPh>
    <rPh sb="227" eb="229">
      <t>サクゲン</t>
    </rPh>
    <rPh sb="230" eb="232">
      <t>ヒツヨウ</t>
    </rPh>
    <rPh sb="238" eb="240">
      <t>シセツ</t>
    </rPh>
    <rPh sb="240" eb="242">
      <t>リヨウ</t>
    </rPh>
    <rPh sb="242" eb="243">
      <t>リツ</t>
    </rPh>
    <rPh sb="245" eb="246">
      <t>ニチ</t>
    </rPh>
    <rPh sb="247" eb="251">
      <t>タイオウカノウ</t>
    </rPh>
    <rPh sb="252" eb="256">
      <t>ショリノウリョク</t>
    </rPh>
    <rPh sb="257" eb="258">
      <t>タイ</t>
    </rPh>
    <rPh sb="262" eb="263">
      <t>ニチ</t>
    </rPh>
    <rPh sb="263" eb="269">
      <t>ヘイキンショリスイリョウ</t>
    </rPh>
    <rPh sb="270" eb="272">
      <t>ワリアイ</t>
    </rPh>
    <rPh sb="275" eb="278">
      <t>コウレイカ</t>
    </rPh>
    <rPh sb="279" eb="281">
      <t>ジンコウ</t>
    </rPh>
    <rPh sb="281" eb="283">
      <t>ゲンショウ</t>
    </rPh>
    <rPh sb="284" eb="286">
      <t>セッスイ</t>
    </rPh>
    <rPh sb="286" eb="288">
      <t>キキ</t>
    </rPh>
    <rPh sb="289" eb="291">
      <t>フキュウ</t>
    </rPh>
    <rPh sb="292" eb="293">
      <t>トモナ</t>
    </rPh>
    <rPh sb="294" eb="296">
      <t>リュウニュウ</t>
    </rPh>
    <rPh sb="296" eb="297">
      <t>リョウ</t>
    </rPh>
    <rPh sb="298" eb="300">
      <t>ゲンショウ</t>
    </rPh>
    <rPh sb="304" eb="306">
      <t>ショリ</t>
    </rPh>
    <rPh sb="306" eb="308">
      <t>ノウリョク</t>
    </rPh>
    <rPh sb="309" eb="311">
      <t>カダイ</t>
    </rPh>
    <rPh sb="315" eb="317">
      <t>ルイジ</t>
    </rPh>
    <rPh sb="317" eb="319">
      <t>ダンタイ</t>
    </rPh>
    <rPh sb="319" eb="321">
      <t>ヘイキン</t>
    </rPh>
    <rPh sb="321" eb="322">
      <t>チ</t>
    </rPh>
    <rPh sb="323" eb="325">
      <t>シタマワ</t>
    </rPh>
    <rPh sb="330" eb="334">
      <t>スイセンカリツ</t>
    </rPh>
    <rPh sb="335" eb="339">
      <t>オスイショリ</t>
    </rPh>
    <rPh sb="343" eb="345">
      <t>ジンコウ</t>
    </rPh>
    <rPh sb="346" eb="348">
      <t>ワリアイ</t>
    </rPh>
    <rPh sb="355" eb="360">
      <t>ショリクイキナイ</t>
    </rPh>
    <rPh sb="361" eb="363">
      <t>ジンコウ</t>
    </rPh>
    <rPh sb="363" eb="365">
      <t>ゲンショウ</t>
    </rPh>
    <rPh sb="366" eb="368">
      <t>サユウ</t>
    </rPh>
    <rPh sb="374" eb="376">
      <t>セツゾク</t>
    </rPh>
    <rPh sb="376" eb="378">
      <t>スイシン</t>
    </rPh>
    <rPh sb="379" eb="380">
      <t>キビ</t>
    </rPh>
    <rPh sb="382" eb="38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</si>
</sst>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86-4303-8453-5C461E2617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0.51</c:v>
                </c:pt>
                <c:pt idx="1">
                  <c:v>0</c:v>
                </c:pt>
                <c:pt idx="2">
                  <c:v>0</c:v>
                </c:pt>
                <c:pt idx="3">
                  <c:v>0</c:v>
                </c:pt>
                <c:pt idx="4">
                  <c:v>0</c:v>
                </c:pt>
              </c:numCache>
            </c:numRef>
          </c:val>
          <c:smooth val="0"/>
          <c:extLst>
            <c:ext xmlns:c16="http://schemas.microsoft.com/office/drawing/2014/chart" uri="{C3380CC4-5D6E-409C-BE32-E72D297353CC}">
              <c16:uniqueId val="{00000001-C386-4303-8453-5C461E2617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58.7</c:v>
                </c:pt>
                <c:pt idx="1">
                  <c:v>60.87</c:v>
                </c:pt>
                <c:pt idx="2">
                  <c:v>60.87</c:v>
                </c:pt>
                <c:pt idx="3">
                  <c:v>47.83</c:v>
                </c:pt>
                <c:pt idx="4">
                  <c:v>39.130000000000003</c:v>
                </c:pt>
              </c:numCache>
            </c:numRef>
          </c:val>
          <c:extLst>
            <c:ext xmlns:c16="http://schemas.microsoft.com/office/drawing/2014/chart" uri="{C3380CC4-5D6E-409C-BE32-E72D297353CC}">
              <c16:uniqueId val="{00000000-14A8-4126-BB78-ECF0223865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39.450000000000003</c:v>
                </c:pt>
                <c:pt idx="2">
                  <c:v>39.15</c:v>
                </c:pt>
                <c:pt idx="3">
                  <c:v>39.76</c:v>
                </c:pt>
                <c:pt idx="4">
                  <c:v>46.62</c:v>
                </c:pt>
              </c:numCache>
            </c:numRef>
          </c:val>
          <c:smooth val="0"/>
          <c:extLst>
            <c:ext xmlns:c16="http://schemas.microsoft.com/office/drawing/2014/chart" uri="{C3380CC4-5D6E-409C-BE32-E72D297353CC}">
              <c16:uniqueId val="{00000001-14A8-4126-BB78-ECF0223865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86.36</c:v>
                </c:pt>
                <c:pt idx="1">
                  <c:v>80.680000000000007</c:v>
                </c:pt>
                <c:pt idx="2">
                  <c:v>77.91</c:v>
                </c:pt>
                <c:pt idx="3">
                  <c:v>82.28</c:v>
                </c:pt>
                <c:pt idx="4">
                  <c:v>85.9</c:v>
                </c:pt>
              </c:numCache>
            </c:numRef>
          </c:val>
          <c:extLst>
            <c:ext xmlns:c16="http://schemas.microsoft.com/office/drawing/2014/chart" uri="{C3380CC4-5D6E-409C-BE32-E72D297353CC}">
              <c16:uniqueId val="{00000000-6997-4712-A111-92204A18CA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90.48</c:v>
                </c:pt>
                <c:pt idx="2">
                  <c:v>89.54</c:v>
                </c:pt>
                <c:pt idx="3">
                  <c:v>83.43</c:v>
                </c:pt>
                <c:pt idx="4">
                  <c:v>87.53</c:v>
                </c:pt>
              </c:numCache>
            </c:numRef>
          </c:val>
          <c:smooth val="0"/>
          <c:extLst>
            <c:ext xmlns:c16="http://schemas.microsoft.com/office/drawing/2014/chart" uri="{C3380CC4-5D6E-409C-BE32-E72D297353CC}">
              <c16:uniqueId val="{00000001-6997-4712-A111-92204A18CA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57.96</c:v>
                </c:pt>
                <c:pt idx="1">
                  <c:v>68.84</c:v>
                </c:pt>
                <c:pt idx="2">
                  <c:v>85.66</c:v>
                </c:pt>
                <c:pt idx="3">
                  <c:v>86.26</c:v>
                </c:pt>
                <c:pt idx="4">
                  <c:v>85.74</c:v>
                </c:pt>
              </c:numCache>
            </c:numRef>
          </c:val>
          <c:extLst>
            <c:ext xmlns:c16="http://schemas.microsoft.com/office/drawing/2014/chart" uri="{C3380CC4-5D6E-409C-BE32-E72D297353CC}">
              <c16:uniqueId val="{00000000-7947-4A75-BBE5-3EDBF87F832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47-4A75-BBE5-3EDBF87F832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0D-4466-9428-D683B89E482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0D-4466-9428-D683B89E482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72-479B-9FE5-9B342645F3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72-479B-9FE5-9B342645F3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42-4259-8313-3E999EFB4BD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42-4259-8313-3E999EFB4BD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4F-49DF-BC5C-3EFC9B8223D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4F-49DF-BC5C-3EFC9B8223D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D5-4EF6-A443-978B5FDB84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4170.3999999999996</c:v>
                </c:pt>
                <c:pt idx="2">
                  <c:v>2559.94</c:v>
                </c:pt>
                <c:pt idx="3">
                  <c:v>2834.34</c:v>
                </c:pt>
                <c:pt idx="4">
                  <c:v>720.41</c:v>
                </c:pt>
              </c:numCache>
            </c:numRef>
          </c:val>
          <c:smooth val="0"/>
          <c:extLst>
            <c:ext xmlns:c16="http://schemas.microsoft.com/office/drawing/2014/chart" uri="{C3380CC4-5D6E-409C-BE32-E72D297353CC}">
              <c16:uniqueId val="{00000001-39D5-4EF6-A443-978B5FDB84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23.68</c:v>
                </c:pt>
                <c:pt idx="1">
                  <c:v>32.270000000000003</c:v>
                </c:pt>
                <c:pt idx="2">
                  <c:v>55.3</c:v>
                </c:pt>
                <c:pt idx="3">
                  <c:v>43.74</c:v>
                </c:pt>
                <c:pt idx="4">
                  <c:v>45.01</c:v>
                </c:pt>
              </c:numCache>
            </c:numRef>
          </c:val>
          <c:extLst>
            <c:ext xmlns:c16="http://schemas.microsoft.com/office/drawing/2014/chart" uri="{C3380CC4-5D6E-409C-BE32-E72D297353CC}">
              <c16:uniqueId val="{00000000-6E34-45C4-B3E1-1A133328BA4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32.14</c:v>
                </c:pt>
                <c:pt idx="2">
                  <c:v>37.82</c:v>
                </c:pt>
                <c:pt idx="3">
                  <c:v>37.979999999999997</c:v>
                </c:pt>
                <c:pt idx="4">
                  <c:v>71</c:v>
                </c:pt>
              </c:numCache>
            </c:numRef>
          </c:val>
          <c:smooth val="0"/>
          <c:extLst>
            <c:ext xmlns:c16="http://schemas.microsoft.com/office/drawing/2014/chart" uri="{C3380CC4-5D6E-409C-BE32-E72D297353CC}">
              <c16:uniqueId val="{00000001-6E34-45C4-B3E1-1A133328BA4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478.04</c:v>
                </c:pt>
                <c:pt idx="1">
                  <c:v>336.5</c:v>
                </c:pt>
                <c:pt idx="2">
                  <c:v>200.42</c:v>
                </c:pt>
                <c:pt idx="3">
                  <c:v>306.51</c:v>
                </c:pt>
                <c:pt idx="4">
                  <c:v>389.01</c:v>
                </c:pt>
              </c:numCache>
            </c:numRef>
          </c:val>
          <c:extLst>
            <c:ext xmlns:c16="http://schemas.microsoft.com/office/drawing/2014/chart" uri="{C3380CC4-5D6E-409C-BE32-E72D297353CC}">
              <c16:uniqueId val="{00000000-380B-4FDA-BDFB-0005CC7033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562.9</c:v>
                </c:pt>
                <c:pt idx="2">
                  <c:v>482.51</c:v>
                </c:pt>
                <c:pt idx="3">
                  <c:v>484.48</c:v>
                </c:pt>
                <c:pt idx="4">
                  <c:v>317.06</c:v>
                </c:pt>
              </c:numCache>
            </c:numRef>
          </c:val>
          <c:smooth val="0"/>
          <c:extLst>
            <c:ext xmlns:c16="http://schemas.microsoft.com/office/drawing/2014/chart" uri="{C3380CC4-5D6E-409C-BE32-E72D297353CC}">
              <c16:uniqueId val="{00000001-380B-4FDA-BDFB-0005CC7033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山鹿市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I3</v>
      </c>
      <c r="X8" s="49"/>
      <c r="Y8" s="49"/>
      <c r="Z8" s="49"/>
      <c r="AA8" s="49"/>
      <c r="AB8" s="49"/>
      <c r="AC8" s="49"/>
      <c r="AD8" s="50" t="str">
        <f>データ!$M$6</f>
        <v>非設置</v>
      </c>
      <c r="AE8" s="50"/>
      <c r="AF8" s="50"/>
      <c r="AG8" s="50"/>
      <c r="AH8" s="50"/>
      <c r="AI8" s="50"/>
      <c r="AJ8" s="50"/>
      <c r="AK8" s="3"/>
      <c r="AL8" s="51">
        <f>データ!S6</f>
        <v>51599</v>
      </c>
      <c r="AM8" s="51"/>
      <c r="AN8" s="51"/>
      <c r="AO8" s="51"/>
      <c r="AP8" s="51"/>
      <c r="AQ8" s="51"/>
      <c r="AR8" s="51"/>
      <c r="AS8" s="51"/>
      <c r="AT8" s="46">
        <f>データ!T6</f>
        <v>299.69</v>
      </c>
      <c r="AU8" s="46"/>
      <c r="AV8" s="46"/>
      <c r="AW8" s="46"/>
      <c r="AX8" s="46"/>
      <c r="AY8" s="46"/>
      <c r="AZ8" s="46"/>
      <c r="BA8" s="46"/>
      <c r="BB8" s="46">
        <f>データ!U6</f>
        <v>172.17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0.15</v>
      </c>
      <c r="Q10" s="46"/>
      <c r="R10" s="46"/>
      <c r="S10" s="46"/>
      <c r="T10" s="46"/>
      <c r="U10" s="46"/>
      <c r="V10" s="46"/>
      <c r="W10" s="46">
        <f>データ!Q6</f>
        <v>86.7</v>
      </c>
      <c r="X10" s="46"/>
      <c r="Y10" s="46"/>
      <c r="Z10" s="46"/>
      <c r="AA10" s="46"/>
      <c r="AB10" s="46"/>
      <c r="AC10" s="46"/>
      <c r="AD10" s="51">
        <f>データ!R6</f>
        <v>3560</v>
      </c>
      <c r="AE10" s="51"/>
      <c r="AF10" s="51"/>
      <c r="AG10" s="51"/>
      <c r="AH10" s="51"/>
      <c r="AI10" s="51"/>
      <c r="AJ10" s="51"/>
      <c r="AK10" s="2"/>
      <c r="AL10" s="51">
        <f>データ!V6</f>
        <v>78</v>
      </c>
      <c r="AM10" s="51"/>
      <c r="AN10" s="51"/>
      <c r="AO10" s="51"/>
      <c r="AP10" s="51"/>
      <c r="AQ10" s="51"/>
      <c r="AR10" s="51"/>
      <c r="AS10" s="51"/>
      <c r="AT10" s="46">
        <f>データ!W6</f>
        <v>0.05</v>
      </c>
      <c r="AU10" s="46"/>
      <c r="AV10" s="46"/>
      <c r="AW10" s="46"/>
      <c r="AX10" s="46"/>
      <c r="AY10" s="46"/>
      <c r="AZ10" s="46"/>
      <c r="BA10" s="46"/>
      <c r="BB10" s="46">
        <f>データ!X6</f>
        <v>1560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【1,682.85】</v>
      </c>
      <c r="I86" s="26" t="str">
        <f>データ!CA6</f>
        <v>【36.18】</v>
      </c>
      <c r="J86" s="26" t="str">
        <f>データ!CL6</f>
        <v>【510.14】</v>
      </c>
      <c r="K86" s="26" t="str">
        <f>データ!CW6</f>
        <v>【35.17】</v>
      </c>
      <c r="L86" s="26" t="str">
        <f>データ!DH6</f>
        <v>【90.15】</v>
      </c>
      <c r="M86" s="26" t="s">
        <v>43</v>
      </c>
      <c r="N86" s="26" t="s">
        <v>43</v>
      </c>
      <c r="O86" s="26" t="str">
        <f>データ!EO6</f>
        <v>【0.00】</v>
      </c>
    </row>
  </sheetData>
  <sheetProtection algorithmName="SHA-512" hashValue="4Ck4Bc/BUZzFaU8T+3yAinBZXx3ruUn9Mwlt+/3JF6whUrb2w/oMvTyl1tlWEjAxcU3U5CMRgQnK4MvyjVcSKg==" saltValue="mIA2EgRKqBnvt8hGTGSA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432083</v>
      </c>
      <c r="D6" s="33">
        <f t="shared" si="3"/>
        <v>47</v>
      </c>
      <c r="E6" s="33">
        <f t="shared" si="3"/>
        <v>17</v>
      </c>
      <c r="F6" s="33">
        <f t="shared" si="3"/>
        <v>9</v>
      </c>
      <c r="G6" s="33">
        <f t="shared" si="3"/>
        <v>0</v>
      </c>
      <c r="H6" s="33" t="str">
        <f t="shared" si="3"/>
        <v>熊本県　山鹿市</v>
      </c>
      <c r="I6" s="33" t="str">
        <f t="shared" si="3"/>
        <v>法非適用</v>
      </c>
      <c r="J6" s="33" t="str">
        <f t="shared" si="3"/>
        <v>下水道事業</v>
      </c>
      <c r="K6" s="33" t="str">
        <f t="shared" si="3"/>
        <v>小規模集合排水処理</v>
      </c>
      <c r="L6" s="33" t="str">
        <f t="shared" si="3"/>
        <v>I3</v>
      </c>
      <c r="M6" s="33" t="str">
        <f t="shared" si="3"/>
        <v>非設置</v>
      </c>
      <c r="N6" s="34" t="str">
        <f t="shared" si="3"/>
        <v>-</v>
      </c>
      <c r="O6" s="34" t="str">
        <f t="shared" si="3"/>
        <v>該当数値なし</v>
      </c>
      <c r="P6" s="34">
        <f t="shared" si="3"/>
        <v>0.15</v>
      </c>
      <c r="Q6" s="34">
        <f t="shared" si="3"/>
        <v>86.7</v>
      </c>
      <c r="R6" s="34">
        <f t="shared" si="3"/>
        <v>3560</v>
      </c>
      <c r="S6" s="34">
        <f t="shared" si="3"/>
        <v>51599</v>
      </c>
      <c r="T6" s="34">
        <f t="shared" si="3"/>
        <v>299.69</v>
      </c>
      <c r="U6" s="34">
        <f t="shared" si="3"/>
        <v>172.17</v>
      </c>
      <c r="V6" s="34">
        <f t="shared" si="3"/>
        <v>78</v>
      </c>
      <c r="W6" s="34">
        <f t="shared" si="3"/>
        <v>0.05</v>
      </c>
      <c r="X6" s="34">
        <f t="shared" si="3"/>
        <v>1560</v>
      </c>
      <c r="Y6" s="35">
        <f>IF(Y7="",NA(),Y7)</f>
        <v>57.96</v>
      </c>
      <c r="Z6" s="35">
        <f t="shared" ref="Z6:AH6" si="4">IF(Z7="",NA(),Z7)</f>
        <v>68.84</v>
      </c>
      <c r="AA6" s="35">
        <f t="shared" si="4"/>
        <v>85.66</v>
      </c>
      <c r="AB6" s="35">
        <f t="shared" si="4"/>
        <v>86.26</v>
      </c>
      <c r="AC6" s="35">
        <f t="shared" si="4"/>
        <v>85.74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3188.44</v>
      </c>
      <c r="BL6" s="35">
        <f t="shared" si="7"/>
        <v>4170.3999999999996</v>
      </c>
      <c r="BM6" s="35">
        <f t="shared" si="7"/>
        <v>2559.94</v>
      </c>
      <c r="BN6" s="35">
        <f t="shared" si="7"/>
        <v>2834.34</v>
      </c>
      <c r="BO6" s="35">
        <f t="shared" si="7"/>
        <v>720.41</v>
      </c>
      <c r="BP6" s="34" t="str">
        <f>IF(BP7="","",IF(BP7="-","【-】","【"&amp;SUBSTITUTE(TEXT(BP7,"#,##0.00"),"-","△")&amp;"】"))</f>
        <v>【1,682.85】</v>
      </c>
      <c r="BQ6" s="35">
        <f>IF(BQ7="",NA(),BQ7)</f>
        <v>23.68</v>
      </c>
      <c r="BR6" s="35">
        <f t="shared" ref="BR6:BZ6" si="8">IF(BR7="",NA(),BR7)</f>
        <v>32.270000000000003</v>
      </c>
      <c r="BS6" s="35">
        <f t="shared" si="8"/>
        <v>55.3</v>
      </c>
      <c r="BT6" s="35">
        <f t="shared" si="8"/>
        <v>43.74</v>
      </c>
      <c r="BU6" s="35">
        <f t="shared" si="8"/>
        <v>45.01</v>
      </c>
      <c r="BV6" s="35">
        <f t="shared" si="8"/>
        <v>26.47</v>
      </c>
      <c r="BW6" s="35">
        <f t="shared" si="8"/>
        <v>32.14</v>
      </c>
      <c r="BX6" s="35">
        <f t="shared" si="8"/>
        <v>37.82</v>
      </c>
      <c r="BY6" s="35">
        <f t="shared" si="8"/>
        <v>37.979999999999997</v>
      </c>
      <c r="BZ6" s="35">
        <f t="shared" si="8"/>
        <v>71</v>
      </c>
      <c r="CA6" s="34" t="str">
        <f>IF(CA7="","",IF(CA7="-","【-】","【"&amp;SUBSTITUTE(TEXT(CA7,"#,##0.00"),"-","△")&amp;"】"))</f>
        <v>【36.18】</v>
      </c>
      <c r="CB6" s="35">
        <f>IF(CB7="",NA(),CB7)</f>
        <v>478.04</v>
      </c>
      <c r="CC6" s="35">
        <f t="shared" ref="CC6:CK6" si="9">IF(CC7="",NA(),CC7)</f>
        <v>336.5</v>
      </c>
      <c r="CD6" s="35">
        <f t="shared" si="9"/>
        <v>200.42</v>
      </c>
      <c r="CE6" s="35">
        <f t="shared" si="9"/>
        <v>306.51</v>
      </c>
      <c r="CF6" s="35">
        <f t="shared" si="9"/>
        <v>389.01</v>
      </c>
      <c r="CG6" s="35">
        <f t="shared" si="9"/>
        <v>688.46</v>
      </c>
      <c r="CH6" s="35">
        <f t="shared" si="9"/>
        <v>562.9</v>
      </c>
      <c r="CI6" s="35">
        <f t="shared" si="9"/>
        <v>482.51</v>
      </c>
      <c r="CJ6" s="35">
        <f t="shared" si="9"/>
        <v>484.48</v>
      </c>
      <c r="CK6" s="35">
        <f t="shared" si="9"/>
        <v>317.06</v>
      </c>
      <c r="CL6" s="34" t="str">
        <f>IF(CL7="","",IF(CL7="-","【-】","【"&amp;SUBSTITUTE(TEXT(CL7,"#,##0.00"),"-","△")&amp;"】"))</f>
        <v>【510.14】</v>
      </c>
      <c r="CM6" s="35">
        <f>IF(CM7="",NA(),CM7)</f>
        <v>58.7</v>
      </c>
      <c r="CN6" s="35">
        <f t="shared" ref="CN6:CV6" si="10">IF(CN7="",NA(),CN7)</f>
        <v>60.87</v>
      </c>
      <c r="CO6" s="35">
        <f t="shared" si="10"/>
        <v>60.87</v>
      </c>
      <c r="CP6" s="35">
        <f t="shared" si="10"/>
        <v>47.83</v>
      </c>
      <c r="CQ6" s="35">
        <f t="shared" si="10"/>
        <v>39.130000000000003</v>
      </c>
      <c r="CR6" s="35">
        <f t="shared" si="10"/>
        <v>40.96</v>
      </c>
      <c r="CS6" s="35">
        <f t="shared" si="10"/>
        <v>39.450000000000003</v>
      </c>
      <c r="CT6" s="35">
        <f t="shared" si="10"/>
        <v>39.15</v>
      </c>
      <c r="CU6" s="35">
        <f t="shared" si="10"/>
        <v>39.76</v>
      </c>
      <c r="CV6" s="35">
        <f t="shared" si="10"/>
        <v>46.62</v>
      </c>
      <c r="CW6" s="34" t="str">
        <f>IF(CW7="","",IF(CW7="-","【-】","【"&amp;SUBSTITUTE(TEXT(CW7,"#,##0.00"),"-","△")&amp;"】"))</f>
        <v>【35.17】</v>
      </c>
      <c r="CX6" s="35">
        <f>IF(CX7="",NA(),CX7)</f>
        <v>86.36</v>
      </c>
      <c r="CY6" s="35">
        <f t="shared" ref="CY6:DG6" si="11">IF(CY7="",NA(),CY7)</f>
        <v>80.680000000000007</v>
      </c>
      <c r="CZ6" s="35">
        <f t="shared" si="11"/>
        <v>77.91</v>
      </c>
      <c r="DA6" s="35">
        <f t="shared" si="11"/>
        <v>82.28</v>
      </c>
      <c r="DB6" s="35">
        <f t="shared" si="11"/>
        <v>85.9</v>
      </c>
      <c r="DC6" s="35">
        <f t="shared" si="11"/>
        <v>90.64</v>
      </c>
      <c r="DD6" s="35">
        <f t="shared" si="11"/>
        <v>90.48</v>
      </c>
      <c r="DE6" s="35">
        <f t="shared" si="11"/>
        <v>89.54</v>
      </c>
      <c r="DF6" s="35">
        <f t="shared" si="11"/>
        <v>83.43</v>
      </c>
      <c r="DG6" s="35">
        <f t="shared" si="11"/>
        <v>87.53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0.51</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432083</v>
      </c>
      <c r="D7" s="37">
        <v>47</v>
      </c>
      <c r="E7" s="37">
        <v>17</v>
      </c>
      <c r="F7" s="37">
        <v>9</v>
      </c>
      <c r="G7" s="37">
        <v>0</v>
      </c>
      <c r="H7" s="37" t="s">
        <v>97</v>
      </c>
      <c r="I7" s="37" t="s">
        <v>98</v>
      </c>
      <c r="J7" s="37" t="s">
        <v>99</v>
      </c>
      <c r="K7" s="37" t="s">
        <v>100</v>
      </c>
      <c r="L7" s="37" t="s">
        <v>101</v>
      </c>
      <c r="M7" s="37" t="s">
        <v>102</v>
      </c>
      <c r="N7" s="38" t="s">
        <v>103</v>
      </c>
      <c r="O7" s="38" t="s">
        <v>104</v>
      </c>
      <c r="P7" s="38">
        <v>0.15</v>
      </c>
      <c r="Q7" s="38">
        <v>86.7</v>
      </c>
      <c r="R7" s="38">
        <v>3560</v>
      </c>
      <c r="S7" s="38">
        <v>51599</v>
      </c>
      <c r="T7" s="38">
        <v>299.69</v>
      </c>
      <c r="U7" s="38">
        <v>172.17</v>
      </c>
      <c r="V7" s="38">
        <v>78</v>
      </c>
      <c r="W7" s="38">
        <v>0.05</v>
      </c>
      <c r="X7" s="38">
        <v>1560</v>
      </c>
      <c r="Y7" s="38">
        <v>57.96</v>
      </c>
      <c r="Z7" s="38">
        <v>68.84</v>
      </c>
      <c r="AA7" s="38">
        <v>85.66</v>
      </c>
      <c r="AB7" s="38">
        <v>86.26</v>
      </c>
      <c r="AC7" s="38">
        <v>85.74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3188.44</v>
      </c>
      <c r="BL7" s="38">
        <v>4170.3999999999996</v>
      </c>
      <c r="BM7" s="38">
        <v>2559.94</v>
      </c>
      <c r="BN7" s="38">
        <v>2834.34</v>
      </c>
      <c r="BO7" s="38">
        <v>720.41</v>
      </c>
      <c r="BP7" s="38">
        <v>1682.85</v>
      </c>
      <c r="BQ7" s="38">
        <v>23.68</v>
      </c>
      <c r="BR7" s="38">
        <v>32.270000000000003</v>
      </c>
      <c r="BS7" s="38">
        <v>55.3</v>
      </c>
      <c r="BT7" s="38">
        <v>43.74</v>
      </c>
      <c r="BU7" s="38">
        <v>45.01</v>
      </c>
      <c r="BV7" s="38">
        <v>26.47</v>
      </c>
      <c r="BW7" s="38">
        <v>32.14</v>
      </c>
      <c r="BX7" s="38">
        <v>37.82</v>
      </c>
      <c r="BY7" s="38">
        <v>37.979999999999997</v>
      </c>
      <c r="BZ7" s="38">
        <v>71</v>
      </c>
      <c r="CA7" s="38">
        <v>36.18</v>
      </c>
      <c r="CB7" s="38">
        <v>478.04</v>
      </c>
      <c r="CC7" s="38">
        <v>336.5</v>
      </c>
      <c r="CD7" s="38">
        <v>200.42</v>
      </c>
      <c r="CE7" s="38">
        <v>306.51</v>
      </c>
      <c r="CF7" s="38">
        <v>389.01</v>
      </c>
      <c r="CG7" s="38">
        <v>688.46</v>
      </c>
      <c r="CH7" s="38">
        <v>562.9</v>
      </c>
      <c r="CI7" s="38">
        <v>482.51</v>
      </c>
      <c r="CJ7" s="38">
        <v>484.48</v>
      </c>
      <c r="CK7" s="38">
        <v>317.06</v>
      </c>
      <c r="CL7" s="38">
        <v>510.14</v>
      </c>
      <c r="CM7" s="38">
        <v>58.7</v>
      </c>
      <c r="CN7" s="38">
        <v>60.87</v>
      </c>
      <c r="CO7" s="38">
        <v>60.87</v>
      </c>
      <c r="CP7" s="38">
        <v>47.83</v>
      </c>
      <c r="CQ7" s="38">
        <v>39.130000000000003</v>
      </c>
      <c r="CR7" s="38">
        <v>40.96</v>
      </c>
      <c r="CS7" s="38">
        <v>39.450000000000003</v>
      </c>
      <c r="CT7" s="38">
        <v>39.15</v>
      </c>
      <c r="CU7" s="38">
        <v>39.76</v>
      </c>
      <c r="CV7" s="38">
        <v>46.62</v>
      </c>
      <c r="CW7" s="38">
        <v>35.17</v>
      </c>
      <c r="CX7" s="38">
        <v>86.36</v>
      </c>
      <c r="CY7" s="38">
        <v>80.680000000000007</v>
      </c>
      <c r="CZ7" s="38">
        <v>77.91</v>
      </c>
      <c r="DA7" s="38">
        <v>82.28</v>
      </c>
      <c r="DB7" s="38">
        <v>85.9</v>
      </c>
      <c r="DC7" s="38">
        <v>90.64</v>
      </c>
      <c r="DD7" s="38">
        <v>90.48</v>
      </c>
      <c r="DE7" s="38">
        <v>89.54</v>
      </c>
      <c r="DF7" s="38">
        <v>83.43</v>
      </c>
      <c r="DG7" s="38">
        <v>87.53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陽子</cp:lastModifiedBy>
  <cp:lastPrinted>2021-02-05T07:45:11Z</cp:lastPrinted>
  <dcterms:created xsi:type="dcterms:W3CDTF">2020-12-04T03:14:46Z</dcterms:created>
  <dcterms:modified xsi:type="dcterms:W3CDTF">2021-02-05T07:47:34Z</dcterms:modified>
  <cp:category/>
</cp:coreProperties>
</file>