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intra303\Desktop\経営比較分析表\45 苓北町\下水道（法非適）\"/>
    </mc:Choice>
  </mc:AlternateContent>
  <xr:revisionPtr revIDLastSave="0" documentId="13_ncr:1_{229CD9FA-6A1E-41CC-8234-EE6B2C75EBD8}" xr6:coauthVersionLast="45" xr6:coauthVersionMax="45" xr10:uidLastSave="{00000000-0000-0000-0000-000000000000}"/>
  <workbookProtection workbookAlgorithmName="SHA-512" workbookHashValue="NSY5a9ZYSDHtYDgOKc8PZ2zMTPN3Th5vk3SrRTcvf8/BmHRitkvpJrINzZnqYX4hwr90DqTinxJyY+hSqVTn2A==" workbookSaltValue="dJXsWzYWfiRhkf9l0t2pK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<sst xmlns="http://schemas.openxmlformats.org/spreadsheetml/2006/main" count="236" uniqueCount="119">
  <si>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</si>
  <si>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</si>
  <si>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</si>
  <si>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</si>
  <si>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</si>
  <si>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</si>
  <si>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</si>
  <si>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</si>
  <si>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</si>
  <si>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</si>
  <si>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</si>
  <si>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</si>
  <si>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</si>
  <si>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</si>
  <si>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</si>
  <si>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</si>
  <si>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</si>
  <si>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</si>
  <si>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</si>
  <si>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</si>
  <si>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</si>
  <si>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</si>
  <si>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</si>
  <si>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</si>
  <si>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</si>
  <si>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</si>
  <si>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</si>
  <si>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</si>
  <si>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</si>
  <si>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</si>
  <si>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</si>
  <si>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</si>
  <si>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</si>
  <si>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</si>
  <si>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</si>
  <si>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</si>
  <si>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</si>
  <si>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</si>
  <si>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</si>
  <si>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</si>
  <si>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</si>
  <si>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</si>
  <si>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</si>
  <si>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</si>
  <si>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</si>
  <si>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</si>
  <si>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</si>
  <si>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</si>
  <si>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</si>
  <si>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</si>
  <si>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</si>
  <si>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</si>
  <si>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</si>
  <si>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</si>
  <si>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</si>
  <si>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</si>
  <si>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</si>
  <si>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</si>
  <si>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</si>
  <si>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</si>
  <si>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</si>
  <si>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</si>
  <si>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</si>
  <si>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</si>
  <si>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</si>
  <si>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</si>
  <si>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</si>
  <si>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</si>
  <si>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</si>
  <si>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</si>
  <si>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</si>
  <si>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</si>
  <si>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</si>
  <si>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</si>
  <si>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</si>
  <si>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</si>
  <si>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</si>
  <si>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</si>
  <si>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</si>
  <si>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</si>
  <si>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</si>
  <si>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</si>
  <si>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</si>
  <si>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</si>
  <si>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</si>
  <si>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</si>
  <si>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</si>
  <si>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</si>
  <si>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</si>
  <si>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</si>
  <si>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</si>
  <si>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</si>
  <si>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</si>
  <si>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</si>
  <si>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</si>
  <si>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</si>
  <si>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</si>
  <si>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</si>
  <si>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</si>
  <si>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</si>
  <si>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</si>
  <si>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</si>
  <si>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</si>
  <si>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</si>
  <si>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</si>
  <si>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</si>
  <si>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</si>
  <si>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</si>
  <si>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</si>
  <si>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</si>
  <si>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</si>
  <si>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</si>
  <si>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</si>
  <si>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</si>
  <si>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</si>
  <si>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</si>
  <si>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2. 老朽化の状況の③について
　平成６年度に事業に着手しており、管渠の標準耐用年数である５０年を経過する管渠がないため、更新等を行っていない。</t>
    <rPh sb="17" eb="19">
      <t>ヘイセイ</t>
    </rPh>
    <rPh sb="20" eb="22">
      <t>ネンド</t>
    </rPh>
    <rPh sb="23" eb="25">
      <t>ジギョウ</t>
    </rPh>
    <rPh sb="26" eb="28">
      <t>チャクシュ</t>
    </rPh>
    <rPh sb="33" eb="35">
      <t>カンキョ</t>
    </rPh>
    <rPh sb="36" eb="38">
      <t>ヒョウジュン</t>
    </rPh>
    <rPh sb="38" eb="40">
      <t>タイヨウ</t>
    </rPh>
    <rPh sb="40" eb="42">
      <t>ネンスウ</t>
    </rPh>
    <rPh sb="47" eb="48">
      <t>ネン</t>
    </rPh>
    <rPh sb="49" eb="51">
      <t>ケイカ</t>
    </rPh>
    <rPh sb="53" eb="55">
      <t>カンキョ</t>
    </rPh>
    <rPh sb="61" eb="63">
      <t>コウシン</t>
    </rPh>
    <rPh sb="63" eb="64">
      <t>トウ</t>
    </rPh>
    <rPh sb="65" eb="66">
      <t>オコナ</t>
    </rPh>
    <phoneticPr fontId="4"/>
  </si>
  <si>
    <t xml:space="preserve">①について
　収益的収支比率は、平成２８年度に料金改定を行い改善されているが、減少傾向にある。使用料収入の減少が影響していると考えられる。
④について
　企業債残高体事業規模比率は、類似団体より低い水準ではあるが、企業債の償還金は一般会計からの繰入で賄っているのが現状である。
⑤について
　経費回収率は類似団体より高い水準であり、使用料収入で維持管理費を賄えている。
⑥について
　汚水処理原価が類似団体より低い水準であり、維持管理費を削減しつつ、不明水の流入を解消する必要がある。
⑦について
　施設利用率は類似団体より高い水準にあるが低下傾向である。使用量の減少が考えられるため、スペックダウンや農業集落排水事業との統合を検討する必要がある。
⑧について
　水洗化率は増加傾向にあり、類似団体より高い水準であるので、今後も加入促進を図っていく。
</t>
    <rPh sb="7" eb="10">
      <t>シュウエキテキ</t>
    </rPh>
    <rPh sb="10" eb="12">
      <t>シュウシ</t>
    </rPh>
    <rPh sb="12" eb="14">
      <t>ヒリツ</t>
    </rPh>
    <rPh sb="16" eb="18">
      <t>ヘイセイ</t>
    </rPh>
    <rPh sb="20" eb="22">
      <t>ネンド</t>
    </rPh>
    <rPh sb="23" eb="25">
      <t>リョウキン</t>
    </rPh>
    <rPh sb="25" eb="27">
      <t>カイテイ</t>
    </rPh>
    <rPh sb="28" eb="29">
      <t>オコナ</t>
    </rPh>
    <rPh sb="30" eb="32">
      <t>カイゼン</t>
    </rPh>
    <rPh sb="39" eb="41">
      <t>ゲンショウ</t>
    </rPh>
    <rPh sb="41" eb="43">
      <t>ケイコウ</t>
    </rPh>
    <rPh sb="47" eb="50">
      <t>シヨウリョウ</t>
    </rPh>
    <rPh sb="50" eb="52">
      <t>シュウニュウ</t>
    </rPh>
    <rPh sb="53" eb="55">
      <t>ゲンショウ</t>
    </rPh>
    <rPh sb="56" eb="58">
      <t>エイキョウ</t>
    </rPh>
    <rPh sb="63" eb="64">
      <t>カンガ</t>
    </rPh>
    <rPh sb="77" eb="80">
      <t>キギョウサイ</t>
    </rPh>
    <rPh sb="80" eb="82">
      <t>ザンダカ</t>
    </rPh>
    <rPh sb="82" eb="83">
      <t>タイ</t>
    </rPh>
    <rPh sb="83" eb="85">
      <t>ジギョウ</t>
    </rPh>
    <rPh sb="85" eb="87">
      <t>キボ</t>
    </rPh>
    <rPh sb="87" eb="89">
      <t>ヒリツ</t>
    </rPh>
    <rPh sb="91" eb="93">
      <t>ルイジ</t>
    </rPh>
    <rPh sb="93" eb="95">
      <t>ダンタイ</t>
    </rPh>
    <rPh sb="97" eb="98">
      <t>ヒク</t>
    </rPh>
    <rPh sb="99" eb="101">
      <t>スイジュン</t>
    </rPh>
    <rPh sb="107" eb="110">
      <t>キギョウサイ</t>
    </rPh>
    <rPh sb="111" eb="114">
      <t>ショウカンキン</t>
    </rPh>
    <rPh sb="115" eb="117">
      <t>イッパン</t>
    </rPh>
    <rPh sb="117" eb="119">
      <t>カイケイ</t>
    </rPh>
    <rPh sb="122" eb="124">
      <t>クリイレ</t>
    </rPh>
    <rPh sb="125" eb="126">
      <t>マカナ</t>
    </rPh>
    <rPh sb="132" eb="134">
      <t>ゲンジョウ</t>
    </rPh>
    <rPh sb="146" eb="148">
      <t>ケイヒ</t>
    </rPh>
    <rPh sb="148" eb="151">
      <t>カイシュウリツ</t>
    </rPh>
    <rPh sb="152" eb="154">
      <t>ルイジ</t>
    </rPh>
    <rPh sb="154" eb="156">
      <t>ダンタイ</t>
    </rPh>
    <rPh sb="158" eb="159">
      <t>タカ</t>
    </rPh>
    <rPh sb="160" eb="162">
      <t>スイジュン</t>
    </rPh>
    <rPh sb="166" eb="169">
      <t>シヨウリョウ</t>
    </rPh>
    <rPh sb="169" eb="171">
      <t>シュウニュウ</t>
    </rPh>
    <rPh sb="172" eb="174">
      <t>イジ</t>
    </rPh>
    <rPh sb="174" eb="177">
      <t>カンリヒ</t>
    </rPh>
    <rPh sb="178" eb="179">
      <t>マカナ</t>
    </rPh>
    <rPh sb="192" eb="194">
      <t>オスイ</t>
    </rPh>
    <rPh sb="194" eb="196">
      <t>ショリ</t>
    </rPh>
    <rPh sb="196" eb="198">
      <t>ゲンカ</t>
    </rPh>
    <rPh sb="199" eb="201">
      <t>ルイジ</t>
    </rPh>
    <rPh sb="201" eb="203">
      <t>ダンタイ</t>
    </rPh>
    <rPh sb="205" eb="206">
      <t>ヒク</t>
    </rPh>
    <rPh sb="207" eb="209">
      <t>スイジュン</t>
    </rPh>
    <rPh sb="213" eb="215">
      <t>イジ</t>
    </rPh>
    <rPh sb="215" eb="218">
      <t>カンリヒ</t>
    </rPh>
    <rPh sb="219" eb="221">
      <t>サクゲン</t>
    </rPh>
    <rPh sb="225" eb="227">
      <t>フメイ</t>
    </rPh>
    <rPh sb="227" eb="228">
      <t>スイ</t>
    </rPh>
    <rPh sb="229" eb="231">
      <t>リュウニュウ</t>
    </rPh>
    <rPh sb="232" eb="234">
      <t>カイショウ</t>
    </rPh>
    <rPh sb="236" eb="238">
      <t>ヒツヨウ</t>
    </rPh>
    <rPh sb="250" eb="252">
      <t>シセツ</t>
    </rPh>
    <rPh sb="252" eb="255">
      <t>リヨウリツ</t>
    </rPh>
    <rPh sb="256" eb="258">
      <t>ルイジ</t>
    </rPh>
    <rPh sb="258" eb="260">
      <t>ダンタイ</t>
    </rPh>
    <rPh sb="262" eb="263">
      <t>タカ</t>
    </rPh>
    <rPh sb="264" eb="266">
      <t>スイジュン</t>
    </rPh>
    <rPh sb="270" eb="272">
      <t>テイカ</t>
    </rPh>
    <rPh sb="272" eb="274">
      <t>ケイコウ</t>
    </rPh>
    <rPh sb="278" eb="281">
      <t>シヨウリョウ</t>
    </rPh>
    <rPh sb="282" eb="284">
      <t>ゲンショウ</t>
    </rPh>
    <rPh sb="285" eb="286">
      <t>カンガ</t>
    </rPh>
    <rPh sb="301" eb="303">
      <t>ノウギョウ</t>
    </rPh>
    <rPh sb="303" eb="305">
      <t>シュウラク</t>
    </rPh>
    <rPh sb="305" eb="307">
      <t>ハイスイ</t>
    </rPh>
    <rPh sb="307" eb="309">
      <t>ジギョウ</t>
    </rPh>
    <rPh sb="311" eb="313">
      <t>トウゴウ</t>
    </rPh>
    <rPh sb="314" eb="316">
      <t>ケントウ</t>
    </rPh>
    <rPh sb="318" eb="320">
      <t>ヒツヨウ</t>
    </rPh>
    <rPh sb="332" eb="335">
      <t>スイセンカ</t>
    </rPh>
    <rPh sb="335" eb="336">
      <t>リツ</t>
    </rPh>
    <rPh sb="337" eb="339">
      <t>ゾウカ</t>
    </rPh>
    <rPh sb="339" eb="341">
      <t>ケイコウ</t>
    </rPh>
    <rPh sb="345" eb="347">
      <t>ルイジ</t>
    </rPh>
    <rPh sb="347" eb="349">
      <t>ダンタイ</t>
    </rPh>
    <rPh sb="351" eb="352">
      <t>タカ</t>
    </rPh>
    <rPh sb="353" eb="355">
      <t>スイジュン</t>
    </rPh>
    <rPh sb="361" eb="363">
      <t>コンゴ</t>
    </rPh>
    <rPh sb="364" eb="366">
      <t>カニュウ</t>
    </rPh>
    <rPh sb="366" eb="368">
      <t>ソクシン</t>
    </rPh>
    <rPh sb="369" eb="370">
      <t>ハカ</t>
    </rPh>
    <phoneticPr fontId="4"/>
  </si>
  <si>
    <t>　収益的収支及び経費回収率は高い水準で推移しており、維持管理費を使用料収入で賄えているので、安定した経営ができている。
　しかし、節水機器が普及等により使用料収入が減少しているので、維持管理に係る経費を抑制し、施設の更新等はストックマネジメント計画に沿って、補助金等を活用しながら行っていく。</t>
    <rPh sb="1" eb="4">
      <t>シュウエキテキ</t>
    </rPh>
    <rPh sb="4" eb="6">
      <t>シュウシ</t>
    </rPh>
    <rPh sb="6" eb="7">
      <t>オヨ</t>
    </rPh>
    <rPh sb="8" eb="10">
      <t>ケイヒ</t>
    </rPh>
    <rPh sb="10" eb="13">
      <t>カイシュウリツ</t>
    </rPh>
    <rPh sb="14" eb="15">
      <t>タカ</t>
    </rPh>
    <rPh sb="16" eb="18">
      <t>スイジュン</t>
    </rPh>
    <rPh sb="19" eb="21">
      <t>スイイ</t>
    </rPh>
    <rPh sb="26" eb="28">
      <t>イジ</t>
    </rPh>
    <rPh sb="28" eb="31">
      <t>カンリヒ</t>
    </rPh>
    <rPh sb="32" eb="35">
      <t>シヨウリョウ</t>
    </rPh>
    <rPh sb="35" eb="37">
      <t>シュウニュウ</t>
    </rPh>
    <rPh sb="38" eb="39">
      <t>マカナ</t>
    </rPh>
    <rPh sb="46" eb="48">
      <t>アンテイ</t>
    </rPh>
    <rPh sb="50" eb="52">
      <t>ケイエイ</t>
    </rPh>
    <rPh sb="65" eb="67">
      <t>セッスイ</t>
    </rPh>
    <rPh sb="67" eb="69">
      <t>キキ</t>
    </rPh>
    <rPh sb="70" eb="72">
      <t>フキュウ</t>
    </rPh>
    <rPh sb="72" eb="73">
      <t>トウ</t>
    </rPh>
    <rPh sb="76" eb="79">
      <t>シヨウリョウ</t>
    </rPh>
    <rPh sb="79" eb="81">
      <t>シュウニュウ</t>
    </rPh>
    <rPh sb="82" eb="84">
      <t>ゲンショウ</t>
    </rPh>
    <rPh sb="91" eb="93">
      <t>イジ</t>
    </rPh>
    <rPh sb="93" eb="95">
      <t>カンリ</t>
    </rPh>
    <rPh sb="96" eb="97">
      <t>カカ</t>
    </rPh>
    <rPh sb="98" eb="100">
      <t>ケイヒ</t>
    </rPh>
    <rPh sb="101" eb="103">
      <t>ヨクセイ</t>
    </rPh>
    <rPh sb="105" eb="107">
      <t>シセツ</t>
    </rPh>
    <rPh sb="108" eb="110">
      <t>コウシン</t>
    </rPh>
    <rPh sb="110" eb="111">
      <t>トウ</t>
    </rPh>
    <rPh sb="122" eb="124">
      <t>ケイカク</t>
    </rPh>
    <rPh sb="125" eb="126">
      <t>ソ</t>
    </rPh>
    <rPh sb="129" eb="132">
      <t>ホジョキン</t>
    </rPh>
    <rPh sb="132" eb="133">
      <t>トウ</t>
    </rPh>
    <rPh sb="134" eb="136">
      <t>カツヨウ</t>
    </rPh>
    <rPh sb="140" eb="1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</si>
</sst>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20" fontId="0" fillId="0" borderId="0" xfId="0" applyNumberForma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2-44F5-9CCF-CAEAB3D87C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B82-44F5-9CCF-CAEAB3D87C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55.56</c:v>
                </c:pt>
                <c:pt idx="1">
                  <c:v>52.33</c:v>
                </c:pt>
                <c:pt idx="2">
                  <c:v>48.72</c:v>
                </c:pt>
                <c:pt idx="3">
                  <c:v>48.58</c:v>
                </c:pt>
                <c:pt idx="4">
                  <c:v>47.56</c:v>
                </c:pt>
              </c:numCache>
            </c:numRef>
          </c:val>
          <c:extLst>
            <c:ext xmlns:c16="http://schemas.microsoft.com/office/drawing/2014/chart" uri="{C3380CC4-5D6E-409C-BE32-E72D297353CC}">
              <c16:uniqueId val="{00000000-38FE-43A7-A511-A0BFCE089B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8FE-43A7-A511-A0BFCE089B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88.17</c:v>
                </c:pt>
                <c:pt idx="1">
                  <c:v>88.92</c:v>
                </c:pt>
                <c:pt idx="2">
                  <c:v>89.41</c:v>
                </c:pt>
                <c:pt idx="3">
                  <c:v>89.84</c:v>
                </c:pt>
                <c:pt idx="4">
                  <c:v>90.64</c:v>
                </c:pt>
              </c:numCache>
            </c:numRef>
          </c:val>
          <c:extLst>
            <c:ext xmlns:c16="http://schemas.microsoft.com/office/drawing/2014/chart" uri="{C3380CC4-5D6E-409C-BE32-E72D297353CC}">
              <c16:uniqueId val="{00000000-D822-4F52-95C0-507E70999C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822-4F52-95C0-507E70999C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87.91</c:v>
                </c:pt>
                <c:pt idx="1">
                  <c:v>94.94</c:v>
                </c:pt>
                <c:pt idx="2">
                  <c:v>94.12</c:v>
                </c:pt>
                <c:pt idx="3">
                  <c:v>94.27</c:v>
                </c:pt>
                <c:pt idx="4">
                  <c:v>92.79</c:v>
                </c:pt>
              </c:numCache>
            </c:numRef>
          </c:val>
          <c:extLst>
            <c:ext xmlns:c16="http://schemas.microsoft.com/office/drawing/2014/chart" uri="{C3380CC4-5D6E-409C-BE32-E72D297353CC}">
              <c16:uniqueId val="{00000000-7306-4F0E-AC37-5C89EB3C42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6-4F0E-AC37-5C89EB3C42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F-43A6-87DD-95D36F8E04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F-43A6-87DD-95D36F8E04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0-4FEE-B548-A8E7EDF7A5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0-4FEE-B548-A8E7EDF7A5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53-4C72-86C1-FA602861F9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53-4C72-86C1-FA602861F9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A-4EDC-A1C4-7FEC83B3FB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A-4EDC-A1C4-7FEC83B3FB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114.76</c:v>
                </c:pt>
                <c:pt idx="1">
                  <c:v>85.17</c:v>
                </c:pt>
                <c:pt idx="2">
                  <c:v>70.75</c:v>
                </c:pt>
                <c:pt idx="3">
                  <c:v>65.319999999999993</c:v>
                </c:pt>
                <c:pt idx="4" formatCode="#,##0.00;&quot;△&quot;#,##0.00">
                  <c:v>0</c:v>
                </c:pt>
              </c:numCache>
            </c:numRef>
          </c:val>
          <c:extLst>
            <c:ext xmlns:c16="http://schemas.microsoft.com/office/drawing/2014/chart" uri="{C3380CC4-5D6E-409C-BE32-E72D297353CC}">
              <c16:uniqueId val="{00000000-D6CB-4AC1-B2D7-79300E51F9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6CB-4AC1-B2D7-79300E51F9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74.099999999999994</c:v>
                </c:pt>
                <c:pt idx="1">
                  <c:v>97.67</c:v>
                </c:pt>
                <c:pt idx="2">
                  <c:v>97.49</c:v>
                </c:pt>
                <c:pt idx="3">
                  <c:v>95.37</c:v>
                </c:pt>
                <c:pt idx="4">
                  <c:v>99.35</c:v>
                </c:pt>
              </c:numCache>
            </c:numRef>
          </c:val>
          <c:extLst>
            <c:ext xmlns:c16="http://schemas.microsoft.com/office/drawing/2014/chart" uri="{C3380CC4-5D6E-409C-BE32-E72D297353CC}">
              <c16:uniqueId val="{00000000-562C-4F6B-AB14-EFD93D3747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62C-4F6B-AB14-EFD93D3747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196.28</c:v>
                </c:pt>
                <c:pt idx="1">
                  <c:v>183.26</c:v>
                </c:pt>
                <c:pt idx="2">
                  <c:v>188.22</c:v>
                </c:pt>
                <c:pt idx="3">
                  <c:v>192.11</c:v>
                </c:pt>
                <c:pt idx="4">
                  <c:v>186.4</c:v>
                </c:pt>
              </c:numCache>
            </c:numRef>
          </c:val>
          <c:extLst>
            <c:ext xmlns:c16="http://schemas.microsoft.com/office/drawing/2014/chart" uri="{C3380CC4-5D6E-409C-BE32-E72D297353CC}">
              <c16:uniqueId val="{00000000-A7AE-489E-8325-3F343F503D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7AE-489E-8325-3F343F503D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7129</v>
      </c>
      <c r="AM8" s="69"/>
      <c r="AN8" s="69"/>
      <c r="AO8" s="69"/>
      <c r="AP8" s="69"/>
      <c r="AQ8" s="69"/>
      <c r="AR8" s="69"/>
      <c r="AS8" s="69"/>
      <c r="AT8" s="68">
        <f>データ!T6</f>
        <v>67.58</v>
      </c>
      <c r="AU8" s="68"/>
      <c r="AV8" s="68"/>
      <c r="AW8" s="68"/>
      <c r="AX8" s="68"/>
      <c r="AY8" s="68"/>
      <c r="AZ8" s="68"/>
      <c r="BA8" s="68"/>
      <c r="BB8" s="68">
        <f>データ!U6</f>
        <v>105.49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78.599999999999994</v>
      </c>
      <c r="Q10" s="68"/>
      <c r="R10" s="68"/>
      <c r="S10" s="68"/>
      <c r="T10" s="68"/>
      <c r="U10" s="68"/>
      <c r="V10" s="68"/>
      <c r="W10" s="68">
        <f>データ!Q6</f>
        <v>95.74</v>
      </c>
      <c r="X10" s="68"/>
      <c r="Y10" s="68"/>
      <c r="Z10" s="68"/>
      <c r="AA10" s="68"/>
      <c r="AB10" s="68"/>
      <c r="AC10" s="68"/>
      <c r="AD10" s="69">
        <f>データ!R6</f>
        <v>3790</v>
      </c>
      <c r="AE10" s="69"/>
      <c r="AF10" s="69"/>
      <c r="AG10" s="69"/>
      <c r="AH10" s="69"/>
      <c r="AI10" s="69"/>
      <c r="AJ10" s="69"/>
      <c r="AK10" s="2"/>
      <c r="AL10" s="69">
        <f>データ!V6</f>
        <v>5535</v>
      </c>
      <c r="AM10" s="69"/>
      <c r="AN10" s="69"/>
      <c r="AO10" s="69"/>
      <c r="AP10" s="69"/>
      <c r="AQ10" s="69"/>
      <c r="AR10" s="69"/>
      <c r="AS10" s="69"/>
      <c r="AT10" s="68">
        <f>データ!W6</f>
        <v>2.5499999999999998</v>
      </c>
      <c r="AU10" s="68"/>
      <c r="AV10" s="68"/>
      <c r="AW10" s="68"/>
      <c r="AX10" s="68"/>
      <c r="AY10" s="68"/>
      <c r="AZ10" s="68"/>
      <c r="BA10" s="68"/>
      <c r="BB10" s="68">
        <f>データ!X6</f>
        <v>2170.59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c r="BL83" s="84"/>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snzrIZUmXWarKhkwKdMRHDymVLE7fZzvacI6Xa6oLiD9m2x3f6131NT8AGYdscuT/ubsT3AFSGCq0Hb98MMCbw==" saltValue="HsRLpu8i6T4JEO+rUjcS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435317</v>
      </c>
      <c r="D6" s="33">
        <f t="shared" si="3"/>
        <v>47</v>
      </c>
      <c r="E6" s="33">
        <f t="shared" si="3"/>
        <v>17</v>
      </c>
      <c r="F6" s="33">
        <f t="shared" si="3"/>
        <v>4</v>
      </c>
      <c r="G6" s="33">
        <f t="shared" si="3"/>
        <v>0</v>
      </c>
      <c r="H6" s="33" t="str">
        <f t="shared" si="3"/>
        <v>熊本県　苓北町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78.599999999999994</v>
      </c>
      <c r="Q6" s="34">
        <f t="shared" si="3"/>
        <v>95.74</v>
      </c>
      <c r="R6" s="34">
        <f t="shared" si="3"/>
        <v>3790</v>
      </c>
      <c r="S6" s="34">
        <f t="shared" si="3"/>
        <v>7129</v>
      </c>
      <c r="T6" s="34">
        <f t="shared" si="3"/>
        <v>67.58</v>
      </c>
      <c r="U6" s="34">
        <f t="shared" si="3"/>
        <v>105.49</v>
      </c>
      <c r="V6" s="34">
        <f t="shared" si="3"/>
        <v>5535</v>
      </c>
      <c r="W6" s="34">
        <f t="shared" si="3"/>
        <v>2.5499999999999998</v>
      </c>
      <c r="X6" s="34">
        <f t="shared" si="3"/>
        <v>2170.59</v>
      </c>
      <c r="Y6" s="35">
        <f>IF(Y7="",NA(),Y7)</f>
        <v>87.91</v>
      </c>
      <c r="Z6" s="35">
        <f t="shared" ref="Z6:AH6" si="4">IF(Z7="",NA(),Z7)</f>
        <v>94.94</v>
      </c>
      <c r="AA6" s="35">
        <f t="shared" si="4"/>
        <v>94.12</v>
      </c>
      <c r="AB6" s="35">
        <f t="shared" si="4"/>
        <v>94.27</v>
      </c>
      <c r="AC6" s="35">
        <f t="shared" si="4"/>
        <v>92.79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114.76</v>
      </c>
      <c r="BG6" s="35">
        <f t="shared" ref="BG6:BO6" si="7">IF(BG7="",NA(),BG7)</f>
        <v>85.17</v>
      </c>
      <c r="BH6" s="35">
        <f t="shared" si="7"/>
        <v>70.75</v>
      </c>
      <c r="BI6" s="35">
        <f t="shared" si="7"/>
        <v>65.319999999999993</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74.099999999999994</v>
      </c>
      <c r="BR6" s="35">
        <f t="shared" ref="BR6:BZ6" si="8">IF(BR7="",NA(),BR7)</f>
        <v>97.67</v>
      </c>
      <c r="BS6" s="35">
        <f t="shared" si="8"/>
        <v>97.49</v>
      </c>
      <c r="BT6" s="35">
        <f t="shared" si="8"/>
        <v>95.37</v>
      </c>
      <c r="BU6" s="35">
        <f t="shared" si="8"/>
        <v>99.35</v>
      </c>
      <c r="BV6" s="35">
        <f t="shared" si="8"/>
        <v>66.22</v>
      </c>
      <c r="BW6" s="35">
        <f t="shared" si="8"/>
        <v>69.87</v>
      </c>
      <c r="BX6" s="35">
        <f t="shared" si="8"/>
        <v>74.3</v>
      </c>
      <c r="BY6" s="35">
        <f t="shared" si="8"/>
        <v>72.260000000000005</v>
      </c>
      <c r="BZ6" s="35">
        <f t="shared" si="8"/>
        <v>71.84</v>
      </c>
      <c r="CA6" s="34" t="str">
        <f>IF(CA7="","",IF(CA7="-","【-】","【"&amp;SUBSTITUTE(TEXT(CA7,"#,##0.00"),"-","△")&amp;"】"))</f>
        <v>【74.17】</v>
      </c>
      <c r="CB6" s="35">
        <f>IF(CB7="",NA(),CB7)</f>
        <v>196.28</v>
      </c>
      <c r="CC6" s="35">
        <f t="shared" ref="CC6:CK6" si="9">IF(CC7="",NA(),CC7)</f>
        <v>183.26</v>
      </c>
      <c r="CD6" s="35">
        <f t="shared" si="9"/>
        <v>188.22</v>
      </c>
      <c r="CE6" s="35">
        <f t="shared" si="9"/>
        <v>192.11</v>
      </c>
      <c r="CF6" s="35">
        <f t="shared" si="9"/>
        <v>186.4</v>
      </c>
      <c r="CG6" s="35">
        <f t="shared" si="9"/>
        <v>246.72</v>
      </c>
      <c r="CH6" s="35">
        <f t="shared" si="9"/>
        <v>234.96</v>
      </c>
      <c r="CI6" s="35">
        <f t="shared" si="9"/>
        <v>221.81</v>
      </c>
      <c r="CJ6" s="35">
        <f t="shared" si="9"/>
        <v>230.02</v>
      </c>
      <c r="CK6" s="35">
        <f t="shared" si="9"/>
        <v>228.47</v>
      </c>
      <c r="CL6" s="34" t="str">
        <f>IF(CL7="","",IF(CL7="-","【-】","【"&amp;SUBSTITUTE(TEXT(CL7,"#,##0.00"),"-","△")&amp;"】"))</f>
        <v>【218.56】</v>
      </c>
      <c r="CM6" s="35">
        <f>IF(CM7="",NA(),CM7)</f>
        <v>55.56</v>
      </c>
      <c r="CN6" s="35">
        <f t="shared" ref="CN6:CV6" si="10">IF(CN7="",NA(),CN7)</f>
        <v>52.33</v>
      </c>
      <c r="CO6" s="35">
        <f t="shared" si="10"/>
        <v>48.72</v>
      </c>
      <c r="CP6" s="35">
        <f t="shared" si="10"/>
        <v>48.58</v>
      </c>
      <c r="CQ6" s="35">
        <f t="shared" si="10"/>
        <v>47.56</v>
      </c>
      <c r="CR6" s="35">
        <f t="shared" si="10"/>
        <v>41.35</v>
      </c>
      <c r="CS6" s="35">
        <f t="shared" si="10"/>
        <v>42.9</v>
      </c>
      <c r="CT6" s="35">
        <f t="shared" si="10"/>
        <v>43.36</v>
      </c>
      <c r="CU6" s="35">
        <f t="shared" si="10"/>
        <v>42.56</v>
      </c>
      <c r="CV6" s="35">
        <f t="shared" si="10"/>
        <v>42.47</v>
      </c>
      <c r="CW6" s="34" t="str">
        <f>IF(CW7="","",IF(CW7="-","【-】","【"&amp;SUBSTITUTE(TEXT(CW7,"#,##0.00"),"-","△")&amp;"】"))</f>
        <v>【42.86】</v>
      </c>
      <c r="CX6" s="35">
        <f>IF(CX7="",NA(),CX7)</f>
        <v>88.17</v>
      </c>
      <c r="CY6" s="35">
        <f t="shared" ref="CY6:DG6" si="11">IF(CY7="",NA(),CY7)</f>
        <v>88.92</v>
      </c>
      <c r="CZ6" s="35">
        <f t="shared" si="11"/>
        <v>89.41</v>
      </c>
      <c r="DA6" s="35">
        <f t="shared" si="11"/>
        <v>89.84</v>
      </c>
      <c r="DB6" s="35">
        <f t="shared" si="11"/>
        <v>90.64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435317</v>
      </c>
      <c r="D7" s="37">
        <v>47</v>
      </c>
      <c r="E7" s="37">
        <v>17</v>
      </c>
      <c r="F7" s="37">
        <v>4</v>
      </c>
      <c r="G7" s="37">
        <v>0</v>
      </c>
      <c r="H7" s="37" t="s">
        <v>97</v>
      </c>
      <c r="I7" s="37" t="s">
        <v>98</v>
      </c>
      <c r="J7" s="37" t="s">
        <v>99</v>
      </c>
      <c r="K7" s="37" t="s">
        <v>100</v>
      </c>
      <c r="L7" s="37" t="s">
        <v>101</v>
      </c>
      <c r="M7" s="37" t="s">
        <v>102</v>
      </c>
      <c r="N7" s="38" t="s">
        <v>103</v>
      </c>
      <c r="O7" s="38" t="s">
        <v>104</v>
      </c>
      <c r="P7" s="38">
        <v>78.599999999999994</v>
      </c>
      <c r="Q7" s="38">
        <v>95.74</v>
      </c>
      <c r="R7" s="38">
        <v>3790</v>
      </c>
      <c r="S7" s="38">
        <v>7129</v>
      </c>
      <c r="T7" s="38">
        <v>67.58</v>
      </c>
      <c r="U7" s="38">
        <v>105.49</v>
      </c>
      <c r="V7" s="38">
        <v>5535</v>
      </c>
      <c r="W7" s="38">
        <v>2.5499999999999998</v>
      </c>
      <c r="X7" s="38">
        <v>2170.59</v>
      </c>
      <c r="Y7" s="38">
        <v>87.91</v>
      </c>
      <c r="Z7" s="38">
        <v>94.94</v>
      </c>
      <c r="AA7" s="38">
        <v>94.12</v>
      </c>
      <c r="AB7" s="38">
        <v>94.27</v>
      </c>
      <c r="AC7" s="38">
        <v>92.79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114.76</v>
      </c>
      <c r="BG7" s="38">
        <v>85.17</v>
      </c>
      <c r="BH7" s="38">
        <v>70.75</v>
      </c>
      <c r="BI7" s="38">
        <v>65.319999999999993</v>
      </c>
      <c r="BJ7" s="38">
        <v>0</v>
      </c>
      <c r="BK7" s="38">
        <v>1434.89</v>
      </c>
      <c r="BL7" s="38">
        <v>1298.9100000000001</v>
      </c>
      <c r="BM7" s="38">
        <v>1243.71</v>
      </c>
      <c r="BN7" s="38">
        <v>1194.1500000000001</v>
      </c>
      <c r="BO7" s="38">
        <v>1206.79</v>
      </c>
      <c r="BP7" s="38">
        <v>1218.7</v>
      </c>
      <c r="BQ7" s="38">
        <v>74.099999999999994</v>
      </c>
      <c r="BR7" s="38">
        <v>97.67</v>
      </c>
      <c r="BS7" s="38">
        <v>97.49</v>
      </c>
      <c r="BT7" s="38">
        <v>95.37</v>
      </c>
      <c r="BU7" s="38">
        <v>99.35</v>
      </c>
      <c r="BV7" s="38">
        <v>66.22</v>
      </c>
      <c r="BW7" s="38">
        <v>69.87</v>
      </c>
      <c r="BX7" s="38">
        <v>74.3</v>
      </c>
      <c r="BY7" s="38">
        <v>72.260000000000005</v>
      </c>
      <c r="BZ7" s="38">
        <v>71.84</v>
      </c>
      <c r="CA7" s="38">
        <v>74.17</v>
      </c>
      <c r="CB7" s="38">
        <v>196.28</v>
      </c>
      <c r="CC7" s="38">
        <v>183.26</v>
      </c>
      <c r="CD7" s="38">
        <v>188.22</v>
      </c>
      <c r="CE7" s="38">
        <v>192.11</v>
      </c>
      <c r="CF7" s="38">
        <v>186.4</v>
      </c>
      <c r="CG7" s="38">
        <v>246.72</v>
      </c>
      <c r="CH7" s="38">
        <v>234.96</v>
      </c>
      <c r="CI7" s="38">
        <v>221.81</v>
      </c>
      <c r="CJ7" s="38">
        <v>230.02</v>
      </c>
      <c r="CK7" s="38">
        <v>228.47</v>
      </c>
      <c r="CL7" s="38">
        <v>218.56</v>
      </c>
      <c r="CM7" s="38">
        <v>55.56</v>
      </c>
      <c r="CN7" s="38">
        <v>52.33</v>
      </c>
      <c r="CO7" s="38">
        <v>48.72</v>
      </c>
      <c r="CP7" s="38">
        <v>48.58</v>
      </c>
      <c r="CQ7" s="38">
        <v>47.56</v>
      </c>
      <c r="CR7" s="38">
        <v>41.35</v>
      </c>
      <c r="CS7" s="38">
        <v>42.9</v>
      </c>
      <c r="CT7" s="38">
        <v>43.36</v>
      </c>
      <c r="CU7" s="38">
        <v>42.56</v>
      </c>
      <c r="CV7" s="38">
        <v>42.47</v>
      </c>
      <c r="CW7" s="38">
        <v>42.86</v>
      </c>
      <c r="CX7" s="38">
        <v>88.17</v>
      </c>
      <c r="CY7" s="38">
        <v>88.92</v>
      </c>
      <c r="CZ7" s="38">
        <v>89.41</v>
      </c>
      <c r="DA7" s="38">
        <v>89.84</v>
      </c>
      <c r="DB7" s="38">
        <v>90.64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2021-01-27T06:48:37Z</cp:lastPrinted>
  <dcterms:created xsi:type="dcterms:W3CDTF">2020-12-04T02:58:05Z</dcterms:created>
  <dcterms:modified xsi:type="dcterms:W3CDTF">2021-01-27T06:48:38Z</dcterms:modified>
  <cp:category/>
</cp:coreProperties>
</file>