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0101\Profile\desktop\lg90137\Desktop\"/>
    </mc:Choice>
  </mc:AlternateContent>
  <workbookProtection workbookAlgorithmName="SHA-512" workbookHashValue="ZO0MGR/g27RvZmBbBbez9bC1g3sDWzTadelDmRvMiWnCENXnj5ckZ1gH4uSiiZMtsyBaQKg2jtT+gFzZG8fCVQ==" workbookSaltValue="H8/KHOzv6F7D0MAH3MwEJ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<sst xmlns="http://schemas.openxmlformats.org/spreadsheetml/2006/main" count="252" uniqueCount="119">
  <si>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</si>
  <si>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</si>
  <si>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</si>
  <si>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</si>
  <si>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</si>
  <si>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</si>
  <si>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</si>
  <si>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</si>
  <si>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</si>
  <si>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</si>
  <si>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</si>
  <si>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</si>
  <si>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</si>
  <si>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</si>
  <si>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</si>
  <si>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</si>
  <si>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</si>
  <si>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</si>
  <si>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</si>
  <si>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</si>
  <si>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</si>
  <si>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</si>
  <si>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</si>
  <si>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</si>
  <si>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</si>
  <si>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</si>
  <si>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</si>
  <si>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</si>
  <si>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</si>
  <si>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</si>
  <si>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</si>
  <si>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</si>
  <si>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</si>
  <si>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</si>
  <si>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</si>
  <si>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</si>
  <si>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</si>
  <si>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</si>
  <si>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</si>
  <si>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</si>
  <si>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</si>
  <si>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</si>
  <si>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</si>
  <si>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</si>
  <si>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</si>
  <si>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</si>
  <si>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</si>
  <si>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</si>
  <si>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</si>
  <si>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</si>
  <si>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</si>
  <si>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</si>
  <si>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</si>
  <si>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</si>
  <si>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</si>
  <si>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</si>
  <si>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</si>
  <si>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</si>
  <si>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</si>
  <si>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</si>
  <si>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</si>
  <si>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</si>
  <si>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</si>
  <si>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</si>
  <si>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</si>
  <si>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</si>
  <si>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</si>
  <si>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</si>
  <si>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</si>
  <si>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</si>
  <si>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</si>
  <si>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</si>
  <si>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</si>
  <si>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</si>
  <si>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</si>
  <si>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</si>
  <si>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</si>
  <si>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</si>
  <si>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</si>
  <si>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</si>
  <si>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</si>
  <si>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</si>
  <si>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</si>
  <si>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</si>
  <si>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</si>
  <si>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</si>
  <si>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</si>
  <si>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</si>
  <si>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</si>
  <si>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</si>
  <si>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</si>
  <si>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</si>
  <si>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</si>
  <si>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</si>
  <si>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</si>
  <si>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</si>
  <si>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</si>
  <si>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</si>
  <si>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</si>
  <si>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</si>
  <si>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</si>
  <si>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</si>
  <si>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</si>
  <si>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</si>
  <si>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</si>
  <si>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</si>
  <si>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</si>
  <si>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</si>
  <si>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</si>
  <si>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</si>
  <si>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</si>
  <si>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</si>
  <si>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</si>
  <si>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</si>
  <si>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</si>
  <si>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</si>
  <si>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熊本地震以降、修繕費が年々増加傾向にあるが、定期点検により故障個所の早期発見に努め、故障の修理費用の抑制に努めたい。経営的には、使用料だけでは賄えず一般会計繰入金に依存した経営体系となっている。安定的運営に向けて、料金改定等を含め経営改善に向けた取り組みが必要である。経営戦略については、令和2年度中に策定予定である。</t>
    <rPh sb="0" eb="2">
      <t>クマモト</t>
    </rPh>
    <rPh sb="2" eb="4">
      <t>ジシン</t>
    </rPh>
    <rPh sb="4" eb="6">
      <t>イコウ</t>
    </rPh>
    <rPh sb="7" eb="10">
      <t>シュウゼンヒ</t>
    </rPh>
    <rPh sb="11" eb="13">
      <t>ネンネン</t>
    </rPh>
    <rPh sb="13" eb="15">
      <t>ゾウカ</t>
    </rPh>
    <rPh sb="15" eb="17">
      <t>ケイコウ</t>
    </rPh>
    <rPh sb="22" eb="24">
      <t>テイキ</t>
    </rPh>
    <rPh sb="24" eb="26">
      <t>テンケン</t>
    </rPh>
    <rPh sb="29" eb="31">
      <t>コショウ</t>
    </rPh>
    <rPh sb="31" eb="33">
      <t>カショ</t>
    </rPh>
    <rPh sb="34" eb="36">
      <t>ソウキ</t>
    </rPh>
    <rPh sb="36" eb="38">
      <t>ハッケン</t>
    </rPh>
    <rPh sb="39" eb="40">
      <t>ツト</t>
    </rPh>
    <rPh sb="42" eb="44">
      <t>コショウ</t>
    </rPh>
    <rPh sb="45" eb="47">
      <t>シュウリ</t>
    </rPh>
    <rPh sb="47" eb="49">
      <t>ヒヨウ</t>
    </rPh>
    <rPh sb="50" eb="52">
      <t>ヨクセイ</t>
    </rPh>
    <rPh sb="53" eb="54">
      <t>ツト</t>
    </rPh>
    <rPh sb="58" eb="60">
      <t>ケイエイ</t>
    </rPh>
    <rPh sb="60" eb="61">
      <t>テキ</t>
    </rPh>
    <rPh sb="64" eb="67">
      <t>シヨウリョウ</t>
    </rPh>
    <rPh sb="71" eb="72">
      <t>マカナ</t>
    </rPh>
    <rPh sb="74" eb="76">
      <t>イッパン</t>
    </rPh>
    <rPh sb="76" eb="78">
      <t>カイケイ</t>
    </rPh>
    <rPh sb="78" eb="80">
      <t>クリイレ</t>
    </rPh>
    <rPh sb="80" eb="81">
      <t>キン</t>
    </rPh>
    <rPh sb="82" eb="84">
      <t>イゾン</t>
    </rPh>
    <rPh sb="86" eb="88">
      <t>ケイエイ</t>
    </rPh>
    <rPh sb="88" eb="90">
      <t>タイケイ</t>
    </rPh>
    <rPh sb="97" eb="100">
      <t>アンテイテキ</t>
    </rPh>
    <rPh sb="100" eb="102">
      <t>ウンエイ</t>
    </rPh>
    <rPh sb="103" eb="104">
      <t>ム</t>
    </rPh>
    <rPh sb="107" eb="109">
      <t>リョウキン</t>
    </rPh>
    <rPh sb="109" eb="111">
      <t>カイテイ</t>
    </rPh>
    <rPh sb="111" eb="112">
      <t>トウ</t>
    </rPh>
    <rPh sb="113" eb="114">
      <t>フク</t>
    </rPh>
    <rPh sb="115" eb="117">
      <t>ケイエイ</t>
    </rPh>
    <rPh sb="117" eb="119">
      <t>カイゼン</t>
    </rPh>
    <rPh sb="120" eb="121">
      <t>ム</t>
    </rPh>
    <rPh sb="123" eb="124">
      <t>ト</t>
    </rPh>
    <rPh sb="125" eb="126">
      <t>ク</t>
    </rPh>
    <rPh sb="128" eb="130">
      <t>ヒツヨウ</t>
    </rPh>
    <rPh sb="134" eb="136">
      <t>ケイエイ</t>
    </rPh>
    <rPh sb="136" eb="138">
      <t>センリャク</t>
    </rPh>
    <rPh sb="144" eb="146">
      <t>レイワ</t>
    </rPh>
    <rPh sb="147" eb="148">
      <t>ネン</t>
    </rPh>
    <rPh sb="148" eb="149">
      <t>ド</t>
    </rPh>
    <rPh sb="149" eb="150">
      <t>チュウ</t>
    </rPh>
    <rPh sb="151" eb="153">
      <t>サクテイ</t>
    </rPh>
    <rPh sb="153" eb="155">
      <t>ヨテイ</t>
    </rPh>
    <phoneticPr fontId="4"/>
  </si>
  <si>
    <t>平成16年度より、市町村整備事業を行い、浄化槽整備を行ったが、熊本地震以降、浄化槽の修繕費用が増加傾向にある。熊本地震による影響で徐々に破損したものなのか、経年劣化によるものなのかは不明だが件数が増加している。また設備機械類においても、近年の地球温暖化による異常気象（真夏の猛暑による高温、異常降水等）により、ブロワ等の故障も増加している。</t>
    <rPh sb="0" eb="2">
      <t>ヘイセイ</t>
    </rPh>
    <rPh sb="4" eb="5">
      <t>ネン</t>
    </rPh>
    <rPh sb="5" eb="6">
      <t>ド</t>
    </rPh>
    <rPh sb="9" eb="12">
      <t>シチョウソン</t>
    </rPh>
    <rPh sb="12" eb="14">
      <t>セイビ</t>
    </rPh>
    <rPh sb="14" eb="16">
      <t>ジギョウ</t>
    </rPh>
    <rPh sb="17" eb="18">
      <t>オコナ</t>
    </rPh>
    <rPh sb="20" eb="23">
      <t>ジョウカソウ</t>
    </rPh>
    <rPh sb="23" eb="25">
      <t>セイビ</t>
    </rPh>
    <rPh sb="26" eb="27">
      <t>オコナ</t>
    </rPh>
    <rPh sb="31" eb="33">
      <t>クマモト</t>
    </rPh>
    <rPh sb="33" eb="35">
      <t>ジシン</t>
    </rPh>
    <rPh sb="35" eb="37">
      <t>イコウ</t>
    </rPh>
    <rPh sb="38" eb="41">
      <t>ジョウカソウ</t>
    </rPh>
    <rPh sb="42" eb="44">
      <t>シュウゼン</t>
    </rPh>
    <rPh sb="44" eb="46">
      <t>ヒヨウ</t>
    </rPh>
    <rPh sb="47" eb="49">
      <t>ゾウカ</t>
    </rPh>
    <rPh sb="49" eb="51">
      <t>ケイコウ</t>
    </rPh>
    <rPh sb="55" eb="57">
      <t>クマモト</t>
    </rPh>
    <rPh sb="57" eb="59">
      <t>ジシン</t>
    </rPh>
    <rPh sb="62" eb="64">
      <t>エイキョウ</t>
    </rPh>
    <rPh sb="65" eb="67">
      <t>ジョジョ</t>
    </rPh>
    <rPh sb="68" eb="70">
      <t>ハソン</t>
    </rPh>
    <rPh sb="78" eb="80">
      <t>ケイネン</t>
    </rPh>
    <rPh sb="80" eb="82">
      <t>レッカ</t>
    </rPh>
    <rPh sb="91" eb="93">
      <t>フメイ</t>
    </rPh>
    <rPh sb="95" eb="97">
      <t>ケンスウ</t>
    </rPh>
    <rPh sb="98" eb="100">
      <t>ゾウカ</t>
    </rPh>
    <rPh sb="107" eb="109">
      <t>セツビ</t>
    </rPh>
    <rPh sb="109" eb="111">
      <t>キカイ</t>
    </rPh>
    <rPh sb="111" eb="112">
      <t>ルイ</t>
    </rPh>
    <rPh sb="118" eb="120">
      <t>キンネン</t>
    </rPh>
    <rPh sb="121" eb="123">
      <t>チキュウ</t>
    </rPh>
    <rPh sb="123" eb="126">
      <t>オンダンカ</t>
    </rPh>
    <rPh sb="129" eb="131">
      <t>イジョウ</t>
    </rPh>
    <rPh sb="131" eb="133">
      <t>キショウ</t>
    </rPh>
    <rPh sb="134" eb="136">
      <t>マナツ</t>
    </rPh>
    <rPh sb="137" eb="139">
      <t>モウショ</t>
    </rPh>
    <rPh sb="142" eb="144">
      <t>コウオン</t>
    </rPh>
    <rPh sb="145" eb="147">
      <t>イジョウ</t>
    </rPh>
    <rPh sb="147" eb="149">
      <t>コウスイ</t>
    </rPh>
    <rPh sb="149" eb="150">
      <t>トウ</t>
    </rPh>
    <rPh sb="158" eb="159">
      <t>トウ</t>
    </rPh>
    <rPh sb="160" eb="162">
      <t>コショウ</t>
    </rPh>
    <rPh sb="163" eb="165">
      <t>ゾウカ</t>
    </rPh>
    <phoneticPr fontId="4"/>
  </si>
  <si>
    <t>①収益的収支比率が微増しているが、営業外収益（基金繰入金）と使用料収入の増加分が総費用の増加分を若干上回ったためである。収益的収支比率は、改善傾向にあるが、経費回収率は100％を下回っており経営改善に向けた取り組みが必要である。
⑤経費回収率は平均値を下回っており、昨年度とほぼ変わらない。使用料収入は微増しているが、それ以上に汚水処理費（人件費、修繕費、保守費用）が増加しているためである。100％に近づくよう経営改善を行っていく必要がある。
⑥汚水処理原価は、平均値よりも高く推移しているが、維持管理費及び修繕費が年々増加し汚水処理費が増加しているためである。投資の効率化や維持管理費の削減等の経営改善が必要である。</t>
    <rPh sb="1" eb="4">
      <t>シュウエキテキ</t>
    </rPh>
    <rPh sb="4" eb="6">
      <t>シュウシ</t>
    </rPh>
    <rPh sb="6" eb="8">
      <t>ヒリツ</t>
    </rPh>
    <rPh sb="9" eb="11">
      <t>ビゾウ</t>
    </rPh>
    <rPh sb="17" eb="20">
      <t>エイギョウガイ</t>
    </rPh>
    <rPh sb="20" eb="22">
      <t>シュウエキ</t>
    </rPh>
    <rPh sb="23" eb="25">
      <t>キキン</t>
    </rPh>
    <rPh sb="25" eb="27">
      <t>クリイレ</t>
    </rPh>
    <rPh sb="27" eb="28">
      <t>キン</t>
    </rPh>
    <rPh sb="29" eb="30">
      <t>ニュウキン</t>
    </rPh>
    <rPh sb="30" eb="33">
      <t>シヨウリョウ</t>
    </rPh>
    <rPh sb="33" eb="35">
      <t>シュウニュウ</t>
    </rPh>
    <rPh sb="36" eb="38">
      <t>ゾウカ</t>
    </rPh>
    <rPh sb="38" eb="39">
      <t>ブン</t>
    </rPh>
    <rPh sb="40" eb="41">
      <t>ソウ</t>
    </rPh>
    <rPh sb="41" eb="43">
      <t>ヒヨウ</t>
    </rPh>
    <rPh sb="44" eb="46">
      <t>ゾウカ</t>
    </rPh>
    <rPh sb="46" eb="47">
      <t>ブン</t>
    </rPh>
    <rPh sb="48" eb="50">
      <t>ジャッカン</t>
    </rPh>
    <rPh sb="50" eb="52">
      <t>ウワマワ</t>
    </rPh>
    <rPh sb="60" eb="63">
      <t>シュウエキテキ</t>
    </rPh>
    <rPh sb="63" eb="65">
      <t>シュウシ</t>
    </rPh>
    <rPh sb="65" eb="67">
      <t>ヒリツ</t>
    </rPh>
    <rPh sb="69" eb="71">
      <t>カイゼン</t>
    </rPh>
    <rPh sb="71" eb="73">
      <t>ケイコウ</t>
    </rPh>
    <rPh sb="78" eb="80">
      <t>ケイヒ</t>
    </rPh>
    <rPh sb="80" eb="82">
      <t>カイシュウ</t>
    </rPh>
    <rPh sb="82" eb="83">
      <t>リツ</t>
    </rPh>
    <rPh sb="89" eb="91">
      <t>シタマワ</t>
    </rPh>
    <rPh sb="95" eb="97">
      <t>ケイエイ</t>
    </rPh>
    <rPh sb="97" eb="99">
      <t>カイゼン</t>
    </rPh>
    <rPh sb="100" eb="101">
      <t>ム</t>
    </rPh>
    <rPh sb="103" eb="104">
      <t>ト</t>
    </rPh>
    <rPh sb="105" eb="106">
      <t>ク</t>
    </rPh>
    <rPh sb="108" eb="110">
      <t>ヒツヨウ</t>
    </rPh>
    <rPh sb="116" eb="118">
      <t>ケイヒ</t>
    </rPh>
    <rPh sb="118" eb="120">
      <t>カイシュウ</t>
    </rPh>
    <rPh sb="120" eb="121">
      <t>リツ</t>
    </rPh>
    <rPh sb="122" eb="125">
      <t>ヘイキンチ</t>
    </rPh>
    <rPh sb="126" eb="128">
      <t>シタマワ</t>
    </rPh>
    <rPh sb="133" eb="136">
      <t>サクネンド</t>
    </rPh>
    <rPh sb="139" eb="140">
      <t>カ</t>
    </rPh>
    <rPh sb="145" eb="148">
      <t>シヨウリョウ</t>
    </rPh>
    <rPh sb="148" eb="150">
      <t>シュウニュウ</t>
    </rPh>
    <rPh sb="151" eb="153">
      <t>ビゾウ</t>
    </rPh>
    <rPh sb="161" eb="163">
      <t>イジョウ</t>
    </rPh>
    <rPh sb="164" eb="166">
      <t>オスイ</t>
    </rPh>
    <rPh sb="166" eb="168">
      <t>ショリ</t>
    </rPh>
    <rPh sb="168" eb="169">
      <t>ヒ</t>
    </rPh>
    <rPh sb="170" eb="173">
      <t>ジンケンヒ</t>
    </rPh>
    <rPh sb="174" eb="177">
      <t>シュウゼンヒ</t>
    </rPh>
    <rPh sb="178" eb="180">
      <t>ホシュ</t>
    </rPh>
    <rPh sb="180" eb="182">
      <t>ヒヨウ</t>
    </rPh>
    <rPh sb="184" eb="186">
      <t>ゾウカ</t>
    </rPh>
    <rPh sb="201" eb="202">
      <t>チカ</t>
    </rPh>
    <rPh sb="206" eb="208">
      <t>ケイエイ</t>
    </rPh>
    <rPh sb="208" eb="210">
      <t>カイゼン</t>
    </rPh>
    <rPh sb="211" eb="212">
      <t>オコナ</t>
    </rPh>
    <rPh sb="216" eb="218">
      <t>ヒツヨウ</t>
    </rPh>
    <rPh sb="224" eb="226">
      <t>オスイ</t>
    </rPh>
    <rPh sb="226" eb="228">
      <t>ショリ</t>
    </rPh>
    <rPh sb="228" eb="230">
      <t>ゲンカ</t>
    </rPh>
    <rPh sb="232" eb="234">
      <t>ヘイキン</t>
    </rPh>
    <rPh sb="234" eb="235">
      <t>アタイ</t>
    </rPh>
    <rPh sb="238" eb="239">
      <t>タカ</t>
    </rPh>
    <rPh sb="240" eb="242">
      <t>スイイ</t>
    </rPh>
    <rPh sb="248" eb="250">
      <t>イジ</t>
    </rPh>
    <rPh sb="250" eb="253">
      <t>カンリヒ</t>
    </rPh>
    <rPh sb="253" eb="254">
      <t>オヨ</t>
    </rPh>
    <rPh sb="255" eb="258">
      <t>シュウゼンヒ</t>
    </rPh>
    <rPh sb="259" eb="261">
      <t>ネンネン</t>
    </rPh>
    <rPh sb="261" eb="263">
      <t>ゾウカ</t>
    </rPh>
    <rPh sb="264" eb="266">
      <t>オスイ</t>
    </rPh>
    <rPh sb="266" eb="268">
      <t>ショリ</t>
    </rPh>
    <rPh sb="268" eb="269">
      <t>ヒ</t>
    </rPh>
    <rPh sb="270" eb="272">
      <t>ゾウカ</t>
    </rPh>
    <rPh sb="282" eb="284">
      <t>トウシ</t>
    </rPh>
    <rPh sb="285" eb="288">
      <t>コウリツカ</t>
    </rPh>
    <rPh sb="289" eb="291">
      <t>イジ</t>
    </rPh>
    <rPh sb="291" eb="294">
      <t>カンリヒ</t>
    </rPh>
    <rPh sb="295" eb="297">
      <t>サクゲン</t>
    </rPh>
    <rPh sb="297" eb="298">
      <t>トウ</t>
    </rPh>
    <rPh sb="299" eb="301">
      <t>ケイエイ</t>
    </rPh>
    <rPh sb="301" eb="303">
      <t>カイゼン</t>
    </rPh>
    <rPh sb="304" eb="3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</si>
</sst>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DA-46DE-A569-31FDA3A262A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6DA-46DE-A569-31FDA3A262A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AF-4ADB-B377-93F72F536F8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59.64</c:v>
                </c:pt>
              </c:numCache>
            </c:numRef>
          </c:val>
          <c:smooth val="0"/>
          <c:extLst>
            <c:ext xmlns:c16="http://schemas.microsoft.com/office/drawing/2014/chart" uri="{C3380CC4-5D6E-409C-BE32-E72D297353CC}">
              <c16:uniqueId val="{00000001-71AF-4ADB-B377-93F72F536F8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884-4139-8FDA-0D5A29BAE9B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90.63</c:v>
                </c:pt>
              </c:numCache>
            </c:numRef>
          </c:val>
          <c:smooth val="0"/>
          <c:extLst>
            <c:ext xmlns:c16="http://schemas.microsoft.com/office/drawing/2014/chart" uri="{C3380CC4-5D6E-409C-BE32-E72D297353CC}">
              <c16:uniqueId val="{00000001-1884-4139-8FDA-0D5A29BAE9B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107.75</c:v>
                </c:pt>
                <c:pt idx="1">
                  <c:v>96.89</c:v>
                </c:pt>
                <c:pt idx="2">
                  <c:v>99.03</c:v>
                </c:pt>
                <c:pt idx="3">
                  <c:v>97.04</c:v>
                </c:pt>
                <c:pt idx="4">
                  <c:v>98.76</c:v>
                </c:pt>
              </c:numCache>
            </c:numRef>
          </c:val>
          <c:extLst>
            <c:ext xmlns:c16="http://schemas.microsoft.com/office/drawing/2014/chart" uri="{C3380CC4-5D6E-409C-BE32-E72D297353CC}">
              <c16:uniqueId val="{00000000-9833-4B56-AD32-F6B72E2C140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33-4B56-AD32-F6B72E2C140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93-488E-B898-2CABDFDBFF4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93-488E-B898-2CABDFDBFF4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94-4F26-8D89-868FF356752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94-4F26-8D89-868FF356752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8E-403F-BB26-437CBCC36D5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8E-403F-BB26-437CBCC36D5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DA-415A-BA2F-E8F42ADD5FA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DA-415A-BA2F-E8F42ADD5FA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1093.73</c:v>
                </c:pt>
                <c:pt idx="2">
                  <c:v>940.22</c:v>
                </c:pt>
                <c:pt idx="3">
                  <c:v>828.29</c:v>
                </c:pt>
                <c:pt idx="4">
                  <c:v>778.29</c:v>
                </c:pt>
              </c:numCache>
            </c:numRef>
          </c:val>
          <c:extLst>
            <c:ext xmlns:c16="http://schemas.microsoft.com/office/drawing/2014/chart" uri="{C3380CC4-5D6E-409C-BE32-E72D297353CC}">
              <c16:uniqueId val="{00000000-F4B7-4B58-9B69-5550D9CBACC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270.57</c:v>
                </c:pt>
              </c:numCache>
            </c:numRef>
          </c:val>
          <c:smooth val="0"/>
          <c:extLst>
            <c:ext xmlns:c16="http://schemas.microsoft.com/office/drawing/2014/chart" uri="{C3380CC4-5D6E-409C-BE32-E72D297353CC}">
              <c16:uniqueId val="{00000001-F4B7-4B58-9B69-5550D9CBACC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49.12</c:v>
                </c:pt>
                <c:pt idx="1">
                  <c:v>31.37</c:v>
                </c:pt>
                <c:pt idx="2">
                  <c:v>45.29</c:v>
                </c:pt>
                <c:pt idx="3">
                  <c:v>52.87</c:v>
                </c:pt>
                <c:pt idx="4">
                  <c:v>51.87</c:v>
                </c:pt>
              </c:numCache>
            </c:numRef>
          </c:val>
          <c:extLst>
            <c:ext xmlns:c16="http://schemas.microsoft.com/office/drawing/2014/chart" uri="{C3380CC4-5D6E-409C-BE32-E72D297353CC}">
              <c16:uniqueId val="{00000000-A2DD-4449-B825-9DE599BAB8F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62.5</c:v>
                </c:pt>
              </c:numCache>
            </c:numRef>
          </c:val>
          <c:smooth val="0"/>
          <c:extLst>
            <c:ext xmlns:c16="http://schemas.microsoft.com/office/drawing/2014/chart" uri="{C3380CC4-5D6E-409C-BE32-E72D297353CC}">
              <c16:uniqueId val="{00000001-A2DD-4449-B825-9DE599BAB8F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232.94</c:v>
                </c:pt>
                <c:pt idx="1">
                  <c:v>307.75</c:v>
                </c:pt>
                <c:pt idx="2">
                  <c:v>236.76</c:v>
                </c:pt>
                <c:pt idx="3">
                  <c:v>613.37</c:v>
                </c:pt>
                <c:pt idx="4">
                  <c:v>638.46</c:v>
                </c:pt>
              </c:numCache>
            </c:numRef>
          </c:val>
          <c:extLst>
            <c:ext xmlns:c16="http://schemas.microsoft.com/office/drawing/2014/chart" uri="{C3380CC4-5D6E-409C-BE32-E72D297353CC}">
              <c16:uniqueId val="{00000000-6213-45F0-866F-C525A891421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269.33</c:v>
                </c:pt>
              </c:numCache>
            </c:numRef>
          </c:val>
          <c:smooth val="0"/>
          <c:extLst>
            <c:ext xmlns:c16="http://schemas.microsoft.com/office/drawing/2014/chart" uri="{C3380CC4-5D6E-409C-BE32-E72D297353CC}">
              <c16:uniqueId val="{00000001-6213-45F0-866F-C525A891421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0"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南阿蘇村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10444</v>
      </c>
      <c r="AM8" s="51"/>
      <c r="AN8" s="51"/>
      <c r="AO8" s="51"/>
      <c r="AP8" s="51"/>
      <c r="AQ8" s="51"/>
      <c r="AR8" s="51"/>
      <c r="AS8" s="51"/>
      <c r="AT8" s="46">
        <f>データ!T6</f>
        <v>137.32</v>
      </c>
      <c r="AU8" s="46"/>
      <c r="AV8" s="46"/>
      <c r="AW8" s="46"/>
      <c r="AX8" s="46"/>
      <c r="AY8" s="46"/>
      <c r="AZ8" s="46"/>
      <c r="BA8" s="46"/>
      <c r="BB8" s="46">
        <f>データ!U6</f>
        <v>76.06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9.69</v>
      </c>
      <c r="Q10" s="46"/>
      <c r="R10" s="46"/>
      <c r="S10" s="46"/>
      <c r="T10" s="46"/>
      <c r="U10" s="46"/>
      <c r="V10" s="46"/>
      <c r="W10" s="46">
        <f>データ!Q6</f>
        <v>100</v>
      </c>
      <c r="X10" s="46"/>
      <c r="Y10" s="46"/>
      <c r="Z10" s="46"/>
      <c r="AA10" s="46"/>
      <c r="AB10" s="46"/>
      <c r="AC10" s="46"/>
      <c r="AD10" s="51">
        <f>データ!R6</f>
        <v>4353</v>
      </c>
      <c r="AE10" s="51"/>
      <c r="AF10" s="51"/>
      <c r="AG10" s="51"/>
      <c r="AH10" s="51"/>
      <c r="AI10" s="51"/>
      <c r="AJ10" s="51"/>
      <c r="AK10" s="2"/>
      <c r="AL10" s="51">
        <f>データ!V6</f>
        <v>1007</v>
      </c>
      <c r="AM10" s="51"/>
      <c r="AN10" s="51"/>
      <c r="AO10" s="51"/>
      <c r="AP10" s="51"/>
      <c r="AQ10" s="51"/>
      <c r="AR10" s="51"/>
      <c r="AS10" s="51"/>
      <c r="AT10" s="46">
        <f>データ!W6</f>
        <v>127.5</v>
      </c>
      <c r="AU10" s="46"/>
      <c r="AV10" s="46"/>
      <c r="AW10" s="46"/>
      <c r="AX10" s="46"/>
      <c r="AY10" s="46"/>
      <c r="AZ10" s="46"/>
      <c r="BA10" s="46"/>
      <c r="BB10" s="46">
        <f>データ!X6</f>
        <v>7.9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aj5wUQ00w7FuHmjtiMxtw85RnsG214PAUgOYSGLNRt56JiFzxfArU8Cah/jLI/1tV95OhHD5kJ3gFUwIepmkig==" saltValue="6K+LCA0F4VCizYRDj9N+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434337</v>
      </c>
      <c r="D6" s="33">
        <f t="shared" si="3"/>
        <v>47</v>
      </c>
      <c r="E6" s="33">
        <f t="shared" si="3"/>
        <v>18</v>
      </c>
      <c r="F6" s="33">
        <f t="shared" si="3"/>
        <v>0</v>
      </c>
      <c r="G6" s="33">
        <f t="shared" si="3"/>
        <v>0</v>
      </c>
      <c r="H6" s="33" t="str">
        <f t="shared" si="3"/>
        <v>熊本県　南阿蘇村</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9.69</v>
      </c>
      <c r="Q6" s="34">
        <f t="shared" si="3"/>
        <v>100</v>
      </c>
      <c r="R6" s="34">
        <f t="shared" si="3"/>
        <v>4353</v>
      </c>
      <c r="S6" s="34">
        <f t="shared" si="3"/>
        <v>10444</v>
      </c>
      <c r="T6" s="34">
        <f t="shared" si="3"/>
        <v>137.32</v>
      </c>
      <c r="U6" s="34">
        <f t="shared" si="3"/>
        <v>76.06</v>
      </c>
      <c r="V6" s="34">
        <f t="shared" si="3"/>
        <v>1007</v>
      </c>
      <c r="W6" s="34">
        <f t="shared" si="3"/>
        <v>127.5</v>
      </c>
      <c r="X6" s="34">
        <f t="shared" si="3"/>
        <v>7.9</v>
      </c>
      <c r="Y6" s="35">
        <f>IF(Y7="",NA(),Y7)</f>
        <v>107.75</v>
      </c>
      <c r="Z6" s="35">
        <f t="shared" ref="Z6:AH6" si="4">IF(Z7="",NA(),Z7)</f>
        <v>96.89</v>
      </c>
      <c r="AA6" s="35">
        <f t="shared" si="4"/>
        <v>99.03</v>
      </c>
      <c r="AB6" s="35">
        <f t="shared" si="4"/>
        <v>97.04</v>
      </c>
      <c r="AC6" s="35">
        <f t="shared" si="4"/>
        <v>98.76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1093.73</v>
      </c>
      <c r="BH6" s="35">
        <f t="shared" si="7"/>
        <v>940.22</v>
      </c>
      <c r="BI6" s="35">
        <f t="shared" si="7"/>
        <v>828.29</v>
      </c>
      <c r="BJ6" s="35">
        <f t="shared" si="7"/>
        <v>778.29</v>
      </c>
      <c r="BK6" s="35">
        <f t="shared" si="7"/>
        <v>392.19</v>
      </c>
      <c r="BL6" s="35">
        <f t="shared" si="7"/>
        <v>413.5</v>
      </c>
      <c r="BM6" s="35">
        <f t="shared" si="7"/>
        <v>407.42</v>
      </c>
      <c r="BN6" s="35">
        <f t="shared" si="7"/>
        <v>386.46</v>
      </c>
      <c r="BO6" s="35">
        <f t="shared" si="7"/>
        <v>270.57</v>
      </c>
      <c r="BP6" s="34" t="str">
        <f>IF(BP7="","",IF(BP7="-","【-】","【"&amp;SUBSTITUTE(TEXT(BP7,"#,##0.00"),"-","△")&amp;"】"))</f>
        <v>【307.23】</v>
      </c>
      <c r="BQ6" s="35">
        <f>IF(BQ7="",NA(),BQ7)</f>
        <v>49.12</v>
      </c>
      <c r="BR6" s="35">
        <f t="shared" ref="BR6:BZ6" si="8">IF(BR7="",NA(),BR7)</f>
        <v>31.37</v>
      </c>
      <c r="BS6" s="35">
        <f t="shared" si="8"/>
        <v>45.29</v>
      </c>
      <c r="BT6" s="35">
        <f t="shared" si="8"/>
        <v>52.87</v>
      </c>
      <c r="BU6" s="35">
        <f t="shared" si="8"/>
        <v>51.87</v>
      </c>
      <c r="BV6" s="35">
        <f t="shared" si="8"/>
        <v>57.03</v>
      </c>
      <c r="BW6" s="35">
        <f t="shared" si="8"/>
        <v>55.84</v>
      </c>
      <c r="BX6" s="35">
        <f t="shared" si="8"/>
        <v>57.08</v>
      </c>
      <c r="BY6" s="35">
        <f t="shared" si="8"/>
        <v>55.85</v>
      </c>
      <c r="BZ6" s="35">
        <f t="shared" si="8"/>
        <v>62.5</v>
      </c>
      <c r="CA6" s="34" t="str">
        <f>IF(CA7="","",IF(CA7="-","【-】","【"&amp;SUBSTITUTE(TEXT(CA7,"#,##0.00"),"-","△")&amp;"】"))</f>
        <v>【59.98】</v>
      </c>
      <c r="CB6" s="35">
        <f>IF(CB7="",NA(),CB7)</f>
        <v>232.94</v>
      </c>
      <c r="CC6" s="35">
        <f t="shared" ref="CC6:CK6" si="9">IF(CC7="",NA(),CC7)</f>
        <v>307.75</v>
      </c>
      <c r="CD6" s="35">
        <f t="shared" si="9"/>
        <v>236.76</v>
      </c>
      <c r="CE6" s="35">
        <f t="shared" si="9"/>
        <v>613.37</v>
      </c>
      <c r="CF6" s="35">
        <f t="shared" si="9"/>
        <v>638.46</v>
      </c>
      <c r="CG6" s="35">
        <f t="shared" si="9"/>
        <v>283.73</v>
      </c>
      <c r="CH6" s="35">
        <f t="shared" si="9"/>
        <v>287.57</v>
      </c>
      <c r="CI6" s="35">
        <f t="shared" si="9"/>
        <v>286.86</v>
      </c>
      <c r="CJ6" s="35">
        <f t="shared" si="9"/>
        <v>287.91000000000003</v>
      </c>
      <c r="CK6" s="35">
        <f t="shared" si="9"/>
        <v>269.33</v>
      </c>
      <c r="CL6" s="34" t="str">
        <f>IF(CL7="","",IF(CL7="-","【-】","【"&amp;SUBSTITUTE(TEXT(CL7,"#,##0.00"),"-","△")&amp;"】"))</f>
        <v>【272.98】</v>
      </c>
      <c r="CM6" s="35" t="str">
        <f>IF(CM7="",NA(),CM7)</f>
        <v>-</v>
      </c>
      <c r="CN6" s="35" t="str">
        <f t="shared" ref="CN6:CV6" si="10">IF(CN7="",NA(),CN7)</f>
        <v>-</v>
      </c>
      <c r="CO6" s="35" t="str">
        <f t="shared" si="10"/>
        <v>-</v>
      </c>
      <c r="CP6" s="35" t="str">
        <f t="shared" si="10"/>
        <v>-</v>
      </c>
      <c r="CQ6" s="35" t="str">
        <f t="shared" si="10"/>
        <v>-</v>
      </c>
      <c r="CR6" s="35">
        <f t="shared" si="10"/>
        <v>58.25</v>
      </c>
      <c r="CS6" s="35">
        <f t="shared" si="10"/>
        <v>61.55</v>
      </c>
      <c r="CT6" s="35">
        <f t="shared" si="10"/>
        <v>57.22</v>
      </c>
      <c r="CU6" s="35">
        <f t="shared" si="10"/>
        <v>54.93</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434337</v>
      </c>
      <c r="D7" s="37">
        <v>47</v>
      </c>
      <c r="E7" s="37">
        <v>18</v>
      </c>
      <c r="F7" s="37">
        <v>0</v>
      </c>
      <c r="G7" s="37">
        <v>0</v>
      </c>
      <c r="H7" s="37" t="s">
        <v>97</v>
      </c>
      <c r="I7" s="37" t="s">
        <v>98</v>
      </c>
      <c r="J7" s="37" t="s">
        <v>99</v>
      </c>
      <c r="K7" s="37" t="s">
        <v>100</v>
      </c>
      <c r="L7" s="37" t="s">
        <v>101</v>
      </c>
      <c r="M7" s="37" t="s">
        <v>102</v>
      </c>
      <c r="N7" s="38" t="s">
        <v>103</v>
      </c>
      <c r="O7" s="38" t="s">
        <v>104</v>
      </c>
      <c r="P7" s="38">
        <v>9.69</v>
      </c>
      <c r="Q7" s="38">
        <v>100</v>
      </c>
      <c r="R7" s="38">
        <v>4353</v>
      </c>
      <c r="S7" s="38">
        <v>10444</v>
      </c>
      <c r="T7" s="38">
        <v>137.32</v>
      </c>
      <c r="U7" s="38">
        <v>76.06</v>
      </c>
      <c r="V7" s="38">
        <v>1007</v>
      </c>
      <c r="W7" s="38">
        <v>127.5</v>
      </c>
      <c r="X7" s="38">
        <v>7.9</v>
      </c>
      <c r="Y7" s="38">
        <v>107.75</v>
      </c>
      <c r="Z7" s="38">
        <v>96.89</v>
      </c>
      <c r="AA7" s="38">
        <v>99.03</v>
      </c>
      <c r="AB7" s="38">
        <v>97.04</v>
      </c>
      <c r="AC7" s="38">
        <v>98.76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1093.73</v>
      </c>
      <c r="BH7" s="38">
        <v>940.22</v>
      </c>
      <c r="BI7" s="38">
        <v>828.29</v>
      </c>
      <c r="BJ7" s="38">
        <v>778.29</v>
      </c>
      <c r="BK7" s="38">
        <v>392.19</v>
      </c>
      <c r="BL7" s="38">
        <v>413.5</v>
      </c>
      <c r="BM7" s="38">
        <v>407.42</v>
      </c>
      <c r="BN7" s="38">
        <v>386.46</v>
      </c>
      <c r="BO7" s="38">
        <v>270.57</v>
      </c>
      <c r="BP7" s="38">
        <v>307.23</v>
      </c>
      <c r="BQ7" s="38">
        <v>49.12</v>
      </c>
      <c r="BR7" s="38">
        <v>31.37</v>
      </c>
      <c r="BS7" s="38">
        <v>45.29</v>
      </c>
      <c r="BT7" s="38">
        <v>52.87</v>
      </c>
      <c r="BU7" s="38">
        <v>51.87</v>
      </c>
      <c r="BV7" s="38">
        <v>57.03</v>
      </c>
      <c r="BW7" s="38">
        <v>55.84</v>
      </c>
      <c r="BX7" s="38">
        <v>57.08</v>
      </c>
      <c r="BY7" s="38">
        <v>55.85</v>
      </c>
      <c r="BZ7" s="38">
        <v>62.5</v>
      </c>
      <c r="CA7" s="38">
        <v>59.98</v>
      </c>
      <c r="CB7" s="38">
        <v>232.94</v>
      </c>
      <c r="CC7" s="38">
        <v>307.75</v>
      </c>
      <c r="CD7" s="38">
        <v>236.76</v>
      </c>
      <c r="CE7" s="38">
        <v>613.37</v>
      </c>
      <c r="CF7" s="38">
        <v>638.46</v>
      </c>
      <c r="CG7" s="38">
        <v>283.73</v>
      </c>
      <c r="CH7" s="38">
        <v>287.57</v>
      </c>
      <c r="CI7" s="38">
        <v>286.86</v>
      </c>
      <c r="CJ7" s="38">
        <v>287.91000000000003</v>
      </c>
      <c r="CK7" s="38">
        <v>269.33</v>
      </c>
      <c r="CL7" s="38">
        <v>272.98</v>
      </c>
      <c r="CM7" s="38" t="s">
        <v>103</v>
      </c>
      <c r="CN7" s="38" t="s">
        <v>103</v>
      </c>
      <c r="CO7" s="38" t="s">
        <v>103</v>
      </c>
      <c r="CP7" s="38" t="s">
        <v>103</v>
      </c>
      <c r="CQ7" s="38" t="s">
        <v>103</v>
      </c>
      <c r="CR7" s="38">
        <v>58.25</v>
      </c>
      <c r="CS7" s="38">
        <v>61.55</v>
      </c>
      <c r="CT7" s="38">
        <v>57.22</v>
      </c>
      <c r="CU7" s="38">
        <v>54.93</v>
      </c>
      <c r="CV7" s="38">
        <v>59.64</v>
      </c>
      <c r="CW7" s="38">
        <v>58.71</v>
      </c>
      <c r="CX7" s="38">
        <v>100</v>
      </c>
      <c r="CY7" s="38">
        <v>100</v>
      </c>
      <c r="CZ7" s="38">
        <v>100</v>
      </c>
      <c r="DA7" s="38">
        <v>100</v>
      </c>
      <c r="DB7" s="38">
        <v>100</v>
      </c>
      <c r="DC7" s="38">
        <v>68.150000000000006</v>
      </c>
      <c r="DD7" s="38">
        <v>67.489999999999995</v>
      </c>
      <c r="DE7" s="38">
        <v>67.290000000000006</v>
      </c>
      <c r="DF7" s="38">
        <v>65.569999999999993</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2021-01-25T07:13:10Z</cp:lastPrinted>
  <dcterms:created xsi:type="dcterms:W3CDTF">2020-12-04T03:19:08Z</dcterms:created>
  <dcterms:modified xsi:type="dcterms:W3CDTF">2021-02-08T02:56:28Z</dcterms:modified>
  <cp:category/>
</cp:coreProperties>
</file>