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n2106\Desktop\17 南関町\17 南関町\下水道（法非適）\"/>
    </mc:Choice>
  </mc:AlternateContent>
  <xr:revisionPtr revIDLastSave="0" documentId="13_ncr:1_{317A39D7-3D40-4133-A7B0-631BA46D6C54}" xr6:coauthVersionLast="36" xr6:coauthVersionMax="36" xr10:uidLastSave="{00000000-0000-0000-0000-000000000000}"/>
  <workbookProtection workbookAlgorithmName="SHA-512" workbookHashValue="gFgaoSi76odJ3ScmDbZgpWMEj/ZBAMCFuUx2jSqEgvytXnfNDqhXC6OBuAetghhPRfJ+ke1GylmukCses6y4aQ==" workbookSaltValue="/nLyXQxlHeMYb5ITb9lk+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<sst xmlns="http://schemas.openxmlformats.org/spreadsheetml/2006/main" count="247" uniqueCount="119">
  <si>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</si>
  <si>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</si>
  <si>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</si>
  <si>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</si>
  <si>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</si>
  <si>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</si>
  <si>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</si>
  <si>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</si>
  <si>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</si>
  <si>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</si>
  <si>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</si>
  <si>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</si>
  <si>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</si>
  <si>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</si>
  <si>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</si>
  <si>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</si>
  <si>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</si>
  <si>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</si>
  <si>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</si>
  <si>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</si>
  <si>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</si>
  <si>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</si>
  <si>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</si>
  <si>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</si>
  <si>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</si>
  <si>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</si>
  <si>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</si>
  <si>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</si>
  <si>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</si>
  <si>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</si>
  <si>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</si>
  <si>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</si>
  <si>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</si>
  <si>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</si>
  <si>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</si>
  <si>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</si>
  <si>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</si>
  <si>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</si>
  <si>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</si>
  <si>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</si>
  <si>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</si>
  <si>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</si>
  <si>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</si>
  <si>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</si>
  <si>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</si>
  <si>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</si>
  <si>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</si>
  <si>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</si>
  <si>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</si>
  <si>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</si>
  <si>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</si>
  <si>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</si>
  <si>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</si>
  <si>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</si>
  <si>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</si>
  <si>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</si>
  <si>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</si>
  <si>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</si>
  <si>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</si>
  <si>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</si>
  <si>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</si>
  <si>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</si>
  <si>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</si>
  <si>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</si>
  <si>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</si>
  <si>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</si>
  <si>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</si>
  <si>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</si>
  <si>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</si>
  <si>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</si>
  <si>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</si>
  <si>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</si>
  <si>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</si>
  <si>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</si>
  <si>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</si>
  <si>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</si>
  <si>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</si>
  <si>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</si>
  <si>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</si>
  <si>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</si>
  <si>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</si>
  <si>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</si>
  <si>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</si>
  <si>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</si>
  <si>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</si>
  <si>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</si>
  <si>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</si>
  <si>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</si>
  <si>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</si>
  <si>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</si>
  <si>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</si>
  <si>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</si>
  <si>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</si>
  <si>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</si>
  <si>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</si>
  <si>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</si>
  <si>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</si>
  <si>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</si>
  <si>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</si>
  <si>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</si>
  <si>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</si>
  <si>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</si>
  <si>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</si>
  <si>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</si>
  <si>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</si>
  <si>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</si>
  <si>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</si>
  <si>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</si>
  <si>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</si>
  <si>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</si>
  <si>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</si>
  <si>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</si>
  <si>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</si>
  <si>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</si>
  <si>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</si>
  <si>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</si>
  <si>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浄化槽整備については、年間設置基数40基を目標とし、水洗化人口の普及率向上を図り、生活環境の保全及び公衆衛生の向上を目指す。
　今後の経営については、R2年度に経営戦略を策定することとしており、この計画に基づき、維持管理の見直しや料金改定等を検討することにより健全な経営を目指し、安全で安定した事業の継続に努める。</t>
    <rPh sb="4" eb="6">
      <t>セイビ</t>
    </rPh>
    <rPh sb="12" eb="14">
      <t>ネンカン</t>
    </rPh>
    <rPh sb="39" eb="40">
      <t>ハカ</t>
    </rPh>
    <rPh sb="42" eb="44">
      <t>セイカツ</t>
    </rPh>
    <rPh sb="44" eb="46">
      <t>カンキョウ</t>
    </rPh>
    <rPh sb="47" eb="49">
      <t>ホゼン</t>
    </rPh>
    <rPh sb="49" eb="50">
      <t>オヨ</t>
    </rPh>
    <rPh sb="51" eb="53">
      <t>コウシュウ</t>
    </rPh>
    <rPh sb="53" eb="55">
      <t>エイセイ</t>
    </rPh>
    <rPh sb="56" eb="58">
      <t>コウジョウ</t>
    </rPh>
    <rPh sb="59" eb="61">
      <t>メザ</t>
    </rPh>
    <rPh sb="65" eb="67">
      <t>コンゴ</t>
    </rPh>
    <rPh sb="68" eb="70">
      <t>ケイエイ</t>
    </rPh>
    <rPh sb="78" eb="80">
      <t>ネンド</t>
    </rPh>
    <rPh sb="81" eb="83">
      <t>ケイエイ</t>
    </rPh>
    <rPh sb="83" eb="85">
      <t>センリャク</t>
    </rPh>
    <rPh sb="86" eb="88">
      <t>サクテイ</t>
    </rPh>
    <rPh sb="100" eb="102">
      <t>ケイカク</t>
    </rPh>
    <rPh sb="103" eb="104">
      <t>モト</t>
    </rPh>
    <rPh sb="107" eb="109">
      <t>イジ</t>
    </rPh>
    <rPh sb="109" eb="111">
      <t>カンリ</t>
    </rPh>
    <rPh sb="112" eb="114">
      <t>ミナオ</t>
    </rPh>
    <rPh sb="116" eb="118">
      <t>リョウキン</t>
    </rPh>
    <rPh sb="118" eb="120">
      <t>カイテイ</t>
    </rPh>
    <rPh sb="120" eb="121">
      <t>トウ</t>
    </rPh>
    <rPh sb="122" eb="124">
      <t>ケントウ</t>
    </rPh>
    <rPh sb="131" eb="133">
      <t>ケンゼン</t>
    </rPh>
    <rPh sb="134" eb="136">
      <t>ケイエイ</t>
    </rPh>
    <rPh sb="137" eb="139">
      <t>メザ</t>
    </rPh>
    <rPh sb="141" eb="143">
      <t>アンゼン</t>
    </rPh>
    <rPh sb="144" eb="146">
      <t>アンテイ</t>
    </rPh>
    <rPh sb="148" eb="150">
      <t>ジギョウ</t>
    </rPh>
    <rPh sb="151" eb="153">
      <t>ケイゾク</t>
    </rPh>
    <rPh sb="154" eb="155">
      <t>ツト</t>
    </rPh>
    <phoneticPr fontId="4"/>
  </si>
  <si>
    <t>　老朽化については、保守点検業務を毎月行っており、状態監視を行う。</t>
    <phoneticPr fontId="4"/>
  </si>
  <si>
    <t>　⑤経費回収率は、類似団体平均より上回っているが、100％を下回っており、老朽化による維持管理費の増額が懸念されることから、料金改定等が必要と考える。⑤経費回収率が昨年より増えているが、公費負担（分流式下水道に要する経費）により経費が抑えられているためである。④企業債残高対事業規模比率が類似団体、全国平均と比べて多いのは、平成15年から市町村設置型浄化槽工事を開始し、その工事費分が④企業債残高対事業規模比率を引き上げている。
　また設置基数が多くなることにより維持管理費の増加となる。
（今後の対策）
　維持管理費等の見直しや料金改定等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</si>
</sst>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85-4D66-B5A0-8F64C7491D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A85-4D66-B5A0-8F64C7491D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0.18</c:v>
                </c:pt>
                <c:pt idx="1">
                  <c:v>100</c:v>
                </c:pt>
                <c:pt idx="2">
                  <c:v>100</c:v>
                </c:pt>
                <c:pt idx="3">
                  <c:v>100</c:v>
                </c:pt>
                <c:pt idx="4">
                  <c:v>100</c:v>
                </c:pt>
              </c:numCache>
            </c:numRef>
          </c:val>
          <c:extLst>
            <c:ext xmlns:c16="http://schemas.microsoft.com/office/drawing/2014/chart" uri="{C3380CC4-5D6E-409C-BE32-E72D297353CC}">
              <c16:uniqueId val="{00000000-F101-4EBE-9C31-060295AEBE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F101-4EBE-9C31-060295AEBE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B78-4B27-BD68-A53177FD67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BB78-4B27-BD68-A53177FD67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FC7-44EF-B370-30D53ACBA1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C7-44EF-B370-30D53ACBA1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7-4DFB-AEF4-61C4D452F5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7-4DFB-AEF4-61C4D452F5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44-4391-8C7F-E6A8FB7D26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44-4391-8C7F-E6A8FB7D26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66-48A4-81CE-A89B541E9B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6-48A4-81CE-A89B541E9B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98-4716-8FD8-273AF406C99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98-4716-8FD8-273AF406C99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735.87</c:v>
                </c:pt>
                <c:pt idx="2">
                  <c:v>719.23</c:v>
                </c:pt>
                <c:pt idx="3">
                  <c:v>790.7</c:v>
                </c:pt>
                <c:pt idx="4">
                  <c:v>783.04</c:v>
                </c:pt>
              </c:numCache>
            </c:numRef>
          </c:val>
          <c:extLst>
            <c:ext xmlns:c16="http://schemas.microsoft.com/office/drawing/2014/chart" uri="{C3380CC4-5D6E-409C-BE32-E72D297353CC}">
              <c16:uniqueId val="{00000000-0C4D-41F8-A16F-18543227A0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0C4D-41F8-A16F-18543227A0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64.33</c:v>
                </c:pt>
                <c:pt idx="1">
                  <c:v>56.82</c:v>
                </c:pt>
                <c:pt idx="2">
                  <c:v>57.72</c:v>
                </c:pt>
                <c:pt idx="3">
                  <c:v>81.790000000000006</c:v>
                </c:pt>
                <c:pt idx="4">
                  <c:v>79.22</c:v>
                </c:pt>
              </c:numCache>
            </c:numRef>
          </c:val>
          <c:extLst>
            <c:ext xmlns:c16="http://schemas.microsoft.com/office/drawing/2014/chart" uri="{C3380CC4-5D6E-409C-BE32-E72D297353CC}">
              <c16:uniqueId val="{00000000-4984-4443-A6D5-5981FEE1BE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4984-4443-A6D5-5981FEE1BE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231.46</c:v>
                </c:pt>
                <c:pt idx="1">
                  <c:v>268.85000000000002</c:v>
                </c:pt>
                <c:pt idx="2">
                  <c:v>271.38</c:v>
                </c:pt>
                <c:pt idx="3">
                  <c:v>189.34</c:v>
                </c:pt>
                <c:pt idx="4">
                  <c:v>199.26</c:v>
                </c:pt>
              </c:numCache>
            </c:numRef>
          </c:val>
          <c:extLst>
            <c:ext xmlns:c16="http://schemas.microsoft.com/office/drawing/2014/chart" uri="{C3380CC4-5D6E-409C-BE32-E72D297353CC}">
              <c16:uniqueId val="{00000000-5182-45B5-A340-98D5A2B0A9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5182-45B5-A340-98D5A2B0A9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1" zoomScale="59" zoomScaleNormal="59"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南関町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9633</v>
      </c>
      <c r="AM8" s="51"/>
      <c r="AN8" s="51"/>
      <c r="AO8" s="51"/>
      <c r="AP8" s="51"/>
      <c r="AQ8" s="51"/>
      <c r="AR8" s="51"/>
      <c r="AS8" s="51"/>
      <c r="AT8" s="46">
        <f>データ!T6</f>
        <v>68.92</v>
      </c>
      <c r="AU8" s="46"/>
      <c r="AV8" s="46"/>
      <c r="AW8" s="46"/>
      <c r="AX8" s="46"/>
      <c r="AY8" s="46"/>
      <c r="AZ8" s="46"/>
      <c r="BA8" s="46"/>
      <c r="BB8" s="46">
        <f>データ!U6</f>
        <v>139.77000000000001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21.34</v>
      </c>
      <c r="Q10" s="46"/>
      <c r="R10" s="46"/>
      <c r="S10" s="46"/>
      <c r="T10" s="46"/>
      <c r="U10" s="46"/>
      <c r="V10" s="46"/>
      <c r="W10" s="46">
        <f>データ!Q6</f>
        <v>100</v>
      </c>
      <c r="X10" s="46"/>
      <c r="Y10" s="46"/>
      <c r="Z10" s="46"/>
      <c r="AA10" s="46"/>
      <c r="AB10" s="46"/>
      <c r="AC10" s="46"/>
      <c r="AD10" s="51">
        <f>データ!R6</f>
        <v>3360</v>
      </c>
      <c r="AE10" s="51"/>
      <c r="AF10" s="51"/>
      <c r="AG10" s="51"/>
      <c r="AH10" s="51"/>
      <c r="AI10" s="51"/>
      <c r="AJ10" s="51"/>
      <c r="AK10" s="2"/>
      <c r="AL10" s="51">
        <f>データ!V6</f>
        <v>2044</v>
      </c>
      <c r="AM10" s="51"/>
      <c r="AN10" s="51"/>
      <c r="AO10" s="51"/>
      <c r="AP10" s="51"/>
      <c r="AQ10" s="51"/>
      <c r="AR10" s="51"/>
      <c r="AS10" s="51"/>
      <c r="AT10" s="46">
        <f>データ!W6</f>
        <v>67.78</v>
      </c>
      <c r="AU10" s="46"/>
      <c r="AV10" s="46"/>
      <c r="AW10" s="46"/>
      <c r="AX10" s="46"/>
      <c r="AY10" s="46"/>
      <c r="AZ10" s="46"/>
      <c r="BA10" s="46"/>
      <c r="BB10" s="46">
        <f>データ!X6</f>
        <v>30.16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wfKzw326LoWt5FDdGN8XqEN/1MFf46gdvBH+Q/nAKBIfsXgKpzMs32PLpCrrLktwoZPTc2ZcJFcC54ymPorPXg==" saltValue="LDPdBT8I3mrB+r9r+nrg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433675</v>
      </c>
      <c r="D6" s="33">
        <f t="shared" si="3"/>
        <v>47</v>
      </c>
      <c r="E6" s="33">
        <f t="shared" si="3"/>
        <v>18</v>
      </c>
      <c r="F6" s="33">
        <f t="shared" si="3"/>
        <v>0</v>
      </c>
      <c r="G6" s="33">
        <f t="shared" si="3"/>
        <v>0</v>
      </c>
      <c r="H6" s="33" t="str">
        <f t="shared" si="3"/>
        <v>熊本県　南関町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21.34</v>
      </c>
      <c r="Q6" s="34">
        <f t="shared" si="3"/>
        <v>100</v>
      </c>
      <c r="R6" s="34">
        <f t="shared" si="3"/>
        <v>3360</v>
      </c>
      <c r="S6" s="34">
        <f t="shared" si="3"/>
        <v>9633</v>
      </c>
      <c r="T6" s="34">
        <f t="shared" si="3"/>
        <v>68.92</v>
      </c>
      <c r="U6" s="34">
        <f t="shared" si="3"/>
        <v>139.77000000000001</v>
      </c>
      <c r="V6" s="34">
        <f t="shared" si="3"/>
        <v>2044</v>
      </c>
      <c r="W6" s="34">
        <f t="shared" si="3"/>
        <v>67.78</v>
      </c>
      <c r="X6" s="34">
        <f t="shared" si="3"/>
        <v>30.16</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735.87</v>
      </c>
      <c r="BH6" s="35">
        <f t="shared" si="7"/>
        <v>719.23</v>
      </c>
      <c r="BI6" s="35">
        <f t="shared" si="7"/>
        <v>790.7</v>
      </c>
      <c r="BJ6" s="35">
        <f t="shared" si="7"/>
        <v>783.04</v>
      </c>
      <c r="BK6" s="35">
        <f t="shared" si="7"/>
        <v>392.19</v>
      </c>
      <c r="BL6" s="35">
        <f t="shared" si="7"/>
        <v>413.5</v>
      </c>
      <c r="BM6" s="35">
        <f t="shared" si="7"/>
        <v>407.42</v>
      </c>
      <c r="BN6" s="35">
        <f t="shared" si="7"/>
        <v>296.89</v>
      </c>
      <c r="BO6" s="35">
        <f t="shared" si="7"/>
        <v>270.57</v>
      </c>
      <c r="BP6" s="34" t="str">
        <f>IF(BP7="","",IF(BP7="-","【-】","【"&amp;SUBSTITUTE(TEXT(BP7,"#,##0.00"),"-","△")&amp;"】"))</f>
        <v>【307.23】</v>
      </c>
      <c r="BQ6" s="35">
        <f>IF(BQ7="",NA(),BQ7)</f>
        <v>64.33</v>
      </c>
      <c r="BR6" s="35">
        <f t="shared" ref="BR6:BZ6" si="8">IF(BR7="",NA(),BR7)</f>
        <v>56.82</v>
      </c>
      <c r="BS6" s="35">
        <f t="shared" si="8"/>
        <v>57.72</v>
      </c>
      <c r="BT6" s="35">
        <f t="shared" si="8"/>
        <v>81.790000000000006</v>
      </c>
      <c r="BU6" s="35">
        <f t="shared" si="8"/>
        <v>79.22</v>
      </c>
      <c r="BV6" s="35">
        <f t="shared" si="8"/>
        <v>57.03</v>
      </c>
      <c r="BW6" s="35">
        <f t="shared" si="8"/>
        <v>55.84</v>
      </c>
      <c r="BX6" s="35">
        <f t="shared" si="8"/>
        <v>57.08</v>
      </c>
      <c r="BY6" s="35">
        <f t="shared" si="8"/>
        <v>63.06</v>
      </c>
      <c r="BZ6" s="35">
        <f t="shared" si="8"/>
        <v>62.5</v>
      </c>
      <c r="CA6" s="34" t="str">
        <f>IF(CA7="","",IF(CA7="-","【-】","【"&amp;SUBSTITUTE(TEXT(CA7,"#,##0.00"),"-","△")&amp;"】"))</f>
        <v>【59.98】</v>
      </c>
      <c r="CB6" s="35">
        <f>IF(CB7="",NA(),CB7)</f>
        <v>231.46</v>
      </c>
      <c r="CC6" s="35">
        <f t="shared" ref="CC6:CK6" si="9">IF(CC7="",NA(),CC7)</f>
        <v>268.85000000000002</v>
      </c>
      <c r="CD6" s="35">
        <f t="shared" si="9"/>
        <v>271.38</v>
      </c>
      <c r="CE6" s="35">
        <f t="shared" si="9"/>
        <v>189.34</v>
      </c>
      <c r="CF6" s="35">
        <f t="shared" si="9"/>
        <v>199.26</v>
      </c>
      <c r="CG6" s="35">
        <f t="shared" si="9"/>
        <v>283.73</v>
      </c>
      <c r="CH6" s="35">
        <f t="shared" si="9"/>
        <v>287.57</v>
      </c>
      <c r="CI6" s="35">
        <f t="shared" si="9"/>
        <v>286.86</v>
      </c>
      <c r="CJ6" s="35">
        <f t="shared" si="9"/>
        <v>264.77</v>
      </c>
      <c r="CK6" s="35">
        <f t="shared" si="9"/>
        <v>269.33</v>
      </c>
      <c r="CL6" s="34" t="str">
        <f>IF(CL7="","",IF(CL7="-","【-】","【"&amp;SUBSTITUTE(TEXT(CL7,"#,##0.00"),"-","△")&amp;"】"))</f>
        <v>【272.98】</v>
      </c>
      <c r="CM6" s="35">
        <f>IF(CM7="",NA(),CM7)</f>
        <v>0.18</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433675</v>
      </c>
      <c r="D7" s="37">
        <v>47</v>
      </c>
      <c r="E7" s="37">
        <v>18</v>
      </c>
      <c r="F7" s="37">
        <v>0</v>
      </c>
      <c r="G7" s="37">
        <v>0</v>
      </c>
      <c r="H7" s="37" t="s">
        <v>97</v>
      </c>
      <c r="I7" s="37" t="s">
        <v>98</v>
      </c>
      <c r="J7" s="37" t="s">
        <v>99</v>
      </c>
      <c r="K7" s="37" t="s">
        <v>100</v>
      </c>
      <c r="L7" s="37" t="s">
        <v>101</v>
      </c>
      <c r="M7" s="37" t="s">
        <v>102</v>
      </c>
      <c r="N7" s="38" t="s">
        <v>103</v>
      </c>
      <c r="O7" s="38" t="s">
        <v>104</v>
      </c>
      <c r="P7" s="38">
        <v>21.34</v>
      </c>
      <c r="Q7" s="38">
        <v>100</v>
      </c>
      <c r="R7" s="38">
        <v>3360</v>
      </c>
      <c r="S7" s="38">
        <v>9633</v>
      </c>
      <c r="T7" s="38">
        <v>68.92</v>
      </c>
      <c r="U7" s="38">
        <v>139.77000000000001</v>
      </c>
      <c r="V7" s="38">
        <v>2044</v>
      </c>
      <c r="W7" s="38">
        <v>67.78</v>
      </c>
      <c r="X7" s="38">
        <v>30.16</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735.87</v>
      </c>
      <c r="BH7" s="38">
        <v>719.23</v>
      </c>
      <c r="BI7" s="38">
        <v>790.7</v>
      </c>
      <c r="BJ7" s="38">
        <v>783.04</v>
      </c>
      <c r="BK7" s="38">
        <v>392.19</v>
      </c>
      <c r="BL7" s="38">
        <v>413.5</v>
      </c>
      <c r="BM7" s="38">
        <v>407.42</v>
      </c>
      <c r="BN7" s="38">
        <v>296.89</v>
      </c>
      <c r="BO7" s="38">
        <v>270.57</v>
      </c>
      <c r="BP7" s="38">
        <v>307.23</v>
      </c>
      <c r="BQ7" s="38">
        <v>64.33</v>
      </c>
      <c r="BR7" s="38">
        <v>56.82</v>
      </c>
      <c r="BS7" s="38">
        <v>57.72</v>
      </c>
      <c r="BT7" s="38">
        <v>81.790000000000006</v>
      </c>
      <c r="BU7" s="38">
        <v>79.22</v>
      </c>
      <c r="BV7" s="38">
        <v>57.03</v>
      </c>
      <c r="BW7" s="38">
        <v>55.84</v>
      </c>
      <c r="BX7" s="38">
        <v>57.08</v>
      </c>
      <c r="BY7" s="38">
        <v>63.06</v>
      </c>
      <c r="BZ7" s="38">
        <v>62.5</v>
      </c>
      <c r="CA7" s="38">
        <v>59.98</v>
      </c>
      <c r="CB7" s="38">
        <v>231.46</v>
      </c>
      <c r="CC7" s="38">
        <v>268.85000000000002</v>
      </c>
      <c r="CD7" s="38">
        <v>271.38</v>
      </c>
      <c r="CE7" s="38">
        <v>189.34</v>
      </c>
      <c r="CF7" s="38">
        <v>199.26</v>
      </c>
      <c r="CG7" s="38">
        <v>283.73</v>
      </c>
      <c r="CH7" s="38">
        <v>287.57</v>
      </c>
      <c r="CI7" s="38">
        <v>286.86</v>
      </c>
      <c r="CJ7" s="38">
        <v>264.77</v>
      </c>
      <c r="CK7" s="38">
        <v>269.33</v>
      </c>
      <c r="CL7" s="38">
        <v>272.98</v>
      </c>
      <c r="CM7" s="38">
        <v>0.18</v>
      </c>
      <c r="CN7" s="38">
        <v>100</v>
      </c>
      <c r="CO7" s="38">
        <v>100</v>
      </c>
      <c r="CP7" s="38">
        <v>100</v>
      </c>
      <c r="CQ7" s="38">
        <v>100</v>
      </c>
      <c r="CR7" s="38">
        <v>58.25</v>
      </c>
      <c r="CS7" s="38">
        <v>61.55</v>
      </c>
      <c r="CT7" s="38">
        <v>57.22</v>
      </c>
      <c r="CU7" s="38">
        <v>59.94</v>
      </c>
      <c r="CV7" s="38">
        <v>59.64</v>
      </c>
      <c r="CW7" s="38">
        <v>58.71</v>
      </c>
      <c r="CX7" s="38">
        <v>100</v>
      </c>
      <c r="CY7" s="38">
        <v>100</v>
      </c>
      <c r="CZ7" s="38">
        <v>100</v>
      </c>
      <c r="DA7" s="38">
        <v>100</v>
      </c>
      <c r="DB7" s="38">
        <v>100</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N2106</cp:lastModifiedBy>
  <cp:lastPrinted>2021-01-18T01:17:26Z</cp:lastPrinted>
  <dcterms:created xsi:type="dcterms:W3CDTF">2020-12-04T03:19:03Z</dcterms:created>
  <dcterms:modified xsi:type="dcterms:W3CDTF">2021-01-18T01:17:27Z</dcterms:modified>
  <cp:category/>
</cp:coreProperties>
</file>