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２年度\07 公営企業総括\33 （R1年度）経営比較分析表の分析等について\03 市町村→県\15 美里町\下水道（法非適）\"/>
    </mc:Choice>
  </mc:AlternateContent>
  <workbookProtection workbookAlgorithmName="SHA-512" workbookHashValue="4nivDv0VFw4pVKaW1KCeNkXSmhQmwpr9UxSwQZ37F+Nc6eKNWQtMIKG5pxAoqTx48ZCZMNOUc0rp4KJoeZ3Wzg==" workbookSaltValue="dSZ4TIrd508689t3ILAGfQ=="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BB8" i="4"/>
  <c r="AL8" i="4"/>
  <c r="P8" i="4"/>
  <c r="I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<sst xmlns="http://schemas.openxmlformats.org/spreadsheetml/2006/main" count="247" uniqueCount="120">
  <si>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</si>
  <si>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</si>
  <si>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</si>
  <si>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</si>
  <si>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</si>
  <si>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</si>
  <si>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</si>
  <si>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</si>
  <si>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</si>
  <si>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</si>
  <si>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</si>
  <si>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</si>
  <si>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</si>
  <si>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</si>
  <si>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</si>
  <si>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</si>
  <si>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</si>
  <si>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</si>
  <si>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</si>
  <si>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</si>
  <si>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</si>
  <si>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</si>
  <si>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</si>
  <si>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</si>
  <si>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</si>
  <si>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</si>
  <si>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</si>
  <si>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</si>
  <si>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</si>
  <si>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</si>
  <si>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</si>
  <si>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</si>
  <si>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</si>
  <si>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</si>
  <si>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</si>
  <si>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</si>
  <si>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</si>
  <si>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</si>
  <si>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</si>
  <si>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</si>
  <si>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</si>
  <si>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</si>
  <si>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</si>
  <si>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</si>
  <si>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</si>
  <si>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</si>
  <si>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</si>
  <si>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</si>
  <si>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</si>
  <si>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</si>
  <si>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</si>
  <si>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</si>
  <si>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</si>
  <si>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</si>
  <si>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</si>
  <si>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</si>
  <si>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</si>
  <si>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</si>
  <si>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</si>
  <si>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</si>
  <si>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</si>
  <si>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</si>
  <si>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</si>
  <si>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</si>
  <si>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</si>
  <si>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</si>
  <si>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</si>
  <si>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</si>
  <si>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</si>
  <si>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</si>
  <si>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</si>
  <si>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</si>
  <si>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</si>
  <si>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</si>
  <si>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</si>
  <si>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</si>
  <si>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</si>
  <si>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</si>
  <si>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</si>
  <si>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</si>
  <si>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</si>
  <si>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</si>
  <si>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</si>
  <si>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</si>
  <si>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</si>
  <si>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</si>
  <si>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</si>
  <si>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</si>
  <si>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</si>
  <si>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</si>
  <si>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</si>
  <si>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</si>
  <si>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</si>
  <si>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</si>
  <si>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</si>
  <si>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</si>
  <si>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</si>
  <si>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</si>
  <si>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</si>
  <si>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美里町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</si>
  <si>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</si>
  <si>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</si>
  <si>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</si>
  <si>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</si>
  <si>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</si>
  <si>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</si>
  <si>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</si>
  <si>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</si>
  <si>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</si>
  <si>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</si>
  <si>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</si>
  <si>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</si>
  <si>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</si>
  <si>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</si>
  <si>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</si>
  <si>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</si>
  <si>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</si>
  <si>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法非適用事業であり町が合併浄化槽を設置し、維持管理を行うものであり管渠自体が存在しない為、該当数値なし。
</t>
    <rPh sb="0" eb="1">
      <t>ホウ</t>
    </rPh>
    <rPh sb="1" eb="2">
      <t>ヒ</t>
    </rPh>
    <rPh sb="2" eb="4">
      <t>テキヨウ</t>
    </rPh>
    <rPh sb="4" eb="6">
      <t>ジギョウ</t>
    </rPh>
    <rPh sb="9" eb="10">
      <t>マチ</t>
    </rPh>
    <rPh sb="11" eb="13">
      <t>ガッペイ</t>
    </rPh>
    <rPh sb="13" eb="16">
      <t>ジョウカソウ</t>
    </rPh>
    <rPh sb="17" eb="19">
      <t>セッチ</t>
    </rPh>
    <rPh sb="21" eb="23">
      <t>イジ</t>
    </rPh>
    <rPh sb="23" eb="25">
      <t>カンリ</t>
    </rPh>
    <rPh sb="26" eb="27">
      <t>オコナ</t>
    </rPh>
    <rPh sb="33" eb="35">
      <t>カンキョ</t>
    </rPh>
    <rPh sb="35" eb="37">
      <t>ジタイ</t>
    </rPh>
    <rPh sb="38" eb="40">
      <t>ソンザイ</t>
    </rPh>
    <rPh sb="43" eb="44">
      <t>タメ</t>
    </rPh>
    <rPh sb="45" eb="47">
      <t>ガイトウ</t>
    </rPh>
    <rPh sb="47" eb="49">
      <t>スウチ</t>
    </rPh>
    <phoneticPr fontId="4"/>
  </si>
  <si>
    <t>本町の汚水処理人口普及率は熊本県平均と比べても低く、未だに汲み取りや単独処理浄化槽の世帯が存在する。急峻な中山間地の本町において有効な合併処理浄化槽への積極的な転換を促進し、使用料収入及び水洗化率の向上に繋げていく必要がある。経営的には料金収入のみでは賄えず、一般会計からの繰入金に依存した状態であり、将来的な人口減少による収入減も予想されることから、さらなる経費削減に努め、安定的な経営を継続できるよう取り組む必要がある。
経営戦略：令和2年1月策定済。</t>
    <rPh sb="0" eb="2">
      <t>ホンチョウ</t>
    </rPh>
    <rPh sb="3" eb="5">
      <t>オスイ</t>
    </rPh>
    <rPh sb="5" eb="7">
      <t>ショリ</t>
    </rPh>
    <rPh sb="7" eb="9">
      <t>ジンコウ</t>
    </rPh>
    <rPh sb="9" eb="11">
      <t>フキュウ</t>
    </rPh>
    <rPh sb="11" eb="12">
      <t>リツ</t>
    </rPh>
    <rPh sb="13" eb="16">
      <t>クマモトケン</t>
    </rPh>
    <rPh sb="16" eb="18">
      <t>ヘイキン</t>
    </rPh>
    <rPh sb="19" eb="20">
      <t>クラ</t>
    </rPh>
    <rPh sb="23" eb="24">
      <t>ヒク</t>
    </rPh>
    <rPh sb="26" eb="27">
      <t>イマ</t>
    </rPh>
    <rPh sb="29" eb="30">
      <t>ク</t>
    </rPh>
    <rPh sb="31" eb="32">
      <t>ト</t>
    </rPh>
    <rPh sb="34" eb="36">
      <t>タンドク</t>
    </rPh>
    <rPh sb="36" eb="38">
      <t>ショリ</t>
    </rPh>
    <rPh sb="38" eb="41">
      <t>ジョウカソウ</t>
    </rPh>
    <rPh sb="42" eb="44">
      <t>セタイ</t>
    </rPh>
    <rPh sb="45" eb="47">
      <t>ソンザイ</t>
    </rPh>
    <rPh sb="50" eb="51">
      <t>キュウ</t>
    </rPh>
    <rPh sb="51" eb="52">
      <t>シュン</t>
    </rPh>
    <rPh sb="53" eb="54">
      <t>チュウ</t>
    </rPh>
    <rPh sb="54" eb="56">
      <t>サンカン</t>
    </rPh>
    <rPh sb="56" eb="57">
      <t>チ</t>
    </rPh>
    <rPh sb="58" eb="60">
      <t>ホンチョウ</t>
    </rPh>
    <rPh sb="64" eb="66">
      <t>ユウコウ</t>
    </rPh>
    <rPh sb="67" eb="69">
      <t>ガッペイ</t>
    </rPh>
    <rPh sb="69" eb="71">
      <t>ショリ</t>
    </rPh>
    <rPh sb="71" eb="74">
      <t>ジョウカソウ</t>
    </rPh>
    <rPh sb="76" eb="79">
      <t>セッキョクテキ</t>
    </rPh>
    <rPh sb="80" eb="82">
      <t>テンカン</t>
    </rPh>
    <rPh sb="83" eb="85">
      <t>ソクシン</t>
    </rPh>
    <rPh sb="87" eb="90">
      <t>シヨウリョウ</t>
    </rPh>
    <rPh sb="90" eb="92">
      <t>シュウニュウ</t>
    </rPh>
    <rPh sb="92" eb="93">
      <t>オヨ</t>
    </rPh>
    <rPh sb="94" eb="97">
      <t>スイセンカ</t>
    </rPh>
    <rPh sb="97" eb="98">
      <t>リツ</t>
    </rPh>
    <rPh sb="99" eb="101">
      <t>コウジョウ</t>
    </rPh>
    <rPh sb="102" eb="103">
      <t>ツナ</t>
    </rPh>
    <rPh sb="107" eb="109">
      <t>ヒツヨウ</t>
    </rPh>
    <rPh sb="113" eb="116">
      <t>ケイエイテキ</t>
    </rPh>
    <rPh sb="118" eb="120">
      <t>リョウキン</t>
    </rPh>
    <rPh sb="120" eb="122">
      <t>シュウニュウ</t>
    </rPh>
    <rPh sb="126" eb="127">
      <t>マカナ</t>
    </rPh>
    <rPh sb="130" eb="132">
      <t>イッパン</t>
    </rPh>
    <rPh sb="132" eb="134">
      <t>カイケイ</t>
    </rPh>
    <rPh sb="137" eb="139">
      <t>クリイレ</t>
    </rPh>
    <rPh sb="139" eb="140">
      <t>キン</t>
    </rPh>
    <rPh sb="141" eb="143">
      <t>イゾン</t>
    </rPh>
    <rPh sb="145" eb="147">
      <t>ジョウタイ</t>
    </rPh>
    <rPh sb="151" eb="154">
      <t>ショウライテキ</t>
    </rPh>
    <rPh sb="155" eb="157">
      <t>ジンコウ</t>
    </rPh>
    <rPh sb="157" eb="159">
      <t>ゲンショウ</t>
    </rPh>
    <rPh sb="162" eb="165">
      <t>シュウニュウゲン</t>
    </rPh>
    <rPh sb="166" eb="168">
      <t>ヨソウ</t>
    </rPh>
    <rPh sb="180" eb="182">
      <t>ケイヒ</t>
    </rPh>
    <rPh sb="182" eb="184">
      <t>サクゲン</t>
    </rPh>
    <rPh sb="185" eb="186">
      <t>ツト</t>
    </rPh>
    <rPh sb="188" eb="191">
      <t>アンテイテキ</t>
    </rPh>
    <rPh sb="192" eb="194">
      <t>ケイエイ</t>
    </rPh>
    <rPh sb="195" eb="197">
      <t>ケイゾク</t>
    </rPh>
    <rPh sb="202" eb="203">
      <t>ト</t>
    </rPh>
    <rPh sb="204" eb="205">
      <t>ク</t>
    </rPh>
    <rPh sb="206" eb="208">
      <t>ヒツヨウ</t>
    </rPh>
    <rPh sb="213" eb="215">
      <t>ケイエイ</t>
    </rPh>
    <rPh sb="215" eb="217">
      <t>センリャク</t>
    </rPh>
    <rPh sb="218" eb="220">
      <t>レイワ</t>
    </rPh>
    <rPh sb="221" eb="222">
      <t>ネン</t>
    </rPh>
    <rPh sb="223" eb="224">
      <t>ガツ</t>
    </rPh>
    <rPh sb="224" eb="226">
      <t>サクテイ</t>
    </rPh>
    <rPh sb="226" eb="227">
      <t>ズ</t>
    </rPh>
    <phoneticPr fontId="4"/>
  </si>
  <si>
    <t>①収益的収支比率について(H30決算)85.99%から(R1決算)96.72%と10.73Pt増加しているが、経費回収率は56.68%であり料金収入のみで賄えておらず、一般会計からの繰入金により不足額を補填している状況にある。
②該当数値なし。
③該当数値なし。
④企業債残高対事業規模比率については類似団体・全国平均よりも高く、要因として熊本地震の災害復旧に係る起債の増加が考えられる。
⑤経費回収率について(H30決算)55.15%から(R1決算)56.68%と微増しているが類似団体・全国平均よりも低い要因として、浄化槽市町村整備推進事業を行っており浄化槽管理基数の増加による保守点検・清掃管理委託料に費用がかかり、料金収入で賄えていない状況である。
⑥汚水処理原価については、汚水処理費に関する費用を削減できていないことが要因と考えられる。保守点検・清掃管理委託料等の削減を行い、費用の効率性の向上に努める必要がある。</t>
    <rPh sb="16" eb="18">
      <t>ケッサン</t>
    </rPh>
    <rPh sb="30" eb="32">
      <t>ケッサン</t>
    </rPh>
    <rPh sb="209" eb="211">
      <t>ケッサン</t>
    </rPh>
    <rPh sb="223" eb="225">
      <t>ケッサン</t>
    </rPh>
    <rPh sb="233" eb="235">
      <t>ビゾウ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</si>
</sst>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69-42F9-92ED-CCACBFB964D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369-42F9-92ED-CCACBFB964D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47.89</c:v>
                </c:pt>
                <c:pt idx="1">
                  <c:v>48.47</c:v>
                </c:pt>
                <c:pt idx="2">
                  <c:v>47.92</c:v>
                </c:pt>
                <c:pt idx="3">
                  <c:v>46.51</c:v>
                </c:pt>
                <c:pt idx="4">
                  <c:v>45.96</c:v>
                </c:pt>
              </c:numCache>
            </c:numRef>
          </c:val>
          <c:extLst>
            <c:ext xmlns:c16="http://schemas.microsoft.com/office/drawing/2014/chart" uri="{C3380CC4-5D6E-409C-BE32-E72D297353CC}">
              <c16:uniqueId val="{00000000-C2FF-4AF3-BC22-40346F59590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59.94</c:v>
                </c:pt>
                <c:pt idx="4">
                  <c:v>59.64</c:v>
                </c:pt>
              </c:numCache>
            </c:numRef>
          </c:val>
          <c:smooth val="0"/>
          <c:extLst>
            <c:ext xmlns:c16="http://schemas.microsoft.com/office/drawing/2014/chart" uri="{C3380CC4-5D6E-409C-BE32-E72D297353CC}">
              <c16:uniqueId val="{00000001-C2FF-4AF3-BC22-40346F59590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4A5-4EEC-ACB1-89D055189AB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89.66</c:v>
                </c:pt>
                <c:pt idx="4">
                  <c:v>90.63</c:v>
                </c:pt>
              </c:numCache>
            </c:numRef>
          </c:val>
          <c:smooth val="0"/>
          <c:extLst>
            <c:ext xmlns:c16="http://schemas.microsoft.com/office/drawing/2014/chart" uri="{C3380CC4-5D6E-409C-BE32-E72D297353CC}">
              <c16:uniqueId val="{00000001-E4A5-4EEC-ACB1-89D055189AB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80.819999999999993</c:v>
                </c:pt>
                <c:pt idx="1">
                  <c:v>84.08</c:v>
                </c:pt>
                <c:pt idx="2">
                  <c:v>81.239999999999995</c:v>
                </c:pt>
                <c:pt idx="3">
                  <c:v>85.99</c:v>
                </c:pt>
                <c:pt idx="4">
                  <c:v>96.72</c:v>
                </c:pt>
              </c:numCache>
            </c:numRef>
          </c:val>
          <c:extLst>
            <c:ext xmlns:c16="http://schemas.microsoft.com/office/drawing/2014/chart" uri="{C3380CC4-5D6E-409C-BE32-E72D297353CC}">
              <c16:uniqueId val="{00000000-9D10-413D-BBEA-14F328B7AF4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10-413D-BBEA-14F328B7AF4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E9-49DF-8E90-3E0A7A72F47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E9-49DF-8E90-3E0A7A72F47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C9-4255-B1AA-EC2EF1A8A2B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C9-4255-B1AA-EC2EF1A8A2B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46-486E-9D60-7F0F23677B8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46-486E-9D60-7F0F23677B8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84-4AAD-9B4C-A91DB5658D9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84-4AAD-9B4C-A91DB5658D9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180.55</c:v>
                </c:pt>
                <c:pt idx="1">
                  <c:v>416.67</c:v>
                </c:pt>
                <c:pt idx="2">
                  <c:v>397.45</c:v>
                </c:pt>
                <c:pt idx="3">
                  <c:v>384.01</c:v>
                </c:pt>
                <c:pt idx="4">
                  <c:v>360.77</c:v>
                </c:pt>
              </c:numCache>
            </c:numRef>
          </c:val>
          <c:extLst>
            <c:ext xmlns:c16="http://schemas.microsoft.com/office/drawing/2014/chart" uri="{C3380CC4-5D6E-409C-BE32-E72D297353CC}">
              <c16:uniqueId val="{00000000-E26B-4E44-BEB1-FB623F8EB6B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296.89</c:v>
                </c:pt>
                <c:pt idx="4">
                  <c:v>270.57</c:v>
                </c:pt>
              </c:numCache>
            </c:numRef>
          </c:val>
          <c:smooth val="0"/>
          <c:extLst>
            <c:ext xmlns:c16="http://schemas.microsoft.com/office/drawing/2014/chart" uri="{C3380CC4-5D6E-409C-BE32-E72D297353CC}">
              <c16:uniqueId val="{00000001-E26B-4E44-BEB1-FB623F8EB6B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56.01</c:v>
                </c:pt>
                <c:pt idx="1">
                  <c:v>53.55</c:v>
                </c:pt>
                <c:pt idx="2">
                  <c:v>54.97</c:v>
                </c:pt>
                <c:pt idx="3">
                  <c:v>55.15</c:v>
                </c:pt>
                <c:pt idx="4">
                  <c:v>56.68</c:v>
                </c:pt>
              </c:numCache>
            </c:numRef>
          </c:val>
          <c:extLst>
            <c:ext xmlns:c16="http://schemas.microsoft.com/office/drawing/2014/chart" uri="{C3380CC4-5D6E-409C-BE32-E72D297353CC}">
              <c16:uniqueId val="{00000000-101F-4DBA-A4C7-8771233137E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63.06</c:v>
                </c:pt>
                <c:pt idx="4">
                  <c:v>62.5</c:v>
                </c:pt>
              </c:numCache>
            </c:numRef>
          </c:val>
          <c:smooth val="0"/>
          <c:extLst>
            <c:ext xmlns:c16="http://schemas.microsoft.com/office/drawing/2014/chart" uri="{C3380CC4-5D6E-409C-BE32-E72D297353CC}">
              <c16:uniqueId val="{00000001-101F-4DBA-A4C7-8771233137E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344.6</c:v>
                </c:pt>
                <c:pt idx="1">
                  <c:v>357.25</c:v>
                </c:pt>
                <c:pt idx="2">
                  <c:v>354.67</c:v>
                </c:pt>
                <c:pt idx="3">
                  <c:v>360.9</c:v>
                </c:pt>
                <c:pt idx="4">
                  <c:v>358.89</c:v>
                </c:pt>
              </c:numCache>
            </c:numRef>
          </c:val>
          <c:extLst>
            <c:ext xmlns:c16="http://schemas.microsoft.com/office/drawing/2014/chart" uri="{C3380CC4-5D6E-409C-BE32-E72D297353CC}">
              <c16:uniqueId val="{00000000-8A77-40DB-9DF1-DCAF782DA6B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264.77</c:v>
                </c:pt>
                <c:pt idx="4">
                  <c:v>269.33</c:v>
                </c:pt>
              </c:numCache>
            </c:numRef>
          </c:val>
          <c:smooth val="0"/>
          <c:extLst>
            <c:ext xmlns:c16="http://schemas.microsoft.com/office/drawing/2014/chart" uri="{C3380CC4-5D6E-409C-BE32-E72D297353CC}">
              <c16:uniqueId val="{00000001-8A77-40DB-9DF1-DCAF782DA6B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8" zoomScaleNormal="58"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美里町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9903</v>
      </c>
      <c r="AM8" s="51"/>
      <c r="AN8" s="51"/>
      <c r="AO8" s="51"/>
      <c r="AP8" s="51"/>
      <c r="AQ8" s="51"/>
      <c r="AR8" s="51"/>
      <c r="AS8" s="51"/>
      <c r="AT8" s="46">
        <f>データ!T6</f>
        <v>144</v>
      </c>
      <c r="AU8" s="46"/>
      <c r="AV8" s="46"/>
      <c r="AW8" s="46"/>
      <c r="AX8" s="46"/>
      <c r="AY8" s="46"/>
      <c r="AZ8" s="46"/>
      <c r="BA8" s="46"/>
      <c r="BB8" s="46">
        <f>データ!U6</f>
        <v>68.77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48.84</v>
      </c>
      <c r="Q10" s="46"/>
      <c r="R10" s="46"/>
      <c r="S10" s="46"/>
      <c r="T10" s="46"/>
      <c r="U10" s="46"/>
      <c r="V10" s="46"/>
      <c r="W10" s="46">
        <f>データ!Q6</f>
        <v>100</v>
      </c>
      <c r="X10" s="46"/>
      <c r="Y10" s="46"/>
      <c r="Z10" s="46"/>
      <c r="AA10" s="46"/>
      <c r="AB10" s="46"/>
      <c r="AC10" s="46"/>
      <c r="AD10" s="51">
        <f>データ!R6</f>
        <v>3675</v>
      </c>
      <c r="AE10" s="51"/>
      <c r="AF10" s="51"/>
      <c r="AG10" s="51"/>
      <c r="AH10" s="51"/>
      <c r="AI10" s="51"/>
      <c r="AJ10" s="51"/>
      <c r="AK10" s="2"/>
      <c r="AL10" s="51">
        <f>データ!V6</f>
        <v>4804</v>
      </c>
      <c r="AM10" s="51"/>
      <c r="AN10" s="51"/>
      <c r="AO10" s="51"/>
      <c r="AP10" s="51"/>
      <c r="AQ10" s="51"/>
      <c r="AR10" s="51"/>
      <c r="AS10" s="51"/>
      <c r="AT10" s="46">
        <f>データ!W6</f>
        <v>94</v>
      </c>
      <c r="AU10" s="46"/>
      <c r="AV10" s="46"/>
      <c r="AW10" s="46"/>
      <c r="AX10" s="46"/>
      <c r="AY10" s="46"/>
      <c r="AZ10" s="46"/>
      <c r="BA10" s="46"/>
      <c r="BB10" s="46">
        <f>データ!X6</f>
        <v>51.11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45</v>
      </c>
      <c r="O86" s="26" t="str">
        <f>データ!EO6</f>
        <v>【-】</v>
      </c>
    </row>
  </sheetData>
  <sheetProtection algorithmName="SHA-512" hashValue="/OsMlxZeD9rA2ipWilfyiPKUDV842jfrCY8zxMJmn667MFj8MkoNTTiBwY8H4jqSoE/S2572vI9fL3XGWOmhOw==" saltValue="5xb5hK7VoxkH1YsU7okAE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433489</v>
      </c>
      <c r="D6" s="33">
        <f t="shared" si="3"/>
        <v>47</v>
      </c>
      <c r="E6" s="33">
        <f t="shared" si="3"/>
        <v>18</v>
      </c>
      <c r="F6" s="33">
        <f t="shared" si="3"/>
        <v>0</v>
      </c>
      <c r="G6" s="33">
        <f t="shared" si="3"/>
        <v>0</v>
      </c>
      <c r="H6" s="33" t="str">
        <f t="shared" si="3"/>
        <v>熊本県　美里町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48.84</v>
      </c>
      <c r="Q6" s="34">
        <f t="shared" si="3"/>
        <v>100</v>
      </c>
      <c r="R6" s="34">
        <f t="shared" si="3"/>
        <v>3675</v>
      </c>
      <c r="S6" s="34">
        <f t="shared" si="3"/>
        <v>9903</v>
      </c>
      <c r="T6" s="34">
        <f t="shared" si="3"/>
        <v>144</v>
      </c>
      <c r="U6" s="34">
        <f t="shared" si="3"/>
        <v>68.77</v>
      </c>
      <c r="V6" s="34">
        <f t="shared" si="3"/>
        <v>4804</v>
      </c>
      <c r="W6" s="34">
        <f t="shared" si="3"/>
        <v>94</v>
      </c>
      <c r="X6" s="34">
        <f t="shared" si="3"/>
        <v>51.11</v>
      </c>
      <c r="Y6" s="35">
        <f>IF(Y7="",NA(),Y7)</f>
        <v>80.819999999999993</v>
      </c>
      <c r="Z6" s="35">
        <f t="shared" ref="Z6:AH6" si="4">IF(Z7="",NA(),Z7)</f>
        <v>84.08</v>
      </c>
      <c r="AA6" s="35">
        <f t="shared" si="4"/>
        <v>81.239999999999995</v>
      </c>
      <c r="AB6" s="35">
        <f t="shared" si="4"/>
        <v>85.99</v>
      </c>
      <c r="AC6" s="35">
        <f t="shared" si="4"/>
        <v>96.72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180.55</v>
      </c>
      <c r="BG6" s="35">
        <f t="shared" ref="BG6:BO6" si="7">IF(BG7="",NA(),BG7)</f>
        <v>416.67</v>
      </c>
      <c r="BH6" s="35">
        <f t="shared" si="7"/>
        <v>397.45</v>
      </c>
      <c r="BI6" s="35">
        <f t="shared" si="7"/>
        <v>384.01</v>
      </c>
      <c r="BJ6" s="35">
        <f t="shared" si="7"/>
        <v>360.77</v>
      </c>
      <c r="BK6" s="35">
        <f t="shared" si="7"/>
        <v>392.19</v>
      </c>
      <c r="BL6" s="35">
        <f t="shared" si="7"/>
        <v>413.5</v>
      </c>
      <c r="BM6" s="35">
        <f t="shared" si="7"/>
        <v>407.42</v>
      </c>
      <c r="BN6" s="35">
        <f t="shared" si="7"/>
        <v>296.89</v>
      </c>
      <c r="BO6" s="35">
        <f t="shared" si="7"/>
        <v>270.57</v>
      </c>
      <c r="BP6" s="34" t="str">
        <f>IF(BP7="","",IF(BP7="-","【-】","【"&amp;SUBSTITUTE(TEXT(BP7,"#,##0.00"),"-","△")&amp;"】"))</f>
        <v>【307.23】</v>
      </c>
      <c r="BQ6" s="35">
        <f>IF(BQ7="",NA(),BQ7)</f>
        <v>56.01</v>
      </c>
      <c r="BR6" s="35">
        <f t="shared" ref="BR6:BZ6" si="8">IF(BR7="",NA(),BR7)</f>
        <v>53.55</v>
      </c>
      <c r="BS6" s="35">
        <f t="shared" si="8"/>
        <v>54.97</v>
      </c>
      <c r="BT6" s="35">
        <f t="shared" si="8"/>
        <v>55.15</v>
      </c>
      <c r="BU6" s="35">
        <f t="shared" si="8"/>
        <v>56.68</v>
      </c>
      <c r="BV6" s="35">
        <f t="shared" si="8"/>
        <v>57.03</v>
      </c>
      <c r="BW6" s="35">
        <f t="shared" si="8"/>
        <v>55.84</v>
      </c>
      <c r="BX6" s="35">
        <f t="shared" si="8"/>
        <v>57.08</v>
      </c>
      <c r="BY6" s="35">
        <f t="shared" si="8"/>
        <v>63.06</v>
      </c>
      <c r="BZ6" s="35">
        <f t="shared" si="8"/>
        <v>62.5</v>
      </c>
      <c r="CA6" s="34" t="str">
        <f>IF(CA7="","",IF(CA7="-","【-】","【"&amp;SUBSTITUTE(TEXT(CA7,"#,##0.00"),"-","△")&amp;"】"))</f>
        <v>【59.98】</v>
      </c>
      <c r="CB6" s="35">
        <f>IF(CB7="",NA(),CB7)</f>
        <v>344.6</v>
      </c>
      <c r="CC6" s="35">
        <f t="shared" ref="CC6:CK6" si="9">IF(CC7="",NA(),CC7)</f>
        <v>357.25</v>
      </c>
      <c r="CD6" s="35">
        <f t="shared" si="9"/>
        <v>354.67</v>
      </c>
      <c r="CE6" s="35">
        <f t="shared" si="9"/>
        <v>360.9</v>
      </c>
      <c r="CF6" s="35">
        <f t="shared" si="9"/>
        <v>358.89</v>
      </c>
      <c r="CG6" s="35">
        <f t="shared" si="9"/>
        <v>283.73</v>
      </c>
      <c r="CH6" s="35">
        <f t="shared" si="9"/>
        <v>287.57</v>
      </c>
      <c r="CI6" s="35">
        <f t="shared" si="9"/>
        <v>286.86</v>
      </c>
      <c r="CJ6" s="35">
        <f t="shared" si="9"/>
        <v>264.77</v>
      </c>
      <c r="CK6" s="35">
        <f t="shared" si="9"/>
        <v>269.33</v>
      </c>
      <c r="CL6" s="34" t="str">
        <f>IF(CL7="","",IF(CL7="-","【-】","【"&amp;SUBSTITUTE(TEXT(CL7,"#,##0.00"),"-","△")&amp;"】"))</f>
        <v>【272.98】</v>
      </c>
      <c r="CM6" s="35">
        <f>IF(CM7="",NA(),CM7)</f>
        <v>47.89</v>
      </c>
      <c r="CN6" s="35">
        <f t="shared" ref="CN6:CV6" si="10">IF(CN7="",NA(),CN7)</f>
        <v>48.47</v>
      </c>
      <c r="CO6" s="35">
        <f t="shared" si="10"/>
        <v>47.92</v>
      </c>
      <c r="CP6" s="35">
        <f t="shared" si="10"/>
        <v>46.51</v>
      </c>
      <c r="CQ6" s="35">
        <f t="shared" si="10"/>
        <v>45.96</v>
      </c>
      <c r="CR6" s="35">
        <f t="shared" si="10"/>
        <v>58.25</v>
      </c>
      <c r="CS6" s="35">
        <f t="shared" si="10"/>
        <v>61.55</v>
      </c>
      <c r="CT6" s="35">
        <f t="shared" si="10"/>
        <v>57.22</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433489</v>
      </c>
      <c r="D7" s="37">
        <v>47</v>
      </c>
      <c r="E7" s="37">
        <v>18</v>
      </c>
      <c r="F7" s="37">
        <v>0</v>
      </c>
      <c r="G7" s="37">
        <v>0</v>
      </c>
      <c r="H7" s="37" t="s">
        <v>99</v>
      </c>
      <c r="I7" s="37" t="s">
        <v>100</v>
      </c>
      <c r="J7" s="37" t="s">
        <v>101</v>
      </c>
      <c r="K7" s="37" t="s">
        <v>102</v>
      </c>
      <c r="L7" s="37" t="s">
        <v>103</v>
      </c>
      <c r="M7" s="37" t="s">
        <v>104</v>
      </c>
      <c r="N7" s="38" t="s">
        <v>105</v>
      </c>
      <c r="O7" s="38" t="s">
        <v>106</v>
      </c>
      <c r="P7" s="38">
        <v>48.84</v>
      </c>
      <c r="Q7" s="38">
        <v>100</v>
      </c>
      <c r="R7" s="38">
        <v>3675</v>
      </c>
      <c r="S7" s="38">
        <v>9903</v>
      </c>
      <c r="T7" s="38">
        <v>144</v>
      </c>
      <c r="U7" s="38">
        <v>68.77</v>
      </c>
      <c r="V7" s="38">
        <v>4804</v>
      </c>
      <c r="W7" s="38">
        <v>94</v>
      </c>
      <c r="X7" s="38">
        <v>51.11</v>
      </c>
      <c r="Y7" s="38">
        <v>80.819999999999993</v>
      </c>
      <c r="Z7" s="38">
        <v>84.08</v>
      </c>
      <c r="AA7" s="38">
        <v>81.239999999999995</v>
      </c>
      <c r="AB7" s="38">
        <v>85.99</v>
      </c>
      <c r="AC7" s="38">
        <v>96.72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180.55</v>
      </c>
      <c r="BG7" s="38">
        <v>416.67</v>
      </c>
      <c r="BH7" s="38">
        <v>397.45</v>
      </c>
      <c r="BI7" s="38">
        <v>384.01</v>
      </c>
      <c r="BJ7" s="38">
        <v>360.77</v>
      </c>
      <c r="BK7" s="38">
        <v>392.19</v>
      </c>
      <c r="BL7" s="38">
        <v>413.5</v>
      </c>
      <c r="BM7" s="38">
        <v>407.42</v>
      </c>
      <c r="BN7" s="38">
        <v>296.89</v>
      </c>
      <c r="BO7" s="38">
        <v>270.57</v>
      </c>
      <c r="BP7" s="38">
        <v>307.23</v>
      </c>
      <c r="BQ7" s="38">
        <v>56.01</v>
      </c>
      <c r="BR7" s="38">
        <v>53.55</v>
      </c>
      <c r="BS7" s="38">
        <v>54.97</v>
      </c>
      <c r="BT7" s="38">
        <v>55.15</v>
      </c>
      <c r="BU7" s="38">
        <v>56.68</v>
      </c>
      <c r="BV7" s="38">
        <v>57.03</v>
      </c>
      <c r="BW7" s="38">
        <v>55.84</v>
      </c>
      <c r="BX7" s="38">
        <v>57.08</v>
      </c>
      <c r="BY7" s="38">
        <v>63.06</v>
      </c>
      <c r="BZ7" s="38">
        <v>62.5</v>
      </c>
      <c r="CA7" s="38">
        <v>59.98</v>
      </c>
      <c r="CB7" s="38">
        <v>344.6</v>
      </c>
      <c r="CC7" s="38">
        <v>357.25</v>
      </c>
      <c r="CD7" s="38">
        <v>354.67</v>
      </c>
      <c r="CE7" s="38">
        <v>360.9</v>
      </c>
      <c r="CF7" s="38">
        <v>358.89</v>
      </c>
      <c r="CG7" s="38">
        <v>283.73</v>
      </c>
      <c r="CH7" s="38">
        <v>287.57</v>
      </c>
      <c r="CI7" s="38">
        <v>286.86</v>
      </c>
      <c r="CJ7" s="38">
        <v>264.77</v>
      </c>
      <c r="CK7" s="38">
        <v>269.33</v>
      </c>
      <c r="CL7" s="38">
        <v>272.98</v>
      </c>
      <c r="CM7" s="38">
        <v>47.89</v>
      </c>
      <c r="CN7" s="38">
        <v>48.47</v>
      </c>
      <c r="CO7" s="38">
        <v>47.92</v>
      </c>
      <c r="CP7" s="38">
        <v>46.51</v>
      </c>
      <c r="CQ7" s="38">
        <v>45.96</v>
      </c>
      <c r="CR7" s="38">
        <v>58.25</v>
      </c>
      <c r="CS7" s="38">
        <v>61.55</v>
      </c>
      <c r="CT7" s="38">
        <v>57.22</v>
      </c>
      <c r="CU7" s="38">
        <v>59.94</v>
      </c>
      <c r="CV7" s="38">
        <v>59.64</v>
      </c>
      <c r="CW7" s="38">
        <v>58.71</v>
      </c>
      <c r="CX7" s="38">
        <v>100</v>
      </c>
      <c r="CY7" s="38">
        <v>100</v>
      </c>
      <c r="CZ7" s="38">
        <v>100</v>
      </c>
      <c r="DA7" s="38">
        <v>100</v>
      </c>
      <c r="DB7" s="38">
        <v>100</v>
      </c>
      <c r="DC7" s="38">
        <v>68.150000000000006</v>
      </c>
      <c r="DD7" s="38">
        <v>67.489999999999995</v>
      </c>
      <c r="DE7" s="38">
        <v>67.290000000000006</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2021-02-15T11:34:00Z</cp:lastPrinted>
  <dcterms:created xsi:type="dcterms:W3CDTF">2020-12-04T03:19:01Z</dcterms:created>
  <dcterms:modified xsi:type="dcterms:W3CDTF">2021-02-15T11:35:11Z</dcterms:modified>
  <cp:category/>
</cp:coreProperties>
</file>