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1年度分\"/>
    </mc:Choice>
  </mc:AlternateContent>
  <workbookProtection workbookAlgorithmName="SHA-512" workbookHashValue="Q2ZLYTClrPlAW/WgWnDzNJyXXe4IAlWZR2ENTHFEqssyH9oM09Ox+GqosobMctq6VECeKviYGRk/Kvx0VK8DOQ==" workbookSaltValue="KLIkHbv34c9/I1AUTXcC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<sst xmlns="http://schemas.openxmlformats.org/spreadsheetml/2006/main" count="236" uniqueCount="120">
  <si>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</si>
  <si>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</si>
  <si>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</si>
  <si>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</si>
  <si>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</si>
  <si>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</si>
  <si>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</si>
  <si>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</si>
  <si>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</si>
  <si>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</si>
  <si>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</si>
  <si>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</si>
  <si>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</si>
  <si>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</si>
  <si>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</si>
  <si>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</si>
  <si>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</si>
  <si>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</si>
  <si>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</si>
  <si>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</si>
  <si>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</si>
  <si>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</si>
  <si>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</si>
  <si>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</si>
  <si>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</si>
  <si>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</si>
  <si>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</si>
  <si>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</si>
  <si>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</si>
  <si>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</si>
  <si>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</si>
  <si>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</si>
  <si>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</si>
  <si>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</si>
  <si>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</si>
  <si>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</si>
  <si>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</si>
  <si>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</si>
  <si>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</si>
  <si>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</si>
  <si>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</si>
  <si>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</si>
  <si>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</si>
  <si>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</si>
  <si>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</si>
  <si>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</si>
  <si>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</si>
  <si>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</si>
  <si>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</si>
  <si>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</si>
  <si>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</si>
  <si>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</si>
  <si>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</si>
  <si>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</si>
  <si>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</si>
  <si>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</si>
  <si>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</si>
  <si>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</si>
  <si>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</si>
  <si>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</si>
  <si>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</si>
  <si>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</si>
  <si>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</si>
  <si>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</si>
  <si>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</si>
  <si>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</si>
  <si>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</si>
  <si>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</si>
  <si>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</si>
  <si>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</si>
  <si>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</si>
  <si>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</si>
  <si>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</si>
  <si>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</si>
  <si>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</si>
  <si>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</si>
  <si>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</si>
  <si>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</si>
  <si>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</si>
  <si>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</si>
  <si>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</si>
  <si>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</si>
  <si>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</si>
  <si>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</si>
  <si>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</si>
  <si>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</si>
  <si>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</si>
  <si>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</si>
  <si>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</si>
  <si>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</si>
  <si>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</si>
  <si>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</si>
  <si>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</si>
  <si>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</si>
  <si>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</si>
  <si>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</si>
  <si>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</si>
  <si>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</si>
  <si>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</si>
  <si>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</si>
  <si>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</si>
  <si>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</si>
  <si>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</si>
  <si>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</si>
  <si>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</si>
  <si>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</si>
  <si>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</si>
  <si>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</si>
  <si>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</si>
  <si>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</si>
  <si>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</si>
  <si>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</si>
  <si>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</si>
  <si>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</si>
  <si>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</si>
  <si>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</si>
  <si>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</si>
  <si>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施設の利用状況に応じて、維持方法について検討していく必要がある。</t>
    <rPh sb="0" eb="2">
      <t>シセツ</t>
    </rPh>
    <rPh sb="3" eb="5">
      <t>リヨウ</t>
    </rPh>
    <rPh sb="5" eb="7">
      <t>ジョウキョウ</t>
    </rPh>
    <rPh sb="8" eb="9">
      <t>オウ</t>
    </rPh>
    <rPh sb="12" eb="14">
      <t>イジ</t>
    </rPh>
    <rPh sb="14" eb="16">
      <t>ホウホウ</t>
    </rPh>
    <rPh sb="20" eb="22">
      <t>ケントウ</t>
    </rPh>
    <rPh sb="26" eb="28">
      <t>ヒツヨウ</t>
    </rPh>
    <phoneticPr fontId="4"/>
  </si>
  <si>
    <t>使用料収入だけでは維持管理が困難であるため、適正な運営が厳しい状況にある。
今後、施設の維持方法について検討が必要である。
【経営戦略】
○H29.3月　策定済み</t>
    <rPh sb="0" eb="3">
      <t>シヨウリョウ</t>
    </rPh>
    <rPh sb="3" eb="5">
      <t>シュウニュウ</t>
    </rPh>
    <rPh sb="9" eb="11">
      <t>イジ</t>
    </rPh>
    <rPh sb="11" eb="13">
      <t>カンリ</t>
    </rPh>
    <rPh sb="14" eb="16">
      <t>コンナン</t>
    </rPh>
    <rPh sb="22" eb="24">
      <t>テキセイ</t>
    </rPh>
    <rPh sb="25" eb="27">
      <t>ウンエイ</t>
    </rPh>
    <rPh sb="28" eb="29">
      <t>キビ</t>
    </rPh>
    <rPh sb="31" eb="33">
      <t>ジョウキョウ</t>
    </rPh>
    <rPh sb="38" eb="40">
      <t>コンゴ</t>
    </rPh>
    <rPh sb="41" eb="43">
      <t>シセツ</t>
    </rPh>
    <rPh sb="44" eb="46">
      <t>イジ</t>
    </rPh>
    <rPh sb="46" eb="48">
      <t>ホウホウ</t>
    </rPh>
    <rPh sb="52" eb="54">
      <t>ケントウ</t>
    </rPh>
    <rPh sb="55" eb="57">
      <t>ヒツヨウ</t>
    </rPh>
    <rPh sb="63" eb="67">
      <t>ケイエイセンリャク</t>
    </rPh>
    <rPh sb="75" eb="76">
      <t>ガツ</t>
    </rPh>
    <rPh sb="77" eb="79">
      <t>サクテイ</t>
    </rPh>
    <rPh sb="79" eb="80">
      <t>ズ</t>
    </rPh>
    <phoneticPr fontId="4"/>
  </si>
  <si>
    <t>①収益的収支比率
収支比率は100％以上となっているが、使用料収入だけでは賄えていないのが現状であり、一般会計からの繰入金により現状維持できている状況である。
⑤経費回収率
平均を大きく下回っており、人口減少に伴い使用料の収入が減っていく中、今後施設の更新等も控えており財源の確保が課題となってくる。
⑥汚水処理原価
施設の老朽化に伴い、機器の修繕を行った結果、平均を大きく上回っているが、H30よりは若干減少している。しかし今後も、改築更新等が見込まれるため、適正な維持管理と施設の維持方法について検討していく必要がある。
⑦施設利用率
接続戸数に対して施設自体が過大なスペックであるため、今後施設の縮小化等が検討課題となる。
⑧水洗化率
未接続については空き家等が多く、現状100％の接続率となっている。</t>
    <rPh sb="60" eb="61">
      <t>キン</t>
    </rPh>
    <rPh sb="64" eb="66">
      <t>ゲンジョウ</t>
    </rPh>
    <rPh sb="73" eb="75">
      <t>ジョウキョウ</t>
    </rPh>
    <rPh sb="90" eb="91">
      <t>オオ</t>
    </rPh>
    <rPh sb="121" eb="123">
      <t>コンゴ</t>
    </rPh>
    <rPh sb="152" eb="158">
      <t>オスイショリゲンカ</t>
    </rPh>
    <rPh sb="159" eb="161">
      <t>シセツ</t>
    </rPh>
    <rPh sb="162" eb="164">
      <t>ロウキュウ</t>
    </rPh>
    <rPh sb="164" eb="165">
      <t>カ</t>
    </rPh>
    <rPh sb="166" eb="167">
      <t>トモナ</t>
    </rPh>
    <rPh sb="169" eb="171">
      <t>キキ</t>
    </rPh>
    <rPh sb="172" eb="174">
      <t>シュウゼン</t>
    </rPh>
    <rPh sb="175" eb="176">
      <t>オコナ</t>
    </rPh>
    <rPh sb="178" eb="180">
      <t>ケッカ</t>
    </rPh>
    <rPh sb="181" eb="183">
      <t>ヘイキン</t>
    </rPh>
    <rPh sb="184" eb="185">
      <t>オオ</t>
    </rPh>
    <rPh sb="187" eb="189">
      <t>ウワマワ</t>
    </rPh>
    <rPh sb="201" eb="203">
      <t>ジャッカン</t>
    </rPh>
    <rPh sb="203" eb="205">
      <t>ゲンショウ</t>
    </rPh>
    <rPh sb="213" eb="215">
      <t>コンゴ</t>
    </rPh>
    <rPh sb="217" eb="219">
      <t>カイチク</t>
    </rPh>
    <rPh sb="219" eb="221">
      <t>コウシン</t>
    </rPh>
    <rPh sb="221" eb="222">
      <t>トウ</t>
    </rPh>
    <rPh sb="223" eb="225">
      <t>ミコ</t>
    </rPh>
    <rPh sb="231" eb="233">
      <t>テキセイ</t>
    </rPh>
    <rPh sb="234" eb="236">
      <t>イジ</t>
    </rPh>
    <rPh sb="236" eb="238">
      <t>カンリ</t>
    </rPh>
    <rPh sb="239" eb="241">
      <t>シセツ</t>
    </rPh>
    <rPh sb="242" eb="244">
      <t>イジ</t>
    </rPh>
    <rPh sb="244" eb="246">
      <t>ホウホウ</t>
    </rPh>
    <rPh sb="250" eb="252">
      <t>ケントウ</t>
    </rPh>
    <rPh sb="256" eb="258">
      <t>ヒツヨウ</t>
    </rPh>
    <rPh sb="264" eb="266">
      <t>シセツ</t>
    </rPh>
    <rPh sb="266" eb="269">
      <t>リヨウリツ</t>
    </rPh>
    <rPh sb="270" eb="272">
      <t>セツゾク</t>
    </rPh>
    <rPh sb="272" eb="274">
      <t>コスウ</t>
    </rPh>
    <rPh sb="275" eb="276">
      <t>タイ</t>
    </rPh>
    <rPh sb="278" eb="280">
      <t>シセツ</t>
    </rPh>
    <rPh sb="280" eb="282">
      <t>ジタイ</t>
    </rPh>
    <rPh sb="283" eb="285">
      <t>カダイ</t>
    </rPh>
    <rPh sb="296" eb="298">
      <t>コンゴ</t>
    </rPh>
    <rPh sb="298" eb="300">
      <t>シセツ</t>
    </rPh>
    <rPh sb="301" eb="304">
      <t>シュクショウカ</t>
    </rPh>
    <rPh sb="304" eb="305">
      <t>トウ</t>
    </rPh>
    <rPh sb="306" eb="308">
      <t>ケントウ</t>
    </rPh>
    <rPh sb="308" eb="310">
      <t>カダイ</t>
    </rPh>
    <rPh sb="316" eb="320">
      <t>スイセンカリツ</t>
    </rPh>
    <rPh sb="321" eb="324">
      <t>ミセツゾク</t>
    </rPh>
    <rPh sb="329" eb="330">
      <t>ア</t>
    </rPh>
    <rPh sb="331" eb="332">
      <t>ヤ</t>
    </rPh>
    <rPh sb="332" eb="333">
      <t>トウ</t>
    </rPh>
    <rPh sb="334" eb="335">
      <t>オオ</t>
    </rPh>
    <rPh sb="337" eb="339">
      <t>ゲンジョウ</t>
    </rPh>
    <rPh sb="344" eb="347">
      <t>セツゾクリツ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</si>
</sst>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22-4531-ACBC-6FB1D62A03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22-4531-ACBC-6FB1D62A03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23.26</c:v>
                </c:pt>
                <c:pt idx="1">
                  <c:v>9.3000000000000007</c:v>
                </c:pt>
                <c:pt idx="2">
                  <c:v>25.58</c:v>
                </c:pt>
                <c:pt idx="3">
                  <c:v>6.98</c:v>
                </c:pt>
                <c:pt idx="4">
                  <c:v>18.600000000000001</c:v>
                </c:pt>
              </c:numCache>
            </c:numRef>
          </c:val>
          <c:extLst>
            <c:ext xmlns:c16="http://schemas.microsoft.com/office/drawing/2014/chart" uri="{C3380CC4-5D6E-409C-BE32-E72D297353CC}">
              <c16:uniqueId val="{00000000-9E4F-442D-9C91-A706F0003E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37.14</c:v>
                </c:pt>
                <c:pt idx="1">
                  <c:v>32.94</c:v>
                </c:pt>
                <c:pt idx="2">
                  <c:v>23.57</c:v>
                </c:pt>
                <c:pt idx="3">
                  <c:v>48.01</c:v>
                </c:pt>
                <c:pt idx="4">
                  <c:v>40.28</c:v>
                </c:pt>
              </c:numCache>
            </c:numRef>
          </c:val>
          <c:smooth val="0"/>
          <c:extLst>
            <c:ext xmlns:c16="http://schemas.microsoft.com/office/drawing/2014/chart" uri="{C3380CC4-5D6E-409C-BE32-E72D297353CC}">
              <c16:uniqueId val="{00000001-9E4F-442D-9C91-A706F0003E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92.45</c:v>
                </c:pt>
                <c:pt idx="1">
                  <c:v>94.34</c:v>
                </c:pt>
                <c:pt idx="2">
                  <c:v>97.92</c:v>
                </c:pt>
                <c:pt idx="3">
                  <c:v>95.83</c:v>
                </c:pt>
                <c:pt idx="4">
                  <c:v>92.31</c:v>
                </c:pt>
              </c:numCache>
            </c:numRef>
          </c:val>
          <c:extLst>
            <c:ext xmlns:c16="http://schemas.microsoft.com/office/drawing/2014/chart" uri="{C3380CC4-5D6E-409C-BE32-E72D297353CC}">
              <c16:uniqueId val="{00000000-1C1D-4888-BD7D-C29B7C38B9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83.79</c:v>
                </c:pt>
                <c:pt idx="1">
                  <c:v>88.29</c:v>
                </c:pt>
                <c:pt idx="2">
                  <c:v>79.72</c:v>
                </c:pt>
                <c:pt idx="3">
                  <c:v>91.18</c:v>
                </c:pt>
                <c:pt idx="4">
                  <c:v>90.78</c:v>
                </c:pt>
              </c:numCache>
            </c:numRef>
          </c:val>
          <c:smooth val="0"/>
          <c:extLst>
            <c:ext xmlns:c16="http://schemas.microsoft.com/office/drawing/2014/chart" uri="{C3380CC4-5D6E-409C-BE32-E72D297353CC}">
              <c16:uniqueId val="{00000001-1C1D-4888-BD7D-C29B7C38B9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118.76</c:v>
                </c:pt>
                <c:pt idx="1">
                  <c:v>103.92</c:v>
                </c:pt>
                <c:pt idx="2">
                  <c:v>98.71</c:v>
                </c:pt>
                <c:pt idx="3">
                  <c:v>102.12</c:v>
                </c:pt>
                <c:pt idx="4">
                  <c:v>109.44</c:v>
                </c:pt>
              </c:numCache>
            </c:numRef>
          </c:val>
          <c:extLst>
            <c:ext xmlns:c16="http://schemas.microsoft.com/office/drawing/2014/chart" uri="{C3380CC4-5D6E-409C-BE32-E72D297353CC}">
              <c16:uniqueId val="{00000000-B8CF-4D2E-9E86-82DB5B5F9F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F-4D2E-9E86-82DB5B5F9F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5D-4A3C-9981-E3E03CD19A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5D-4A3C-9981-E3E03CD19A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9-477E-9C68-DFA8283756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9-477E-9C68-DFA8283756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4-44D5-893D-8F6686E2BC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4-44D5-893D-8F6686E2BC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D-4A68-86C8-176857F783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D-4A68-86C8-176857F783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B8-4228-9A1B-B7CDB87517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1403.1</c:v>
                </c:pt>
                <c:pt idx="1">
                  <c:v>37.04</c:v>
                </c:pt>
                <c:pt idx="2">
                  <c:v>1395.89</c:v>
                </c:pt>
                <c:pt idx="3">
                  <c:v>506.14</c:v>
                </c:pt>
                <c:pt idx="4">
                  <c:v>544.96</c:v>
                </c:pt>
              </c:numCache>
            </c:numRef>
          </c:val>
          <c:smooth val="0"/>
          <c:extLst>
            <c:ext xmlns:c16="http://schemas.microsoft.com/office/drawing/2014/chart" uri="{C3380CC4-5D6E-409C-BE32-E72D297353CC}">
              <c16:uniqueId val="{00000001-D5B8-4228-9A1B-B7CDB87517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36.369999999999997</c:v>
                </c:pt>
                <c:pt idx="1">
                  <c:v>38.03</c:v>
                </c:pt>
                <c:pt idx="2">
                  <c:v>15.46</c:v>
                </c:pt>
                <c:pt idx="3">
                  <c:v>16.149999999999999</c:v>
                </c:pt>
                <c:pt idx="4">
                  <c:v>25.11</c:v>
                </c:pt>
              </c:numCache>
            </c:numRef>
          </c:val>
          <c:extLst>
            <c:ext xmlns:c16="http://schemas.microsoft.com/office/drawing/2014/chart" uri="{C3380CC4-5D6E-409C-BE32-E72D297353CC}">
              <c16:uniqueId val="{00000000-6AC5-46B2-8F58-3C7C0CCFBD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17.22</c:v>
                </c:pt>
                <c:pt idx="1">
                  <c:v>19.829999999999998</c:v>
                </c:pt>
                <c:pt idx="2">
                  <c:v>30.19</c:v>
                </c:pt>
                <c:pt idx="3">
                  <c:v>35.86</c:v>
                </c:pt>
                <c:pt idx="4">
                  <c:v>42.51</c:v>
                </c:pt>
              </c:numCache>
            </c:numRef>
          </c:val>
          <c:smooth val="0"/>
          <c:extLst>
            <c:ext xmlns:c16="http://schemas.microsoft.com/office/drawing/2014/chart" uri="{C3380CC4-5D6E-409C-BE32-E72D297353CC}">
              <c16:uniqueId val="{00000001-6AC5-46B2-8F58-3C7C0CCFBD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464.85</c:v>
                </c:pt>
                <c:pt idx="1">
                  <c:v>433.43</c:v>
                </c:pt>
                <c:pt idx="2">
                  <c:v>950.92</c:v>
                </c:pt>
                <c:pt idx="3">
                  <c:v>1167.04</c:v>
                </c:pt>
                <c:pt idx="4">
                  <c:v>955.75</c:v>
                </c:pt>
              </c:numCache>
            </c:numRef>
          </c:val>
          <c:extLst>
            <c:ext xmlns:c16="http://schemas.microsoft.com/office/drawing/2014/chart" uri="{C3380CC4-5D6E-409C-BE32-E72D297353CC}">
              <c16:uniqueId val="{00000000-2C5B-4983-9E07-E62124EB61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1000.83</c:v>
                </c:pt>
                <c:pt idx="1">
                  <c:v>826.87</c:v>
                </c:pt>
                <c:pt idx="2">
                  <c:v>547.11</c:v>
                </c:pt>
                <c:pt idx="3">
                  <c:v>448.63</c:v>
                </c:pt>
                <c:pt idx="4">
                  <c:v>447.34</c:v>
                </c:pt>
              </c:numCache>
            </c:numRef>
          </c:val>
          <c:smooth val="0"/>
          <c:extLst>
            <c:ext xmlns:c16="http://schemas.microsoft.com/office/drawing/2014/chart" uri="{C3380CC4-5D6E-409C-BE32-E72D297353CC}">
              <c16:uniqueId val="{00000001-2C5B-4983-9E07-E62124EB61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R30" sqref="CR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水上村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2166</v>
      </c>
      <c r="AM8" s="69"/>
      <c r="AN8" s="69"/>
      <c r="AO8" s="69"/>
      <c r="AP8" s="69"/>
      <c r="AQ8" s="69"/>
      <c r="AR8" s="69"/>
      <c r="AS8" s="69"/>
      <c r="AT8" s="68">
        <f>データ!T6</f>
        <v>190.96</v>
      </c>
      <c r="AU8" s="68"/>
      <c r="AV8" s="68"/>
      <c r="AW8" s="68"/>
      <c r="AX8" s="68"/>
      <c r="AY8" s="68"/>
      <c r="AZ8" s="68"/>
      <c r="BA8" s="68"/>
      <c r="BB8" s="68">
        <f>データ!U6</f>
        <v>11.34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2.4300000000000002</v>
      </c>
      <c r="Q10" s="68"/>
      <c r="R10" s="68"/>
      <c r="S10" s="68"/>
      <c r="T10" s="68"/>
      <c r="U10" s="68"/>
      <c r="V10" s="68"/>
      <c r="W10" s="68">
        <f>データ!Q6</f>
        <v>100</v>
      </c>
      <c r="X10" s="68"/>
      <c r="Y10" s="68"/>
      <c r="Z10" s="68"/>
      <c r="AA10" s="68"/>
      <c r="AB10" s="68"/>
      <c r="AC10" s="68"/>
      <c r="AD10" s="69">
        <f>データ!R6</f>
        <v>3160</v>
      </c>
      <c r="AE10" s="69"/>
      <c r="AF10" s="69"/>
      <c r="AG10" s="69"/>
      <c r="AH10" s="69"/>
      <c r="AI10" s="69"/>
      <c r="AJ10" s="69"/>
      <c r="AK10" s="2"/>
      <c r="AL10" s="69">
        <f>データ!V6</f>
        <v>52</v>
      </c>
      <c r="AM10" s="69"/>
      <c r="AN10" s="69"/>
      <c r="AO10" s="69"/>
      <c r="AP10" s="69"/>
      <c r="AQ10" s="69"/>
      <c r="AR10" s="69"/>
      <c r="AS10" s="69"/>
      <c r="AT10" s="68">
        <f>データ!W6</f>
        <v>0.08</v>
      </c>
      <c r="AU10" s="68"/>
      <c r="AV10" s="68"/>
      <c r="AW10" s="68"/>
      <c r="AX10" s="68"/>
      <c r="AY10" s="68"/>
      <c r="AZ10" s="68"/>
      <c r="BA10" s="68"/>
      <c r="BB10" s="68">
        <f>データ!X6</f>
        <v>650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【572.59】</v>
      </c>
      <c r="I86" s="26" t="str">
        <f>データ!CA6</f>
        <v>【42.78】</v>
      </c>
      <c r="J86" s="26" t="str">
        <f>データ!CL6</f>
        <v>【440.91】</v>
      </c>
      <c r="K86" s="26" t="str">
        <f>データ!CW6</f>
        <v>【40.60】</v>
      </c>
      <c r="L86" s="26" t="str">
        <f>データ!DH6</f>
        <v>【89.97】</v>
      </c>
      <c r="M86" s="26" t="s">
        <v>44</v>
      </c>
      <c r="N86" s="26" t="s">
        <v>45</v>
      </c>
      <c r="O86" s="26" t="str">
        <f>データ!EO6</f>
        <v>【0.00】</v>
      </c>
    </row>
  </sheetData>
  <sheetProtection algorithmName="SHA-512" hashValue="ESxJY7lOmDcAaVVfB2ZlKHhevFdCAf26LlU9ShbjjigNfU3poLfr7LLSXTQZiJ42b67ojSbJAVTiR7PiuWoeJw==" saltValue="Cznz3aFH0r4FBdgE4FX3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435074</v>
      </c>
      <c r="D6" s="33">
        <f t="shared" si="3"/>
        <v>47</v>
      </c>
      <c r="E6" s="33">
        <f t="shared" si="3"/>
        <v>17</v>
      </c>
      <c r="F6" s="33">
        <f t="shared" si="3"/>
        <v>7</v>
      </c>
      <c r="G6" s="33">
        <f t="shared" si="3"/>
        <v>0</v>
      </c>
      <c r="H6" s="33" t="str">
        <f t="shared" si="3"/>
        <v>熊本県　水上村</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2.4300000000000002</v>
      </c>
      <c r="Q6" s="34">
        <f t="shared" si="3"/>
        <v>100</v>
      </c>
      <c r="R6" s="34">
        <f t="shared" si="3"/>
        <v>3160</v>
      </c>
      <c r="S6" s="34">
        <f t="shared" si="3"/>
        <v>2166</v>
      </c>
      <c r="T6" s="34">
        <f t="shared" si="3"/>
        <v>190.96</v>
      </c>
      <c r="U6" s="34">
        <f t="shared" si="3"/>
        <v>11.34</v>
      </c>
      <c r="V6" s="34">
        <f t="shared" si="3"/>
        <v>52</v>
      </c>
      <c r="W6" s="34">
        <f t="shared" si="3"/>
        <v>0.08</v>
      </c>
      <c r="X6" s="34">
        <f t="shared" si="3"/>
        <v>650</v>
      </c>
      <c r="Y6" s="35">
        <f>IF(Y7="",NA(),Y7)</f>
        <v>118.76</v>
      </c>
      <c r="Z6" s="35">
        <f t="shared" ref="Z6:AH6" si="4">IF(Z7="",NA(),Z7)</f>
        <v>103.92</v>
      </c>
      <c r="AA6" s="35">
        <f t="shared" si="4"/>
        <v>98.71</v>
      </c>
      <c r="AB6" s="35">
        <f t="shared" si="4"/>
        <v>102.12</v>
      </c>
      <c r="AC6" s="35">
        <f t="shared" si="4"/>
        <v>109.44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1403.1</v>
      </c>
      <c r="BL6" s="35">
        <f t="shared" si="7"/>
        <v>37.04</v>
      </c>
      <c r="BM6" s="35">
        <f t="shared" si="7"/>
        <v>1395.89</v>
      </c>
      <c r="BN6" s="35">
        <f t="shared" si="7"/>
        <v>506.14</v>
      </c>
      <c r="BO6" s="35">
        <f t="shared" si="7"/>
        <v>544.96</v>
      </c>
      <c r="BP6" s="34" t="str">
        <f>IF(BP7="","",IF(BP7="-","【-】","【"&amp;SUBSTITUTE(TEXT(BP7,"#,##0.00"),"-","△")&amp;"】"))</f>
        <v>【572.59】</v>
      </c>
      <c r="BQ6" s="35">
        <f>IF(BQ7="",NA(),BQ7)</f>
        <v>36.369999999999997</v>
      </c>
      <c r="BR6" s="35">
        <f t="shared" ref="BR6:BZ6" si="8">IF(BR7="",NA(),BR7)</f>
        <v>38.03</v>
      </c>
      <c r="BS6" s="35">
        <f t="shared" si="8"/>
        <v>15.46</v>
      </c>
      <c r="BT6" s="35">
        <f t="shared" si="8"/>
        <v>16.149999999999999</v>
      </c>
      <c r="BU6" s="35">
        <f t="shared" si="8"/>
        <v>25.11</v>
      </c>
      <c r="BV6" s="35">
        <f t="shared" si="8"/>
        <v>17.22</v>
      </c>
      <c r="BW6" s="35">
        <f t="shared" si="8"/>
        <v>19.829999999999998</v>
      </c>
      <c r="BX6" s="35">
        <f t="shared" si="8"/>
        <v>30.19</v>
      </c>
      <c r="BY6" s="35">
        <f t="shared" si="8"/>
        <v>35.86</v>
      </c>
      <c r="BZ6" s="35">
        <f t="shared" si="8"/>
        <v>42.51</v>
      </c>
      <c r="CA6" s="34" t="str">
        <f>IF(CA7="","",IF(CA7="-","【-】","【"&amp;SUBSTITUTE(TEXT(CA7,"#,##0.00"),"-","△")&amp;"】"))</f>
        <v>【42.78】</v>
      </c>
      <c r="CB6" s="35">
        <f>IF(CB7="",NA(),CB7)</f>
        <v>464.85</v>
      </c>
      <c r="CC6" s="35">
        <f t="shared" ref="CC6:CK6" si="9">IF(CC7="",NA(),CC7)</f>
        <v>433.43</v>
      </c>
      <c r="CD6" s="35">
        <f t="shared" si="9"/>
        <v>950.92</v>
      </c>
      <c r="CE6" s="35">
        <f t="shared" si="9"/>
        <v>1167.04</v>
      </c>
      <c r="CF6" s="35">
        <f t="shared" si="9"/>
        <v>955.75</v>
      </c>
      <c r="CG6" s="35">
        <f t="shared" si="9"/>
        <v>1000.83</v>
      </c>
      <c r="CH6" s="35">
        <f t="shared" si="9"/>
        <v>826.87</v>
      </c>
      <c r="CI6" s="35">
        <f t="shared" si="9"/>
        <v>547.11</v>
      </c>
      <c r="CJ6" s="35">
        <f t="shared" si="9"/>
        <v>448.63</v>
      </c>
      <c r="CK6" s="35">
        <f t="shared" si="9"/>
        <v>447.34</v>
      </c>
      <c r="CL6" s="34" t="str">
        <f>IF(CL7="","",IF(CL7="-","【-】","【"&amp;SUBSTITUTE(TEXT(CL7,"#,##0.00"),"-","△")&amp;"】"))</f>
        <v>【440.91】</v>
      </c>
      <c r="CM6" s="35">
        <f>IF(CM7="",NA(),CM7)</f>
        <v>23.26</v>
      </c>
      <c r="CN6" s="35">
        <f t="shared" ref="CN6:CV6" si="10">IF(CN7="",NA(),CN7)</f>
        <v>9.3000000000000007</v>
      </c>
      <c r="CO6" s="35">
        <f t="shared" si="10"/>
        <v>25.58</v>
      </c>
      <c r="CP6" s="35">
        <f t="shared" si="10"/>
        <v>6.98</v>
      </c>
      <c r="CQ6" s="35">
        <f t="shared" si="10"/>
        <v>18.600000000000001</v>
      </c>
      <c r="CR6" s="35">
        <f t="shared" si="10"/>
        <v>37.14</v>
      </c>
      <c r="CS6" s="35">
        <f t="shared" si="10"/>
        <v>32.94</v>
      </c>
      <c r="CT6" s="35">
        <f t="shared" si="10"/>
        <v>23.57</v>
      </c>
      <c r="CU6" s="35">
        <f t="shared" si="10"/>
        <v>48.01</v>
      </c>
      <c r="CV6" s="35">
        <f t="shared" si="10"/>
        <v>40.28</v>
      </c>
      <c r="CW6" s="34" t="str">
        <f>IF(CW7="","",IF(CW7="-","【-】","【"&amp;SUBSTITUTE(TEXT(CW7,"#,##0.00"),"-","△")&amp;"】"))</f>
        <v>【40.60】</v>
      </c>
      <c r="CX6" s="35">
        <f>IF(CX7="",NA(),CX7)</f>
        <v>92.45</v>
      </c>
      <c r="CY6" s="35">
        <f t="shared" ref="CY6:DG6" si="11">IF(CY7="",NA(),CY7)</f>
        <v>94.34</v>
      </c>
      <c r="CZ6" s="35">
        <f t="shared" si="11"/>
        <v>97.92</v>
      </c>
      <c r="DA6" s="35">
        <f t="shared" si="11"/>
        <v>95.83</v>
      </c>
      <c r="DB6" s="35">
        <f t="shared" si="11"/>
        <v>92.31</v>
      </c>
      <c r="DC6" s="35">
        <f t="shared" si="11"/>
        <v>83.79</v>
      </c>
      <c r="DD6" s="35">
        <f t="shared" si="11"/>
        <v>88.29</v>
      </c>
      <c r="DE6" s="35">
        <f t="shared" si="11"/>
        <v>79.72</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435074</v>
      </c>
      <c r="D7" s="37">
        <v>47</v>
      </c>
      <c r="E7" s="37">
        <v>17</v>
      </c>
      <c r="F7" s="37">
        <v>7</v>
      </c>
      <c r="G7" s="37">
        <v>0</v>
      </c>
      <c r="H7" s="37" t="s">
        <v>99</v>
      </c>
      <c r="I7" s="37" t="s">
        <v>100</v>
      </c>
      <c r="J7" s="37" t="s">
        <v>101</v>
      </c>
      <c r="K7" s="37" t="s">
        <v>102</v>
      </c>
      <c r="L7" s="37" t="s">
        <v>103</v>
      </c>
      <c r="M7" s="37" t="s">
        <v>104</v>
      </c>
      <c r="N7" s="38" t="s">
        <v>105</v>
      </c>
      <c r="O7" s="38" t="s">
        <v>106</v>
      </c>
      <c r="P7" s="38">
        <v>2.4300000000000002</v>
      </c>
      <c r="Q7" s="38">
        <v>100</v>
      </c>
      <c r="R7" s="38">
        <v>3160</v>
      </c>
      <c r="S7" s="38">
        <v>2166</v>
      </c>
      <c r="T7" s="38">
        <v>190.96</v>
      </c>
      <c r="U7" s="38">
        <v>11.34</v>
      </c>
      <c r="V7" s="38">
        <v>52</v>
      </c>
      <c r="W7" s="38">
        <v>0.08</v>
      </c>
      <c r="X7" s="38">
        <v>650</v>
      </c>
      <c r="Y7" s="38">
        <v>118.76</v>
      </c>
      <c r="Z7" s="38">
        <v>103.92</v>
      </c>
      <c r="AA7" s="38">
        <v>98.71</v>
      </c>
      <c r="AB7" s="38">
        <v>102.12</v>
      </c>
      <c r="AC7" s="38">
        <v>109.44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1403.1</v>
      </c>
      <c r="BL7" s="38">
        <v>37.04</v>
      </c>
      <c r="BM7" s="38">
        <v>1395.89</v>
      </c>
      <c r="BN7" s="38">
        <v>506.14</v>
      </c>
      <c r="BO7" s="38">
        <v>544.96</v>
      </c>
      <c r="BP7" s="38">
        <v>572.59</v>
      </c>
      <c r="BQ7" s="38">
        <v>36.369999999999997</v>
      </c>
      <c r="BR7" s="38">
        <v>38.03</v>
      </c>
      <c r="BS7" s="38">
        <v>15.46</v>
      </c>
      <c r="BT7" s="38">
        <v>16.149999999999999</v>
      </c>
      <c r="BU7" s="38">
        <v>25.11</v>
      </c>
      <c r="BV7" s="38">
        <v>17.22</v>
      </c>
      <c r="BW7" s="38">
        <v>19.829999999999998</v>
      </c>
      <c r="BX7" s="38">
        <v>30.19</v>
      </c>
      <c r="BY7" s="38">
        <v>35.86</v>
      </c>
      <c r="BZ7" s="38">
        <v>42.51</v>
      </c>
      <c r="CA7" s="38">
        <v>42.78</v>
      </c>
      <c r="CB7" s="38">
        <v>464.85</v>
      </c>
      <c r="CC7" s="38">
        <v>433.43</v>
      </c>
      <c r="CD7" s="38">
        <v>950.92</v>
      </c>
      <c r="CE7" s="38">
        <v>1167.04</v>
      </c>
      <c r="CF7" s="38">
        <v>955.75</v>
      </c>
      <c r="CG7" s="38">
        <v>1000.83</v>
      </c>
      <c r="CH7" s="38">
        <v>826.87</v>
      </c>
      <c r="CI7" s="38">
        <v>547.11</v>
      </c>
      <c r="CJ7" s="38">
        <v>448.63</v>
      </c>
      <c r="CK7" s="38">
        <v>447.34</v>
      </c>
      <c r="CL7" s="38">
        <v>440.91</v>
      </c>
      <c r="CM7" s="38">
        <v>23.26</v>
      </c>
      <c r="CN7" s="38">
        <v>9.3000000000000007</v>
      </c>
      <c r="CO7" s="38">
        <v>25.58</v>
      </c>
      <c r="CP7" s="38">
        <v>6.98</v>
      </c>
      <c r="CQ7" s="38">
        <v>18.600000000000001</v>
      </c>
      <c r="CR7" s="38">
        <v>37.14</v>
      </c>
      <c r="CS7" s="38">
        <v>32.94</v>
      </c>
      <c r="CT7" s="38">
        <v>23.57</v>
      </c>
      <c r="CU7" s="38">
        <v>48.01</v>
      </c>
      <c r="CV7" s="38">
        <v>40.28</v>
      </c>
      <c r="CW7" s="38">
        <v>40.6</v>
      </c>
      <c r="CX7" s="38">
        <v>92.45</v>
      </c>
      <c r="CY7" s="38">
        <v>94.34</v>
      </c>
      <c r="CZ7" s="38">
        <v>97.92</v>
      </c>
      <c r="DA7" s="38">
        <v>95.83</v>
      </c>
      <c r="DB7" s="38">
        <v>92.31</v>
      </c>
      <c r="DC7" s="38">
        <v>83.79</v>
      </c>
      <c r="DD7" s="38">
        <v>88.29</v>
      </c>
      <c r="DE7" s="38">
        <v>79.72</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西野亮</cp:lastModifiedBy>
  <cp:lastPrinted>2021-01-22T04:01:52Z</cp:lastPrinted>
  <dcterms:created xsi:type="dcterms:W3CDTF">2020-12-04T03:13:26Z</dcterms:created>
  <dcterms:modified xsi:type="dcterms:W3CDTF">2021-02-05T02:56:38Z</dcterms:modified>
  <cp:category/>
</cp:coreProperties>
</file>