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k-iwayama\Desktop\R1経営分析表1.29\県提出\下水道（法非適）\"/>
    </mc:Choice>
  </mc:AlternateContent>
  <workbookProtection workbookAlgorithmName="SHA-512" workbookHashValue="Ob0TiQqOHP2SlIpBFQNfnfBDE4/j5D8mS4HZW6yocP26E2At9of2jVSXuAcMumyAQa8YQlj2ZAX23gtrVC2mdQ==" workbookSaltValue="7NFjQ6hsYX48VxAZ23MKFQ==" workbookSpinCount="100000" lockStructure="1"/>
  <bookViews>
    <workbookView xWindow="0" yWindow="0" windowWidth="20490" windowHeight="64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<sst xmlns="http://schemas.openxmlformats.org/spreadsheetml/2006/main" count="236" uniqueCount="120">
  <si>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</si>
  <si>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</si>
  <si>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</si>
  <si>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</si>
  <si>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</si>
  <si>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</si>
  <si>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</si>
  <si>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</si>
  <si>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</si>
  <si>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</si>
  <si>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</si>
  <si>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</si>
  <si>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</si>
  <si>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</si>
  <si>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</si>
  <si>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</si>
  <si>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</si>
  <si>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</si>
  <si>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</si>
  <si>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</si>
  <si>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</si>
  <si>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</si>
  <si>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</si>
  <si>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</si>
  <si>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</si>
  <si>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</si>
  <si>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</si>
  <si>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</si>
  <si>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</si>
  <si>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</si>
  <si>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</si>
  <si>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</si>
  <si>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</si>
  <si>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</si>
  <si>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</si>
  <si>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</si>
  <si>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</si>
  <si>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</si>
  <si>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</si>
  <si>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</si>
  <si>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</si>
  <si>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</si>
  <si>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</si>
  <si>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</si>
  <si>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</si>
  <si>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</si>
  <si>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</si>
  <si>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</si>
  <si>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</si>
  <si>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</si>
  <si>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</si>
  <si>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</si>
  <si>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</si>
  <si>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</si>
  <si>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</si>
  <si>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</si>
  <si>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</si>
  <si>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</si>
  <si>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</si>
  <si>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</si>
  <si>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</si>
  <si>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</si>
  <si>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</si>
  <si>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</si>
  <si>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</si>
  <si>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</si>
  <si>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</si>
  <si>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</si>
  <si>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</si>
  <si>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</si>
  <si>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</si>
  <si>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</si>
  <si>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</si>
  <si>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</si>
  <si>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</si>
  <si>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</si>
  <si>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</si>
  <si>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</si>
  <si>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</si>
  <si>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</si>
  <si>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</si>
  <si>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</si>
  <si>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</si>
  <si>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</si>
  <si>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</si>
  <si>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</si>
  <si>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</si>
  <si>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</si>
  <si>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</si>
  <si>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</si>
  <si>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</si>
  <si>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</si>
  <si>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</si>
  <si>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</si>
  <si>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</si>
  <si>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</si>
  <si>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</si>
  <si>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</si>
  <si>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</si>
  <si>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</si>
  <si>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</si>
  <si>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</si>
  <si>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</si>
  <si>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</si>
  <si>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</si>
  <si>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</si>
  <si>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</si>
  <si>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</si>
  <si>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</si>
  <si>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</si>
  <si>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</si>
  <si>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</si>
  <si>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</si>
  <si>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</si>
  <si>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</si>
  <si>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</si>
  <si>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</si>
  <si>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①収益的収支比率は100％を上回っているが，総収益の大半が一般会計繰入であり健全な経営とはいえない。
④企業債残高対事業規模比率は0％となっているが，これは企業債残高の全部を一般会計において負担するためである。
⑤⑥経費回収率及び汚水処理原価ともに類似団体と比べると，経費回収率は低下し，汚水処理原価については高い水準となった。これは維持管理費が増加したためである。
⑦⑧施設利用率及び水洗化率ともに類似団体と比べると低い水準である。今後は施設規模の縮小など検討していかなければならない。</t>
    <rPh sb="1" eb="3">
      <t>シュウエキ</t>
    </rPh>
    <rPh sb="3" eb="4">
      <t>テキ</t>
    </rPh>
    <rPh sb="4" eb="6">
      <t>シュウシ</t>
    </rPh>
    <rPh sb="6" eb="8">
      <t>ヒリツ</t>
    </rPh>
    <rPh sb="14" eb="16">
      <t>ウワマワ</t>
    </rPh>
    <rPh sb="22" eb="23">
      <t>ソウ</t>
    </rPh>
    <rPh sb="23" eb="25">
      <t>シュウエキ</t>
    </rPh>
    <rPh sb="26" eb="28">
      <t>タイハン</t>
    </rPh>
    <rPh sb="29" eb="31">
      <t>イッパン</t>
    </rPh>
    <rPh sb="31" eb="33">
      <t>カイケイ</t>
    </rPh>
    <rPh sb="33" eb="35">
      <t>クリイレ</t>
    </rPh>
    <rPh sb="38" eb="40">
      <t>ケンゼン</t>
    </rPh>
    <rPh sb="41" eb="43">
      <t>ケイエイ</t>
    </rPh>
    <rPh sb="52" eb="54">
      <t>キギョウ</t>
    </rPh>
    <rPh sb="54" eb="55">
      <t>サイ</t>
    </rPh>
    <rPh sb="55" eb="57">
      <t>ザンダカ</t>
    </rPh>
    <rPh sb="57" eb="58">
      <t>タイ</t>
    </rPh>
    <rPh sb="58" eb="60">
      <t>ジギョウ</t>
    </rPh>
    <rPh sb="60" eb="62">
      <t>キボ</t>
    </rPh>
    <rPh sb="62" eb="64">
      <t>ヒリツ</t>
    </rPh>
    <rPh sb="78" eb="80">
      <t>キギョウ</t>
    </rPh>
    <rPh sb="80" eb="81">
      <t>サイ</t>
    </rPh>
    <rPh sb="81" eb="83">
      <t>ザンダカ</t>
    </rPh>
    <rPh sb="84" eb="86">
      <t>ゼンブ</t>
    </rPh>
    <rPh sb="87" eb="89">
      <t>イッパン</t>
    </rPh>
    <rPh sb="89" eb="91">
      <t>カイケイ</t>
    </rPh>
    <rPh sb="95" eb="97">
      <t>フタン</t>
    </rPh>
    <rPh sb="108" eb="110">
      <t>ケイヒ</t>
    </rPh>
    <rPh sb="110" eb="112">
      <t>カイシュウ</t>
    </rPh>
    <rPh sb="112" eb="113">
      <t>リツ</t>
    </rPh>
    <rPh sb="113" eb="114">
      <t>オヨ</t>
    </rPh>
    <rPh sb="115" eb="117">
      <t>オスイ</t>
    </rPh>
    <rPh sb="117" eb="119">
      <t>ショリ</t>
    </rPh>
    <rPh sb="119" eb="121">
      <t>ゲンカ</t>
    </rPh>
    <rPh sb="124" eb="126">
      <t>ルイジ</t>
    </rPh>
    <rPh sb="126" eb="128">
      <t>ダンタイ</t>
    </rPh>
    <rPh sb="134" eb="136">
      <t>ケイヒ</t>
    </rPh>
    <rPh sb="136" eb="138">
      <t>カイシュウ</t>
    </rPh>
    <rPh sb="138" eb="139">
      <t>リツ</t>
    </rPh>
    <rPh sb="140" eb="142">
      <t>テイカ</t>
    </rPh>
    <rPh sb="144" eb="146">
      <t>オスイ</t>
    </rPh>
    <rPh sb="146" eb="148">
      <t>ショリ</t>
    </rPh>
    <rPh sb="148" eb="150">
      <t>ゲンカ</t>
    </rPh>
    <rPh sb="155" eb="156">
      <t>タカ</t>
    </rPh>
    <rPh sb="157" eb="159">
      <t>スイジュン</t>
    </rPh>
    <rPh sb="167" eb="169">
      <t>イジ</t>
    </rPh>
    <rPh sb="169" eb="171">
      <t>カンリ</t>
    </rPh>
    <rPh sb="171" eb="172">
      <t>ヒ</t>
    </rPh>
    <rPh sb="173" eb="175">
      <t>ゾウカ</t>
    </rPh>
    <rPh sb="186" eb="188">
      <t>シセツ</t>
    </rPh>
    <rPh sb="188" eb="191">
      <t>リヨウリツ</t>
    </rPh>
    <rPh sb="191" eb="192">
      <t>オヨ</t>
    </rPh>
    <rPh sb="193" eb="196">
      <t>スイセンカ</t>
    </rPh>
    <rPh sb="196" eb="197">
      <t>リツ</t>
    </rPh>
    <rPh sb="200" eb="202">
      <t>ルイジ</t>
    </rPh>
    <rPh sb="202" eb="204">
      <t>ダンタイ</t>
    </rPh>
    <rPh sb="205" eb="206">
      <t>クラ</t>
    </rPh>
    <rPh sb="209" eb="210">
      <t>ヒク</t>
    </rPh>
    <rPh sb="211" eb="213">
      <t>スイジュン</t>
    </rPh>
    <rPh sb="217" eb="219">
      <t>コンゴ</t>
    </rPh>
    <rPh sb="220" eb="222">
      <t>シセツ</t>
    </rPh>
    <rPh sb="222" eb="224">
      <t>キボ</t>
    </rPh>
    <rPh sb="225" eb="227">
      <t>シュクショウ</t>
    </rPh>
    <rPh sb="229" eb="231">
      <t>ケントウ</t>
    </rPh>
    <phoneticPr fontId="4"/>
  </si>
  <si>
    <t>　漁業集落排水施設は全国的にも経費回収率は100％を下回っている団体が多く経営が非常に厳しい。本市も収益が少なく費用が過大であるため一般会計繰入に頼らざるを得ない状態である。集落の地域は比較的高齢者が多く，また人口密度も低いため，今後も水洗化率を上げるのは非常に難しい状況である。他市の同事業との意見交換を踏まえ，事業のあり方について検討していかなければならない。</t>
    <rPh sb="1" eb="3">
      <t>ギョギョウ</t>
    </rPh>
    <rPh sb="3" eb="5">
      <t>シュウラク</t>
    </rPh>
    <rPh sb="5" eb="7">
      <t>ハイスイ</t>
    </rPh>
    <rPh sb="7" eb="9">
      <t>シセツ</t>
    </rPh>
    <rPh sb="10" eb="12">
      <t>ゼンコク</t>
    </rPh>
    <rPh sb="12" eb="13">
      <t>テキ</t>
    </rPh>
    <rPh sb="15" eb="17">
      <t>ケイヒ</t>
    </rPh>
    <rPh sb="17" eb="19">
      <t>カイシュウ</t>
    </rPh>
    <rPh sb="19" eb="20">
      <t>リツ</t>
    </rPh>
    <rPh sb="26" eb="28">
      <t>シタマワ</t>
    </rPh>
    <rPh sb="32" eb="34">
      <t>ダンタイ</t>
    </rPh>
    <rPh sb="35" eb="36">
      <t>オオ</t>
    </rPh>
    <rPh sb="37" eb="39">
      <t>ケイエイ</t>
    </rPh>
    <rPh sb="40" eb="42">
      <t>ヒジョウ</t>
    </rPh>
    <rPh sb="43" eb="44">
      <t>キビ</t>
    </rPh>
    <rPh sb="50" eb="52">
      <t>シュウエキ</t>
    </rPh>
    <rPh sb="53" eb="54">
      <t>スク</t>
    </rPh>
    <rPh sb="56" eb="58">
      <t>ヒヨウ</t>
    </rPh>
    <rPh sb="59" eb="61">
      <t>カダイ</t>
    </rPh>
    <rPh sb="66" eb="68">
      <t>イッパン</t>
    </rPh>
    <rPh sb="68" eb="70">
      <t>カイケイ</t>
    </rPh>
    <rPh sb="70" eb="72">
      <t>クリイレ</t>
    </rPh>
    <rPh sb="73" eb="74">
      <t>ライ</t>
    </rPh>
    <rPh sb="78" eb="79">
      <t>エ</t>
    </rPh>
    <rPh sb="81" eb="83">
      <t>ジョウタイ</t>
    </rPh>
    <rPh sb="87" eb="89">
      <t>シュウラク</t>
    </rPh>
    <rPh sb="90" eb="92">
      <t>チイキ</t>
    </rPh>
    <rPh sb="93" eb="96">
      <t>ヒカクテキ</t>
    </rPh>
    <rPh sb="96" eb="99">
      <t>コウレイシャ</t>
    </rPh>
    <rPh sb="100" eb="101">
      <t>オオ</t>
    </rPh>
    <rPh sb="105" eb="107">
      <t>ジンコウ</t>
    </rPh>
    <rPh sb="107" eb="109">
      <t>ミツド</t>
    </rPh>
    <rPh sb="110" eb="111">
      <t>ヒク</t>
    </rPh>
    <rPh sb="115" eb="117">
      <t>コンゴ</t>
    </rPh>
    <rPh sb="118" eb="121">
      <t>スイセンカ</t>
    </rPh>
    <rPh sb="121" eb="122">
      <t>リツ</t>
    </rPh>
    <rPh sb="123" eb="124">
      <t>ア</t>
    </rPh>
    <rPh sb="128" eb="130">
      <t>ヒジョウ</t>
    </rPh>
    <rPh sb="131" eb="132">
      <t>ムズカ</t>
    </rPh>
    <rPh sb="134" eb="136">
      <t>ジョウキョウ</t>
    </rPh>
    <rPh sb="140" eb="142">
      <t>タシ</t>
    </rPh>
    <rPh sb="143" eb="144">
      <t>ドウ</t>
    </rPh>
    <rPh sb="144" eb="146">
      <t>ジギョウ</t>
    </rPh>
    <rPh sb="148" eb="150">
      <t>イケン</t>
    </rPh>
    <rPh sb="150" eb="152">
      <t>コウカン</t>
    </rPh>
    <rPh sb="153" eb="154">
      <t>フ</t>
    </rPh>
    <rPh sb="157" eb="159">
      <t>ジギョウ</t>
    </rPh>
    <rPh sb="162" eb="163">
      <t>カタ</t>
    </rPh>
    <rPh sb="167" eb="169">
      <t>ケントウ</t>
    </rPh>
    <phoneticPr fontId="4"/>
  </si>
  <si>
    <t>③管渠改善率は供用開始して12年目のため0％である。今後は施設の耐用年数は短いため，機能診断を行い，計画的な更新事業に取り組みたい。</t>
    <rPh sb="1" eb="3">
      <t>カンキョ</t>
    </rPh>
    <rPh sb="3" eb="5">
      <t>カイゼン</t>
    </rPh>
    <rPh sb="5" eb="6">
      <t>リツ</t>
    </rPh>
    <rPh sb="7" eb="9">
      <t>キョウヨウ</t>
    </rPh>
    <rPh sb="9" eb="11">
      <t>カイシ</t>
    </rPh>
    <rPh sb="15" eb="16">
      <t>ネン</t>
    </rPh>
    <rPh sb="16" eb="17">
      <t>メ</t>
    </rPh>
    <rPh sb="26" eb="28">
      <t>コンゴ</t>
    </rPh>
    <rPh sb="29" eb="31">
      <t>シセツ</t>
    </rPh>
    <rPh sb="32" eb="34">
      <t>タイヨウ</t>
    </rPh>
    <rPh sb="34" eb="36">
      <t>ネンスウ</t>
    </rPh>
    <rPh sb="37" eb="38">
      <t>ミジカ</t>
    </rPh>
    <rPh sb="42" eb="44">
      <t>キノウ</t>
    </rPh>
    <rPh sb="44" eb="46">
      <t>シンダン</t>
    </rPh>
    <rPh sb="47" eb="48">
      <t>オコナ</t>
    </rPh>
    <rPh sb="50" eb="53">
      <t>ケイカクテキ</t>
    </rPh>
    <rPh sb="54" eb="56">
      <t>コウシン</t>
    </rPh>
    <rPh sb="56" eb="58">
      <t>ジギョウ</t>
    </rPh>
    <rPh sb="59" eb="60">
      <t>ト</t>
    </rPh>
    <rPh sb="61" eb="6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</si>
</sst>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0D-4B21-A0B1-EA8B36EDD3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c:v>0</c:v>
                </c:pt>
                <c:pt idx="3" formatCode="#,##0.00;&quot;△&quot;#,##0.00;&quot;-&quot;">
                  <c:v>0.26</c:v>
                </c:pt>
                <c:pt idx="4" formatCode="#,##0.00;&quot;△&quot;#,##0.00;&quot;-&quot;">
                  <c:v>0.04</c:v>
                </c:pt>
              </c:numCache>
            </c:numRef>
          </c:val>
          <c:smooth val="0"/>
          <c:extLst>
            <c:ext xmlns:c16="http://schemas.microsoft.com/office/drawing/2014/chart" uri="{C3380CC4-5D6E-409C-BE32-E72D297353CC}">
              <c16:uniqueId val="{00000001-EE0D-4B21-A0B1-EA8B36EDD3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10.039999999999999</c:v>
                </c:pt>
                <c:pt idx="1">
                  <c:v>10.039999999999999</c:v>
                </c:pt>
                <c:pt idx="2">
                  <c:v>10.039999999999999</c:v>
                </c:pt>
                <c:pt idx="3">
                  <c:v>10.039999999999999</c:v>
                </c:pt>
                <c:pt idx="4">
                  <c:v>10.039999999999999</c:v>
                </c:pt>
              </c:numCache>
            </c:numRef>
          </c:val>
          <c:extLst>
            <c:ext xmlns:c16="http://schemas.microsoft.com/office/drawing/2014/chart" uri="{C3380CC4-5D6E-409C-BE32-E72D297353CC}">
              <c16:uniqueId val="{00000000-453E-49C8-B4F4-A45876EEF2E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29.8</c:v>
                </c:pt>
                <c:pt idx="3">
                  <c:v>29.43</c:v>
                </c:pt>
                <c:pt idx="4">
                  <c:v>26.7</c:v>
                </c:pt>
              </c:numCache>
            </c:numRef>
          </c:val>
          <c:smooth val="0"/>
          <c:extLst>
            <c:ext xmlns:c16="http://schemas.microsoft.com/office/drawing/2014/chart" uri="{C3380CC4-5D6E-409C-BE32-E72D297353CC}">
              <c16:uniqueId val="{00000001-453E-49C8-B4F4-A45876EEF2E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56.15</c:v>
                </c:pt>
                <c:pt idx="1">
                  <c:v>55.41</c:v>
                </c:pt>
                <c:pt idx="2">
                  <c:v>55.45</c:v>
                </c:pt>
                <c:pt idx="3">
                  <c:v>54.65</c:v>
                </c:pt>
                <c:pt idx="4">
                  <c:v>59.83</c:v>
                </c:pt>
              </c:numCache>
            </c:numRef>
          </c:val>
          <c:extLst>
            <c:ext xmlns:c16="http://schemas.microsoft.com/office/drawing/2014/chart" uri="{C3380CC4-5D6E-409C-BE32-E72D297353CC}">
              <c16:uniqueId val="{00000000-0449-40FD-A725-D32658953DC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66.95</c:v>
                </c:pt>
                <c:pt idx="3">
                  <c:v>66.33</c:v>
                </c:pt>
                <c:pt idx="4">
                  <c:v>66.459999999999994</c:v>
                </c:pt>
              </c:numCache>
            </c:numRef>
          </c:val>
          <c:smooth val="0"/>
          <c:extLst>
            <c:ext xmlns:c16="http://schemas.microsoft.com/office/drawing/2014/chart" uri="{C3380CC4-5D6E-409C-BE32-E72D297353CC}">
              <c16:uniqueId val="{00000001-0449-40FD-A725-D32658953DC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104.26</c:v>
                </c:pt>
                <c:pt idx="1">
                  <c:v>108.54</c:v>
                </c:pt>
                <c:pt idx="2">
                  <c:v>100.39</c:v>
                </c:pt>
                <c:pt idx="3">
                  <c:v>100.68</c:v>
                </c:pt>
                <c:pt idx="4">
                  <c:v>100.85</c:v>
                </c:pt>
              </c:numCache>
            </c:numRef>
          </c:val>
          <c:extLst>
            <c:ext xmlns:c16="http://schemas.microsoft.com/office/drawing/2014/chart" uri="{C3380CC4-5D6E-409C-BE32-E72D297353CC}">
              <c16:uniqueId val="{00000000-9AC0-4C78-9181-1DD6DCA98F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C0-4C78-9181-1DD6DCA98F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CD-43BC-BD05-1797CA85E6F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CD-43BC-BD05-1797CA85E6F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C1-4CB3-AE98-48143A4275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C1-4CB3-AE98-48143A4275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B2-4480-B6DF-13B9034935B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B2-4480-B6DF-13B9034935B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C8-407C-80EC-567439C717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C8-407C-80EC-567439C717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48-4083-9E62-44AF2DF4F23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1491.92</c:v>
                </c:pt>
                <c:pt idx="3">
                  <c:v>1756.26</c:v>
                </c:pt>
                <c:pt idx="4">
                  <c:v>1864.29</c:v>
                </c:pt>
              </c:numCache>
            </c:numRef>
          </c:val>
          <c:smooth val="0"/>
          <c:extLst>
            <c:ext xmlns:c16="http://schemas.microsoft.com/office/drawing/2014/chart" uri="{C3380CC4-5D6E-409C-BE32-E72D297353CC}">
              <c16:uniqueId val="{00000001-B448-4083-9E62-44AF2DF4F23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46.98</c:v>
                </c:pt>
                <c:pt idx="1">
                  <c:v>42.98</c:v>
                </c:pt>
                <c:pt idx="2">
                  <c:v>45.32</c:v>
                </c:pt>
                <c:pt idx="3">
                  <c:v>37.21</c:v>
                </c:pt>
                <c:pt idx="4">
                  <c:v>28.29</c:v>
                </c:pt>
              </c:numCache>
            </c:numRef>
          </c:val>
          <c:extLst>
            <c:ext xmlns:c16="http://schemas.microsoft.com/office/drawing/2014/chart" uri="{C3380CC4-5D6E-409C-BE32-E72D297353CC}">
              <c16:uniqueId val="{00000000-3C68-48B0-8EB0-744ABD0B183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46.77</c:v>
                </c:pt>
                <c:pt idx="3">
                  <c:v>45.78</c:v>
                </c:pt>
                <c:pt idx="4">
                  <c:v>51.32</c:v>
                </c:pt>
              </c:numCache>
            </c:numRef>
          </c:val>
          <c:smooth val="0"/>
          <c:extLst>
            <c:ext xmlns:c16="http://schemas.microsoft.com/office/drawing/2014/chart" uri="{C3380CC4-5D6E-409C-BE32-E72D297353CC}">
              <c16:uniqueId val="{00000001-3C68-48B0-8EB0-744ABD0B183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329.36</c:v>
                </c:pt>
                <c:pt idx="1">
                  <c:v>363.74</c:v>
                </c:pt>
                <c:pt idx="2">
                  <c:v>343.06</c:v>
                </c:pt>
                <c:pt idx="3">
                  <c:v>421.38</c:v>
                </c:pt>
                <c:pt idx="4">
                  <c:v>558.36</c:v>
                </c:pt>
              </c:numCache>
            </c:numRef>
          </c:val>
          <c:extLst>
            <c:ext xmlns:c16="http://schemas.microsoft.com/office/drawing/2014/chart" uri="{C3380CC4-5D6E-409C-BE32-E72D297353CC}">
              <c16:uniqueId val="{00000000-53B5-4293-8D30-F9B4CA1B9D9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348.75</c:v>
                </c:pt>
                <c:pt idx="3">
                  <c:v>367.7</c:v>
                </c:pt>
                <c:pt idx="4">
                  <c:v>329.91</c:v>
                </c:pt>
              </c:numCache>
            </c:numRef>
          </c:val>
          <c:smooth val="0"/>
          <c:extLst>
            <c:ext xmlns:c16="http://schemas.microsoft.com/office/drawing/2014/chart" uri="{C3380CC4-5D6E-409C-BE32-E72D297353CC}">
              <c16:uniqueId val="{00000001-53B5-4293-8D30-F9B4CA1B9D9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宇土市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H3</v>
      </c>
      <c r="X8" s="49"/>
      <c r="Y8" s="49"/>
      <c r="Z8" s="49"/>
      <c r="AA8" s="49"/>
      <c r="AB8" s="49"/>
      <c r="AC8" s="49"/>
      <c r="AD8" s="50" t="str">
        <f>データ!$M$6</f>
        <v>非設置</v>
      </c>
      <c r="AE8" s="50"/>
      <c r="AF8" s="50"/>
      <c r="AG8" s="50"/>
      <c r="AH8" s="50"/>
      <c r="AI8" s="50"/>
      <c r="AJ8" s="50"/>
      <c r="AK8" s="3"/>
      <c r="AL8" s="51">
        <f>データ!S6</f>
        <v>37043</v>
      </c>
      <c r="AM8" s="51"/>
      <c r="AN8" s="51"/>
      <c r="AO8" s="51"/>
      <c r="AP8" s="51"/>
      <c r="AQ8" s="51"/>
      <c r="AR8" s="51"/>
      <c r="AS8" s="51"/>
      <c r="AT8" s="46">
        <f>データ!T6</f>
        <v>74.3</v>
      </c>
      <c r="AU8" s="46"/>
      <c r="AV8" s="46"/>
      <c r="AW8" s="46"/>
      <c r="AX8" s="46"/>
      <c r="AY8" s="46"/>
      <c r="AZ8" s="46"/>
      <c r="BA8" s="46"/>
      <c r="BB8" s="46">
        <f>データ!U6</f>
        <v>498.56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1.27</v>
      </c>
      <c r="Q10" s="46"/>
      <c r="R10" s="46"/>
      <c r="S10" s="46"/>
      <c r="T10" s="46"/>
      <c r="U10" s="46"/>
      <c r="V10" s="46"/>
      <c r="W10" s="46">
        <f>データ!Q6</f>
        <v>95.01</v>
      </c>
      <c r="X10" s="46"/>
      <c r="Y10" s="46"/>
      <c r="Z10" s="46"/>
      <c r="AA10" s="46"/>
      <c r="AB10" s="46"/>
      <c r="AC10" s="46"/>
      <c r="AD10" s="51">
        <f>データ!R6</f>
        <v>3050</v>
      </c>
      <c r="AE10" s="51"/>
      <c r="AF10" s="51"/>
      <c r="AG10" s="51"/>
      <c r="AH10" s="51"/>
      <c r="AI10" s="51"/>
      <c r="AJ10" s="51"/>
      <c r="AK10" s="2"/>
      <c r="AL10" s="51">
        <f>データ!V6</f>
        <v>468</v>
      </c>
      <c r="AM10" s="51"/>
      <c r="AN10" s="51"/>
      <c r="AO10" s="51"/>
      <c r="AP10" s="51"/>
      <c r="AQ10" s="51"/>
      <c r="AR10" s="51"/>
      <c r="AS10" s="51"/>
      <c r="AT10" s="46">
        <f>データ!W6</f>
        <v>0.14000000000000001</v>
      </c>
      <c r="AU10" s="46"/>
      <c r="AV10" s="46"/>
      <c r="AW10" s="46"/>
      <c r="AX10" s="46"/>
      <c r="AY10" s="46"/>
      <c r="AZ10" s="46"/>
      <c r="BA10" s="46"/>
      <c r="BB10" s="46">
        <f>データ!X6</f>
        <v>3342.86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lAXDR2cjirL3VeqSClZkL6/9potdG556RFhHOlbtkUyQkQYrEHeI3gfy6cwSciNsqn0u69GG+soPEP6QFQYr5w==" saltValue="U/Ah/A9gWdts5m61fOGD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432113</v>
      </c>
      <c r="D6" s="33">
        <f t="shared" si="3"/>
        <v>47</v>
      </c>
      <c r="E6" s="33">
        <f t="shared" si="3"/>
        <v>17</v>
      </c>
      <c r="F6" s="33">
        <f t="shared" si="3"/>
        <v>6</v>
      </c>
      <c r="G6" s="33">
        <f t="shared" si="3"/>
        <v>0</v>
      </c>
      <c r="H6" s="33" t="str">
        <f t="shared" si="3"/>
        <v>熊本県　宇土市</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1.27</v>
      </c>
      <c r="Q6" s="34">
        <f t="shared" si="3"/>
        <v>95.01</v>
      </c>
      <c r="R6" s="34">
        <f t="shared" si="3"/>
        <v>3050</v>
      </c>
      <c r="S6" s="34">
        <f t="shared" si="3"/>
        <v>37043</v>
      </c>
      <c r="T6" s="34">
        <f t="shared" si="3"/>
        <v>74.3</v>
      </c>
      <c r="U6" s="34">
        <f t="shared" si="3"/>
        <v>498.56</v>
      </c>
      <c r="V6" s="34">
        <f t="shared" si="3"/>
        <v>468</v>
      </c>
      <c r="W6" s="34">
        <f t="shared" si="3"/>
        <v>0.14000000000000001</v>
      </c>
      <c r="X6" s="34">
        <f t="shared" si="3"/>
        <v>3342.86</v>
      </c>
      <c r="Y6" s="35">
        <f>IF(Y7="",NA(),Y7)</f>
        <v>104.26</v>
      </c>
      <c r="Z6" s="35">
        <f t="shared" ref="Z6:AH6" si="4">IF(Z7="",NA(),Z7)</f>
        <v>108.54</v>
      </c>
      <c r="AA6" s="35">
        <f t="shared" si="4"/>
        <v>100.39</v>
      </c>
      <c r="AB6" s="35">
        <f t="shared" si="4"/>
        <v>100.68</v>
      </c>
      <c r="AC6" s="35">
        <f t="shared" si="4"/>
        <v>100.85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1451.54</v>
      </c>
      <c r="BL6" s="35">
        <f t="shared" si="7"/>
        <v>1700.42</v>
      </c>
      <c r="BM6" s="35">
        <f t="shared" si="7"/>
        <v>1491.92</v>
      </c>
      <c r="BN6" s="35">
        <f t="shared" si="7"/>
        <v>1756.26</v>
      </c>
      <c r="BO6" s="35">
        <f t="shared" si="7"/>
        <v>1864.29</v>
      </c>
      <c r="BP6" s="34" t="str">
        <f>IF(BP7="","",IF(BP7="-","【-】","【"&amp;SUBSTITUTE(TEXT(BP7,"#,##0.00"),"-","△")&amp;"】"))</f>
        <v>【953.26】</v>
      </c>
      <c r="BQ6" s="35">
        <f>IF(BQ7="",NA(),BQ7)</f>
        <v>46.98</v>
      </c>
      <c r="BR6" s="35">
        <f t="shared" ref="BR6:BZ6" si="8">IF(BR7="",NA(),BR7)</f>
        <v>42.98</v>
      </c>
      <c r="BS6" s="35">
        <f t="shared" si="8"/>
        <v>45.32</v>
      </c>
      <c r="BT6" s="35">
        <f t="shared" si="8"/>
        <v>37.21</v>
      </c>
      <c r="BU6" s="35">
        <f t="shared" si="8"/>
        <v>28.29</v>
      </c>
      <c r="BV6" s="35">
        <f t="shared" si="8"/>
        <v>33.58</v>
      </c>
      <c r="BW6" s="35">
        <f t="shared" si="8"/>
        <v>34.51</v>
      </c>
      <c r="BX6" s="35">
        <f t="shared" si="8"/>
        <v>46.77</v>
      </c>
      <c r="BY6" s="35">
        <f t="shared" si="8"/>
        <v>45.78</v>
      </c>
      <c r="BZ6" s="35">
        <f t="shared" si="8"/>
        <v>51.32</v>
      </c>
      <c r="CA6" s="34" t="str">
        <f>IF(CA7="","",IF(CA7="-","【-】","【"&amp;SUBSTITUTE(TEXT(CA7,"#,##0.00"),"-","△")&amp;"】"))</f>
        <v>【45.31】</v>
      </c>
      <c r="CB6" s="35">
        <f>IF(CB7="",NA(),CB7)</f>
        <v>329.36</v>
      </c>
      <c r="CC6" s="35">
        <f t="shared" ref="CC6:CK6" si="9">IF(CC7="",NA(),CC7)</f>
        <v>363.74</v>
      </c>
      <c r="CD6" s="35">
        <f t="shared" si="9"/>
        <v>343.06</v>
      </c>
      <c r="CE6" s="35">
        <f t="shared" si="9"/>
        <v>421.38</v>
      </c>
      <c r="CF6" s="35">
        <f t="shared" si="9"/>
        <v>558.36</v>
      </c>
      <c r="CG6" s="35">
        <f t="shared" si="9"/>
        <v>514.39</v>
      </c>
      <c r="CH6" s="35">
        <f t="shared" si="9"/>
        <v>476.11</v>
      </c>
      <c r="CI6" s="35">
        <f t="shared" si="9"/>
        <v>348.75</v>
      </c>
      <c r="CJ6" s="35">
        <f t="shared" si="9"/>
        <v>367.7</v>
      </c>
      <c r="CK6" s="35">
        <f t="shared" si="9"/>
        <v>329.91</v>
      </c>
      <c r="CL6" s="34" t="str">
        <f>IF(CL7="","",IF(CL7="-","【-】","【"&amp;SUBSTITUTE(TEXT(CL7,"#,##0.00"),"-","△")&amp;"】"))</f>
        <v>【379.91】</v>
      </c>
      <c r="CM6" s="35">
        <f>IF(CM7="",NA(),CM7)</f>
        <v>10.039999999999999</v>
      </c>
      <c r="CN6" s="35">
        <f t="shared" ref="CN6:CV6" si="10">IF(CN7="",NA(),CN7)</f>
        <v>10.039999999999999</v>
      </c>
      <c r="CO6" s="35">
        <f t="shared" si="10"/>
        <v>10.039999999999999</v>
      </c>
      <c r="CP6" s="35">
        <f t="shared" si="10"/>
        <v>10.039999999999999</v>
      </c>
      <c r="CQ6" s="35">
        <f t="shared" si="10"/>
        <v>10.039999999999999</v>
      </c>
      <c r="CR6" s="35">
        <f t="shared" si="10"/>
        <v>29.28</v>
      </c>
      <c r="CS6" s="35">
        <f t="shared" si="10"/>
        <v>29.4</v>
      </c>
      <c r="CT6" s="35">
        <f t="shared" si="10"/>
        <v>29.8</v>
      </c>
      <c r="CU6" s="35">
        <f t="shared" si="10"/>
        <v>29.43</v>
      </c>
      <c r="CV6" s="35">
        <f t="shared" si="10"/>
        <v>26.7</v>
      </c>
      <c r="CW6" s="34" t="str">
        <f>IF(CW7="","",IF(CW7="-","【-】","【"&amp;SUBSTITUTE(TEXT(CW7,"#,##0.00"),"-","△")&amp;"】"))</f>
        <v>【33.67】</v>
      </c>
      <c r="CX6" s="35">
        <f>IF(CX7="",NA(),CX7)</f>
        <v>56.15</v>
      </c>
      <c r="CY6" s="35">
        <f t="shared" ref="CY6:DG6" si="11">IF(CY7="",NA(),CY7)</f>
        <v>55.41</v>
      </c>
      <c r="CZ6" s="35">
        <f t="shared" si="11"/>
        <v>55.45</v>
      </c>
      <c r="DA6" s="35">
        <f t="shared" si="11"/>
        <v>54.65</v>
      </c>
      <c r="DB6" s="35">
        <f t="shared" si="11"/>
        <v>59.83</v>
      </c>
      <c r="DC6" s="35">
        <f t="shared" si="11"/>
        <v>66.819999999999993</v>
      </c>
      <c r="DD6" s="35">
        <f t="shared" si="11"/>
        <v>63.77</v>
      </c>
      <c r="DE6" s="35">
        <f t="shared" si="11"/>
        <v>66.95</v>
      </c>
      <c r="DF6" s="35">
        <f t="shared" si="11"/>
        <v>66.33</v>
      </c>
      <c r="DG6" s="35">
        <f t="shared" si="11"/>
        <v>66.459999999999994</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4">
        <f t="shared" si="14"/>
        <v>0</v>
      </c>
      <c r="EM6" s="35">
        <f t="shared" si="14"/>
        <v>0.26</v>
      </c>
      <c r="EN6" s="35">
        <f t="shared" si="14"/>
        <v>0.04</v>
      </c>
      <c r="EO6" s="34" t="str">
        <f>IF(EO7="","",IF(EO7="-","【-】","【"&amp;SUBSTITUTE(TEXT(EO7,"#,##0.00"),"-","△")&amp;"】"))</f>
        <v>【0.01】</v>
      </c>
    </row>
    <row r="7" spans="1:145" s="36" customFormat="1" x14ac:dyDescent="0.15">
      <c r="A7" s="28"/>
      <c r="B7" s="37">
        <v>2019</v>
      </c>
      <c r="C7" s="37">
        <v>432113</v>
      </c>
      <c r="D7" s="37">
        <v>47</v>
      </c>
      <c r="E7" s="37">
        <v>17</v>
      </c>
      <c r="F7" s="37">
        <v>6</v>
      </c>
      <c r="G7" s="37">
        <v>0</v>
      </c>
      <c r="H7" s="37" t="s">
        <v>98</v>
      </c>
      <c r="I7" s="37" t="s">
        <v>99</v>
      </c>
      <c r="J7" s="37" t="s">
        <v>100</v>
      </c>
      <c r="K7" s="37" t="s">
        <v>101</v>
      </c>
      <c r="L7" s="37" t="s">
        <v>102</v>
      </c>
      <c r="M7" s="37" t="s">
        <v>103</v>
      </c>
      <c r="N7" s="38" t="s">
        <v>104</v>
      </c>
      <c r="O7" s="38" t="s">
        <v>105</v>
      </c>
      <c r="P7" s="38">
        <v>1.27</v>
      </c>
      <c r="Q7" s="38">
        <v>95.01</v>
      </c>
      <c r="R7" s="38">
        <v>3050</v>
      </c>
      <c r="S7" s="38">
        <v>37043</v>
      </c>
      <c r="T7" s="38">
        <v>74.3</v>
      </c>
      <c r="U7" s="38">
        <v>498.56</v>
      </c>
      <c r="V7" s="38">
        <v>468</v>
      </c>
      <c r="W7" s="38">
        <v>0.14000000000000001</v>
      </c>
      <c r="X7" s="38">
        <v>3342.86</v>
      </c>
      <c r="Y7" s="38">
        <v>104.26</v>
      </c>
      <c r="Z7" s="38">
        <v>108.54</v>
      </c>
      <c r="AA7" s="38">
        <v>100.39</v>
      </c>
      <c r="AB7" s="38">
        <v>100.68</v>
      </c>
      <c r="AC7" s="38">
        <v>100.85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1451.54</v>
      </c>
      <c r="BL7" s="38">
        <v>1700.42</v>
      </c>
      <c r="BM7" s="38">
        <v>1491.92</v>
      </c>
      <c r="BN7" s="38">
        <v>1756.26</v>
      </c>
      <c r="BO7" s="38">
        <v>1864.29</v>
      </c>
      <c r="BP7" s="38">
        <v>953.26</v>
      </c>
      <c r="BQ7" s="38">
        <v>46.98</v>
      </c>
      <c r="BR7" s="38">
        <v>42.98</v>
      </c>
      <c r="BS7" s="38">
        <v>45.32</v>
      </c>
      <c r="BT7" s="38">
        <v>37.21</v>
      </c>
      <c r="BU7" s="38">
        <v>28.29</v>
      </c>
      <c r="BV7" s="38">
        <v>33.58</v>
      </c>
      <c r="BW7" s="38">
        <v>34.51</v>
      </c>
      <c r="BX7" s="38">
        <v>46.77</v>
      </c>
      <c r="BY7" s="38">
        <v>45.78</v>
      </c>
      <c r="BZ7" s="38">
        <v>51.32</v>
      </c>
      <c r="CA7" s="38">
        <v>45.31</v>
      </c>
      <c r="CB7" s="38">
        <v>329.36</v>
      </c>
      <c r="CC7" s="38">
        <v>363.74</v>
      </c>
      <c r="CD7" s="38">
        <v>343.06</v>
      </c>
      <c r="CE7" s="38">
        <v>421.38</v>
      </c>
      <c r="CF7" s="38">
        <v>558.36</v>
      </c>
      <c r="CG7" s="38">
        <v>514.39</v>
      </c>
      <c r="CH7" s="38">
        <v>476.11</v>
      </c>
      <c r="CI7" s="38">
        <v>348.75</v>
      </c>
      <c r="CJ7" s="38">
        <v>367.7</v>
      </c>
      <c r="CK7" s="38">
        <v>329.91</v>
      </c>
      <c r="CL7" s="38">
        <v>379.91</v>
      </c>
      <c r="CM7" s="38">
        <v>10.039999999999999</v>
      </c>
      <c r="CN7" s="38">
        <v>10.039999999999999</v>
      </c>
      <c r="CO7" s="38">
        <v>10.039999999999999</v>
      </c>
      <c r="CP7" s="38">
        <v>10.039999999999999</v>
      </c>
      <c r="CQ7" s="38">
        <v>10.039999999999999</v>
      </c>
      <c r="CR7" s="38">
        <v>29.28</v>
      </c>
      <c r="CS7" s="38">
        <v>29.4</v>
      </c>
      <c r="CT7" s="38">
        <v>29.8</v>
      </c>
      <c r="CU7" s="38">
        <v>29.43</v>
      </c>
      <c r="CV7" s="38">
        <v>26.7</v>
      </c>
      <c r="CW7" s="38">
        <v>33.67</v>
      </c>
      <c r="CX7" s="38">
        <v>56.15</v>
      </c>
      <c r="CY7" s="38">
        <v>55.41</v>
      </c>
      <c r="CZ7" s="38">
        <v>55.45</v>
      </c>
      <c r="DA7" s="38">
        <v>54.65</v>
      </c>
      <c r="DB7" s="38">
        <v>59.83</v>
      </c>
      <c r="DC7" s="38">
        <v>66.819999999999993</v>
      </c>
      <c r="DD7" s="38">
        <v>63.77</v>
      </c>
      <c r="DE7" s="38">
        <v>66.95</v>
      </c>
      <c r="DF7" s="38">
        <v>66.33</v>
      </c>
      <c r="DG7" s="38">
        <v>66.459999999999994</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v>
      </c>
      <c r="EM7" s="38">
        <v>0.26</v>
      </c>
      <c r="EN7" s="38">
        <v>0.04</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岩山 加代子</cp:lastModifiedBy>
  <cp:lastPrinted>2021-01-27T06:34:30Z</cp:lastPrinted>
  <dcterms:created xsi:type="dcterms:W3CDTF">2020-12-04T03:12:43Z</dcterms:created>
  <dcterms:modified xsi:type="dcterms:W3CDTF">2021-01-27T08:26:18Z</dcterms:modified>
  <cp:category/>
</cp:coreProperties>
</file>