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730"/>
  <workbookPr/>
  <mc:AlternateContent xmlns:mc="http://schemas.openxmlformats.org/markup-compatibility/2006">
    <mc:Choice Requires="x15">
      <x15ac:absPath xmlns:x15ac="http://schemas.microsoft.com/office/spreadsheetml/2010/11/ac" url="X:\★ 下水道班\◆農業集落排水\農集メイン\関係機関　調査・照会\R2\経営比較分析表\45 苓北町\下水道（法非適）\"/>
    </mc:Choice>
  </mc:AlternateContent>
  <xr:revisionPtr revIDLastSave="0" documentId="13_ncr:1_{C20BFAED-81C7-4A92-920C-DA86EC82BAA4}" xr6:coauthVersionLast="45" xr6:coauthVersionMax="45" xr10:uidLastSave="{00000000-0000-0000-0000-000000000000}"/>
  <workbookProtection workbookAlgorithmName="SHA-512" workbookHashValue="M1PIADxsEC8z1iHl3Wn1FzJN3Bc8yAcWFvYoaJEHxnLPrqOGiQRYoZrObMPfrk+TH3utG87QPh1gQr0kNXKUMw==" workbookSaltValue="Y5U5WsLy+6l+6ib+aSeu7Q==" workbookSpinCount="100000" lockStructure="1"/>
  <bookViews>
    <workbookView xWindow="-120" yWindow="-120" windowWidth="20730" windowHeight="11160" xr2:uid="{00000000-000D-0000-FFFF-FFFF00000000}"/>
  </bookViews>
  <sheets>
    <sheet name="法非適用_下水道事業" sheetId="4" r:id="rId1"/>
    <sheet name="データ" sheetId="5" state="hidden"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Q6" i="5"/>
  <c r="W10" i="4" s="1"/>
  <c r="P6" i="5"/>
  <c r="O6" i="5"/>
  <c r="N6" i="5"/>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AD10" i="4"/>
  <c r="P10" i="4"/>
  <c r="I10" i="4"/>
  <c r="B10" i="4"/>
  <c r="AT8" i="4"/>
  <c r="AL8" i="4"/>
  <c r="W8" i="4"/>
  <c r="P8" i="4"/>
  <c r="I8" i="4"/>
  <c r="B6" i="4"/>
</calcChain>
</file>

<file path=xl/sharedStrings.xml><?xml version="1.0" encoding="utf-8"?>
<sst xmlns="http://schemas.openxmlformats.org/spreadsheetml/2006/main" count="236" uniqueCount="119">
  <si>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</si>
  <si>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</si>
  <si>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</si>
  <si>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</si>
  <si>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</si>
  <si>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</si>
  <si>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</si>
  <si>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</si>
  <si>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</si>
  <si>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</si>
  <si>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</si>
  <si>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</si>
  <si>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</si>
  <si>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</si>
  <si>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</si>
  <si>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</si>
  <si>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</si>
  <si>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</si>
  <si>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</si>
  <si>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</si>
  <si>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</si>
  <si>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</si>
  <si>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</si>
  <si>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</si>
  <si>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</si>
  <si>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</si>
  <si>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</si>
  <si>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</si>
  <si>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</si>
  <si>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</si>
  <si>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</si>
  <si>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</si>
  <si>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</si>
  <si>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</si>
  <si>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</si>
  <si>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</si>
  <si>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</si>
  <si>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</si>
  <si>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</si>
  <si>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</si>
  <si>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</si>
  <si>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</si>
  <si>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</si>
  <si>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</si>
  <si>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</si>
  <si>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</si>
  <si>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</si>
  <si>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</si>
  <si>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</si>
  <si>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</si>
  <si>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</si>
  <si>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</si>
  <si>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</si>
  <si>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</si>
  <si>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</si>
  <si>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</si>
  <si>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</si>
  <si>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</si>
  <si>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</si>
  <si>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</si>
  <si>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</si>
  <si>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</si>
  <si>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</si>
  <si>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</si>
  <si>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</si>
  <si>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</si>
  <si>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</si>
  <si>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</si>
  <si>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</si>
  <si>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</si>
  <si>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</si>
  <si>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</si>
  <si>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</si>
  <si>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</si>
  <si>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</si>
  <si>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</si>
  <si>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</si>
  <si>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</si>
  <si>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</si>
  <si>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</si>
  <si>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</si>
  <si>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</si>
  <si>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</si>
  <si>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</si>
  <si>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</si>
  <si>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</si>
  <si>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</si>
  <si>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</si>
  <si>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</si>
  <si>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</si>
  <si>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</si>
  <si>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</si>
  <si>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</si>
  <si>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</si>
  <si>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</si>
  <si>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</si>
  <si>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</si>
  <si>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苓北町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</si>
  <si>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</si>
  <si>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</si>
  <si>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</si>
  <si>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</si>
  <si>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</si>
  <si>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</si>
  <si>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</si>
  <si>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</si>
  <si>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</si>
  <si>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</si>
  <si>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</si>
  <si>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</si>
  <si>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</si>
  <si>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</si>
  <si>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</si>
  <si>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</si>
  <si>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</si>
  <si>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</si>
  <si>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平成11年・14年から供用開始しており、それぞれ老朽化が進行している。それに加え施設等の機器の故障、管渠の老朽化も進んでいる。最適化構想を元に安定した施設管理・更新を行っていく必要がある。</t>
    <rPh sb="1" eb="3">
      <t>ヘイセイ</t>
    </rPh>
    <rPh sb="5" eb="6">
      <t>ネン</t>
    </rPh>
    <rPh sb="9" eb="10">
      <t>ネン</t>
    </rPh>
    <rPh sb="12" eb="14">
      <t>キョウヨウ</t>
    </rPh>
    <rPh sb="14" eb="16">
      <t>カイシ</t>
    </rPh>
    <rPh sb="25" eb="28">
      <t>ロウキュウカ</t>
    </rPh>
    <rPh sb="29" eb="31">
      <t>シンコウ</t>
    </rPh>
    <rPh sb="39" eb="40">
      <t>クワ</t>
    </rPh>
    <rPh sb="41" eb="43">
      <t>シセツ</t>
    </rPh>
    <rPh sb="43" eb="44">
      <t>トウ</t>
    </rPh>
    <rPh sb="45" eb="47">
      <t>キキ</t>
    </rPh>
    <rPh sb="48" eb="50">
      <t>コショウ</t>
    </rPh>
    <rPh sb="51" eb="53">
      <t>カンキョ</t>
    </rPh>
    <rPh sb="54" eb="57">
      <t>ロウキュウカ</t>
    </rPh>
    <rPh sb="58" eb="59">
      <t>スス</t>
    </rPh>
    <rPh sb="64" eb="67">
      <t>サイテキカ</t>
    </rPh>
    <rPh sb="67" eb="69">
      <t>コウソウ</t>
    </rPh>
    <rPh sb="70" eb="71">
      <t>モト</t>
    </rPh>
    <rPh sb="72" eb="74">
      <t>アンテイ</t>
    </rPh>
    <rPh sb="76" eb="78">
      <t>シセツ</t>
    </rPh>
    <rPh sb="78" eb="80">
      <t>カンリ</t>
    </rPh>
    <rPh sb="81" eb="83">
      <t>コウシン</t>
    </rPh>
    <rPh sb="84" eb="85">
      <t>オコナ</t>
    </rPh>
    <rPh sb="89" eb="91">
      <t>ヒツヨウ</t>
    </rPh>
    <phoneticPr fontId="4"/>
  </si>
  <si>
    <t>　人口減少に伴い使用料収入は年々減少すると予想される。今後老朽化により施設修繕・更新に係る費用が発生してくる可能性が高い。その中で安定した経営を行うために加入促進や最適整備計画に沿った施設管理を行っていく必要がある。</t>
    <rPh sb="1" eb="3">
      <t>ジンコウ</t>
    </rPh>
    <rPh sb="3" eb="5">
      <t>ゲンショウ</t>
    </rPh>
    <rPh sb="6" eb="7">
      <t>トモナ</t>
    </rPh>
    <rPh sb="8" eb="11">
      <t>シヨウリョウ</t>
    </rPh>
    <rPh sb="11" eb="13">
      <t>シュウニュウ</t>
    </rPh>
    <rPh sb="14" eb="16">
      <t>ネンネン</t>
    </rPh>
    <rPh sb="16" eb="18">
      <t>ゲンショウ</t>
    </rPh>
    <rPh sb="21" eb="23">
      <t>ヨソウ</t>
    </rPh>
    <rPh sb="27" eb="29">
      <t>コンゴ</t>
    </rPh>
    <rPh sb="29" eb="32">
      <t>ロウキュウカ</t>
    </rPh>
    <rPh sb="35" eb="37">
      <t>シセツ</t>
    </rPh>
    <rPh sb="37" eb="39">
      <t>シュウゼン</t>
    </rPh>
    <rPh sb="40" eb="42">
      <t>コウシン</t>
    </rPh>
    <rPh sb="43" eb="44">
      <t>カカ</t>
    </rPh>
    <rPh sb="45" eb="47">
      <t>ヒヨウ</t>
    </rPh>
    <rPh sb="48" eb="50">
      <t>ハッセイ</t>
    </rPh>
    <rPh sb="54" eb="57">
      <t>カノウセイ</t>
    </rPh>
    <rPh sb="58" eb="59">
      <t>タカ</t>
    </rPh>
    <rPh sb="63" eb="64">
      <t>ナカ</t>
    </rPh>
    <rPh sb="65" eb="67">
      <t>アンテイ</t>
    </rPh>
    <rPh sb="69" eb="71">
      <t>ケイエイ</t>
    </rPh>
    <rPh sb="72" eb="73">
      <t>オコナ</t>
    </rPh>
    <rPh sb="77" eb="79">
      <t>カニュウ</t>
    </rPh>
    <rPh sb="79" eb="81">
      <t>ソクシン</t>
    </rPh>
    <rPh sb="82" eb="84">
      <t>サイテキ</t>
    </rPh>
    <rPh sb="84" eb="86">
      <t>セイビ</t>
    </rPh>
    <rPh sb="86" eb="88">
      <t>ケイカク</t>
    </rPh>
    <rPh sb="89" eb="90">
      <t>ソ</t>
    </rPh>
    <rPh sb="92" eb="94">
      <t>シセツ</t>
    </rPh>
    <rPh sb="94" eb="96">
      <t>カンリ</t>
    </rPh>
    <rPh sb="97" eb="98">
      <t>オコナ</t>
    </rPh>
    <rPh sb="102" eb="104">
      <t>ヒツヨウ</t>
    </rPh>
    <phoneticPr fontId="4"/>
  </si>
  <si>
    <t>　令和元年度単年で見ると収支は黒字であるが、償還金や管理費の一部を一般会計へ依存している状況であるため、更なる経費削減に取り組んでいく必要がある。経費回収率は前年に比べ上昇しており、汚水処理原価の下落が影響していると考えられる。水洗化率はほぼ横ばいで推移しているが、施設利用率は緩やかに減少している。これらを向上させるために汚水処理経費の削減及び接続率の向上に努める必要がある。　　　　　　　　　　　　　　　　　　　　　　　　</t>
    <rPh sb="1" eb="3">
      <t>レイワ</t>
    </rPh>
    <rPh sb="3" eb="6">
      <t>ガンネンド</t>
    </rPh>
    <rPh sb="6" eb="8">
      <t>タンネン</t>
    </rPh>
    <rPh sb="9" eb="10">
      <t>ミ</t>
    </rPh>
    <rPh sb="12" eb="14">
      <t>シュウシ</t>
    </rPh>
    <rPh sb="15" eb="17">
      <t>クロジ</t>
    </rPh>
    <rPh sb="22" eb="25">
      <t>ショウカンキン</t>
    </rPh>
    <rPh sb="26" eb="29">
      <t>カンリヒ</t>
    </rPh>
    <rPh sb="30" eb="32">
      <t>イチブ</t>
    </rPh>
    <rPh sb="33" eb="35">
      <t>イッパン</t>
    </rPh>
    <rPh sb="35" eb="37">
      <t>カイケイ</t>
    </rPh>
    <rPh sb="38" eb="40">
      <t>イゾン</t>
    </rPh>
    <rPh sb="44" eb="46">
      <t>ジョウキョウ</t>
    </rPh>
    <rPh sb="52" eb="53">
      <t>サラ</t>
    </rPh>
    <rPh sb="55" eb="57">
      <t>ケイヒ</t>
    </rPh>
    <rPh sb="57" eb="59">
      <t>サクゲン</t>
    </rPh>
    <rPh sb="60" eb="61">
      <t>ト</t>
    </rPh>
    <rPh sb="62" eb="63">
      <t>ク</t>
    </rPh>
    <rPh sb="67" eb="69">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</si>
</sst>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3FC-4D61-A7A3-45722833B265}"/>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2.0499999999999998</c:v>
                </c:pt>
                <c:pt idx="2">
                  <c:v>0.01</c:v>
                </c:pt>
                <c:pt idx="3">
                  <c:v>0.01</c:v>
                </c:pt>
                <c:pt idx="4">
                  <c:v>0.02</c:v>
                </c:pt>
              </c:numCache>
            </c:numRef>
          </c:val>
          <c:smooth val="0"/>
          <c:extLst>
            <c:ext xmlns:c16="http://schemas.microsoft.com/office/drawing/2014/chart" uri="{C3380CC4-5D6E-409C-BE32-E72D297353CC}">
              <c16:uniqueId val="{00000001-13FC-4D61-A7A3-45722833B265}"/>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60</c:v>
                </c:pt>
                <c:pt idx="1">
                  <c:v>60.87</c:v>
                </c:pt>
                <c:pt idx="2">
                  <c:v>59.78</c:v>
                </c:pt>
                <c:pt idx="3">
                  <c:v>57.61</c:v>
                </c:pt>
                <c:pt idx="4">
                  <c:v>56.52</c:v>
                </c:pt>
              </c:numCache>
            </c:numRef>
          </c:val>
          <c:extLst>
            <c:ext xmlns:c16="http://schemas.microsoft.com/office/drawing/2014/chart" uri="{C3380CC4-5D6E-409C-BE32-E72D297353CC}">
              <c16:uniqueId val="{00000000-79BF-4A07-8AC3-A345696DCDEC}"/>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52.31</c:v>
                </c:pt>
                <c:pt idx="1">
                  <c:v>60.65</c:v>
                </c:pt>
                <c:pt idx="2">
                  <c:v>51.75</c:v>
                </c:pt>
                <c:pt idx="3">
                  <c:v>50.68</c:v>
                </c:pt>
                <c:pt idx="4">
                  <c:v>50.14</c:v>
                </c:pt>
              </c:numCache>
            </c:numRef>
          </c:val>
          <c:smooth val="0"/>
          <c:extLst>
            <c:ext xmlns:c16="http://schemas.microsoft.com/office/drawing/2014/chart" uri="{C3380CC4-5D6E-409C-BE32-E72D297353CC}">
              <c16:uniqueId val="{00000001-79BF-4A07-8AC3-A345696DCDEC}"/>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94.47</c:v>
                </c:pt>
                <c:pt idx="1">
                  <c:v>94.71</c:v>
                </c:pt>
                <c:pt idx="2">
                  <c:v>94.69</c:v>
                </c:pt>
                <c:pt idx="3">
                  <c:v>94.61</c:v>
                </c:pt>
                <c:pt idx="4">
                  <c:v>94.44</c:v>
                </c:pt>
              </c:numCache>
            </c:numRef>
          </c:val>
          <c:extLst>
            <c:ext xmlns:c16="http://schemas.microsoft.com/office/drawing/2014/chart" uri="{C3380CC4-5D6E-409C-BE32-E72D297353CC}">
              <c16:uniqueId val="{00000000-022C-4FD9-BC8C-43699C19BD62}"/>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84.32</c:v>
                </c:pt>
                <c:pt idx="1">
                  <c:v>84.58</c:v>
                </c:pt>
                <c:pt idx="2">
                  <c:v>84.84</c:v>
                </c:pt>
                <c:pt idx="3">
                  <c:v>84.86</c:v>
                </c:pt>
                <c:pt idx="4">
                  <c:v>84.98</c:v>
                </c:pt>
              </c:numCache>
            </c:numRef>
          </c:val>
          <c:smooth val="0"/>
          <c:extLst>
            <c:ext xmlns:c16="http://schemas.microsoft.com/office/drawing/2014/chart" uri="{C3380CC4-5D6E-409C-BE32-E72D297353CC}">
              <c16:uniqueId val="{00000001-022C-4FD9-BC8C-43699C19BD62}"/>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100.02</c:v>
                </c:pt>
                <c:pt idx="1">
                  <c:v>99.35</c:v>
                </c:pt>
                <c:pt idx="2">
                  <c:v>100.21</c:v>
                </c:pt>
                <c:pt idx="3">
                  <c:v>97.43</c:v>
                </c:pt>
                <c:pt idx="4">
                  <c:v>101.67</c:v>
                </c:pt>
              </c:numCache>
            </c:numRef>
          </c:val>
          <c:extLst>
            <c:ext xmlns:c16="http://schemas.microsoft.com/office/drawing/2014/chart" uri="{C3380CC4-5D6E-409C-BE32-E72D297353CC}">
              <c16:uniqueId val="{00000000-107A-426B-BA17-A13F5D2E1DB9}"/>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07A-426B-BA17-A13F5D2E1DB9}"/>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E75-4898-B91A-C56E6B97A526}"/>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E75-4898-B91A-C56E6B97A526}"/>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5B6-4FE3-85A8-DAEF52B90CFB}"/>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5B6-4FE3-85A8-DAEF52B90CFB}"/>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52A-4156-A74A-0D59A5570E40}"/>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52A-4156-A74A-0D59A5570E40}"/>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B7B-47FC-B990-EDA976FCDFB3}"/>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B7B-47FC-B990-EDA976FCDFB3}"/>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23.15</c:v>
                </c:pt>
                <c:pt idx="1">
                  <c:v>16.809999999999999</c:v>
                </c:pt>
                <c:pt idx="2">
                  <c:v>132.54</c:v>
                </c:pt>
                <c:pt idx="3">
                  <c:v>211.66</c:v>
                </c:pt>
                <c:pt idx="4">
                  <c:v>207.01</c:v>
                </c:pt>
              </c:numCache>
            </c:numRef>
          </c:val>
          <c:extLst>
            <c:ext xmlns:c16="http://schemas.microsoft.com/office/drawing/2014/chart" uri="{C3380CC4-5D6E-409C-BE32-E72D297353CC}">
              <c16:uniqueId val="{00000000-4426-4F94-9C39-D0ABC012E2BD}"/>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1081.8</c:v>
                </c:pt>
                <c:pt idx="1">
                  <c:v>974.93</c:v>
                </c:pt>
                <c:pt idx="2">
                  <c:v>855.8</c:v>
                </c:pt>
                <c:pt idx="3">
                  <c:v>789.46</c:v>
                </c:pt>
                <c:pt idx="4">
                  <c:v>826.83</c:v>
                </c:pt>
              </c:numCache>
            </c:numRef>
          </c:val>
          <c:smooth val="0"/>
          <c:extLst>
            <c:ext xmlns:c16="http://schemas.microsoft.com/office/drawing/2014/chart" uri="{C3380CC4-5D6E-409C-BE32-E72D297353CC}">
              <c16:uniqueId val="{00000001-4426-4F94-9C39-D0ABC012E2BD}"/>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58.47</c:v>
                </c:pt>
                <c:pt idx="1">
                  <c:v>69.489999999999995</c:v>
                </c:pt>
                <c:pt idx="2">
                  <c:v>59.43</c:v>
                </c:pt>
                <c:pt idx="3">
                  <c:v>62.27</c:v>
                </c:pt>
                <c:pt idx="4">
                  <c:v>70.17</c:v>
                </c:pt>
              </c:numCache>
            </c:numRef>
          </c:val>
          <c:extLst>
            <c:ext xmlns:c16="http://schemas.microsoft.com/office/drawing/2014/chart" uri="{C3380CC4-5D6E-409C-BE32-E72D297353CC}">
              <c16:uniqueId val="{00000000-8119-4430-BA90-116E6DCE410D}"/>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52.19</c:v>
                </c:pt>
                <c:pt idx="1">
                  <c:v>55.32</c:v>
                </c:pt>
                <c:pt idx="2">
                  <c:v>59.8</c:v>
                </c:pt>
                <c:pt idx="3">
                  <c:v>57.77</c:v>
                </c:pt>
                <c:pt idx="4">
                  <c:v>57.31</c:v>
                </c:pt>
              </c:numCache>
            </c:numRef>
          </c:val>
          <c:smooth val="0"/>
          <c:extLst>
            <c:ext xmlns:c16="http://schemas.microsoft.com/office/drawing/2014/chart" uri="{C3380CC4-5D6E-409C-BE32-E72D297353CC}">
              <c16:uniqueId val="{00000001-8119-4430-BA90-116E6DCE410D}"/>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244.67</c:v>
                </c:pt>
                <c:pt idx="1">
                  <c:v>268.88</c:v>
                </c:pt>
                <c:pt idx="2">
                  <c:v>322.38</c:v>
                </c:pt>
                <c:pt idx="3">
                  <c:v>308.79000000000002</c:v>
                </c:pt>
                <c:pt idx="4">
                  <c:v>277.01</c:v>
                </c:pt>
              </c:numCache>
            </c:numRef>
          </c:val>
          <c:extLst>
            <c:ext xmlns:c16="http://schemas.microsoft.com/office/drawing/2014/chart" uri="{C3380CC4-5D6E-409C-BE32-E72D297353CC}">
              <c16:uniqueId val="{00000000-C7D1-4A77-AFBE-7A02F33D045A}"/>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296.14</c:v>
                </c:pt>
                <c:pt idx="1">
                  <c:v>283.17</c:v>
                </c:pt>
                <c:pt idx="2">
                  <c:v>263.76</c:v>
                </c:pt>
                <c:pt idx="3">
                  <c:v>274.35000000000002</c:v>
                </c:pt>
                <c:pt idx="4">
                  <c:v>273.52</c:v>
                </c:pt>
              </c:numCache>
            </c:numRef>
          </c:val>
          <c:smooth val="0"/>
          <c:extLst>
            <c:ext xmlns:c16="http://schemas.microsoft.com/office/drawing/2014/chart" uri="{C3380CC4-5D6E-409C-BE32-E72D297353CC}">
              <c16:uniqueId val="{00000001-C7D1-4A77-AFBE-7A02F33D045A}"/>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G64" zoomScaleNormal="100" workbookViewId="0">
      <selection activeCell="BH36" sqref="BH3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熊本県　苓北町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F2</v>
      </c>
      <c r="X8" s="49"/>
      <c r="Y8" s="49"/>
      <c r="Z8" s="49"/>
      <c r="AA8" s="49"/>
      <c r="AB8" s="49"/>
      <c r="AC8" s="49"/>
      <c r="AD8" s="50" t="str">
        <f>データ!$M$6</f>
        <v>非設置</v>
      </c>
      <c r="AE8" s="50"/>
      <c r="AF8" s="50"/>
      <c r="AG8" s="50"/>
      <c r="AH8" s="50"/>
      <c r="AI8" s="50"/>
      <c r="AJ8" s="50"/>
      <c r="AK8" s="3"/>
      <c r="AL8" s="51">
        <f>データ!S6</f>
        <v>7129</v>
      </c>
      <c r="AM8" s="51"/>
      <c r="AN8" s="51"/>
      <c r="AO8" s="51"/>
      <c r="AP8" s="51"/>
      <c r="AQ8" s="51"/>
      <c r="AR8" s="51"/>
      <c r="AS8" s="51"/>
      <c r="AT8" s="46">
        <f>データ!T6</f>
        <v>67.58</v>
      </c>
      <c r="AU8" s="46"/>
      <c r="AV8" s="46"/>
      <c r="AW8" s="46"/>
      <c r="AX8" s="46"/>
      <c r="AY8" s="46"/>
      <c r="AZ8" s="46"/>
      <c r="BA8" s="46"/>
      <c r="BB8" s="46">
        <f>データ!U6</f>
        <v>105.49</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2.81</v>
      </c>
      <c r="Q10" s="46"/>
      <c r="R10" s="46"/>
      <c r="S10" s="46"/>
      <c r="T10" s="46"/>
      <c r="U10" s="46"/>
      <c r="V10" s="46"/>
      <c r="W10" s="46">
        <f>データ!Q6</f>
        <v>83.41</v>
      </c>
      <c r="X10" s="46"/>
      <c r="Y10" s="46"/>
      <c r="Z10" s="46"/>
      <c r="AA10" s="46"/>
      <c r="AB10" s="46"/>
      <c r="AC10" s="46"/>
      <c r="AD10" s="51">
        <f>データ!R6</f>
        <v>3790</v>
      </c>
      <c r="AE10" s="51"/>
      <c r="AF10" s="51"/>
      <c r="AG10" s="51"/>
      <c r="AH10" s="51"/>
      <c r="AI10" s="51"/>
      <c r="AJ10" s="51"/>
      <c r="AK10" s="2"/>
      <c r="AL10" s="51">
        <f>データ!V6</f>
        <v>198</v>
      </c>
      <c r="AM10" s="51"/>
      <c r="AN10" s="51"/>
      <c r="AO10" s="51"/>
      <c r="AP10" s="51"/>
      <c r="AQ10" s="51"/>
      <c r="AR10" s="51"/>
      <c r="AS10" s="51"/>
      <c r="AT10" s="46">
        <f>データ!W6</f>
        <v>0.21</v>
      </c>
      <c r="AU10" s="46"/>
      <c r="AV10" s="46"/>
      <c r="AW10" s="46"/>
      <c r="AX10" s="46"/>
      <c r="AY10" s="46"/>
      <c r="AZ10" s="46"/>
      <c r="BA10" s="46"/>
      <c r="BB10" s="46">
        <f>データ!X6</f>
        <v>942.86</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118</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116</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117</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【765.47】</v>
      </c>
      <c r="I86" s="26" t="str">
        <f>データ!CA6</f>
        <v>【59.59】</v>
      </c>
      <c r="J86" s="26" t="str">
        <f>データ!CL6</f>
        <v>【257.86】</v>
      </c>
      <c r="K86" s="26" t="str">
        <f>データ!CW6</f>
        <v>【51.30】</v>
      </c>
      <c r="L86" s="26" t="str">
        <f>データ!DH6</f>
        <v>【86.22】</v>
      </c>
      <c r="M86" s="26" t="s">
        <v>43</v>
      </c>
      <c r="N86" s="26" t="s">
        <v>43</v>
      </c>
      <c r="O86" s="26" t="str">
        <f>データ!EO6</f>
        <v>【0.02】</v>
      </c>
    </row>
  </sheetData>
  <sheetProtection algorithmName="SHA-512" hashValue="PlhqGAe/VO3mSJCTH8xuqoeseQlSSAGVb/ct5X84duNTbWCjsdaaGcKwuD6RCfYE2II+yaqjgqibFBYJW9rw3g==" saltValue="PIf3wkJbzuTHus2reKj7r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77" t="s">
        <v>53</v>
      </c>
      <c r="I3" s="78"/>
      <c r="J3" s="78"/>
      <c r="K3" s="78"/>
      <c r="L3" s="78"/>
      <c r="M3" s="78"/>
      <c r="N3" s="78"/>
      <c r="O3" s="78"/>
      <c r="P3" s="78"/>
      <c r="Q3" s="78"/>
      <c r="R3" s="78"/>
      <c r="S3" s="78"/>
      <c r="T3" s="78"/>
      <c r="U3" s="78"/>
      <c r="V3" s="78"/>
      <c r="W3" s="78"/>
      <c r="X3" s="79"/>
      <c r="Y3" s="83" t="s">
        <v>54</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55</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56</v>
      </c>
      <c r="B4" s="30"/>
      <c r="C4" s="30"/>
      <c r="D4" s="30"/>
      <c r="E4" s="30"/>
      <c r="F4" s="30"/>
      <c r="G4" s="30"/>
      <c r="H4" s="80"/>
      <c r="I4" s="81"/>
      <c r="J4" s="81"/>
      <c r="K4" s="81"/>
      <c r="L4" s="81"/>
      <c r="M4" s="81"/>
      <c r="N4" s="81"/>
      <c r="O4" s="81"/>
      <c r="P4" s="81"/>
      <c r="Q4" s="81"/>
      <c r="R4" s="81"/>
      <c r="S4" s="81"/>
      <c r="T4" s="81"/>
      <c r="U4" s="81"/>
      <c r="V4" s="81"/>
      <c r="W4" s="81"/>
      <c r="X4" s="82"/>
      <c r="Y4" s="76" t="s">
        <v>57</v>
      </c>
      <c r="Z4" s="76"/>
      <c r="AA4" s="76"/>
      <c r="AB4" s="76"/>
      <c r="AC4" s="76"/>
      <c r="AD4" s="76"/>
      <c r="AE4" s="76"/>
      <c r="AF4" s="76"/>
      <c r="AG4" s="76"/>
      <c r="AH4" s="76"/>
      <c r="AI4" s="76"/>
      <c r="AJ4" s="76" t="s">
        <v>58</v>
      </c>
      <c r="AK4" s="76"/>
      <c r="AL4" s="76"/>
      <c r="AM4" s="76"/>
      <c r="AN4" s="76"/>
      <c r="AO4" s="76"/>
      <c r="AP4" s="76"/>
      <c r="AQ4" s="76"/>
      <c r="AR4" s="76"/>
      <c r="AS4" s="76"/>
      <c r="AT4" s="76"/>
      <c r="AU4" s="76" t="s">
        <v>59</v>
      </c>
      <c r="AV4" s="76"/>
      <c r="AW4" s="76"/>
      <c r="AX4" s="76"/>
      <c r="AY4" s="76"/>
      <c r="AZ4" s="76"/>
      <c r="BA4" s="76"/>
      <c r="BB4" s="76"/>
      <c r="BC4" s="76"/>
      <c r="BD4" s="76"/>
      <c r="BE4" s="76"/>
      <c r="BF4" s="76" t="s">
        <v>60</v>
      </c>
      <c r="BG4" s="76"/>
      <c r="BH4" s="76"/>
      <c r="BI4" s="76"/>
      <c r="BJ4" s="76"/>
      <c r="BK4" s="76"/>
      <c r="BL4" s="76"/>
      <c r="BM4" s="76"/>
      <c r="BN4" s="76"/>
      <c r="BO4" s="76"/>
      <c r="BP4" s="76"/>
      <c r="BQ4" s="76" t="s">
        <v>61</v>
      </c>
      <c r="BR4" s="76"/>
      <c r="BS4" s="76"/>
      <c r="BT4" s="76"/>
      <c r="BU4" s="76"/>
      <c r="BV4" s="76"/>
      <c r="BW4" s="76"/>
      <c r="BX4" s="76"/>
      <c r="BY4" s="76"/>
      <c r="BZ4" s="76"/>
      <c r="CA4" s="76"/>
      <c r="CB4" s="76" t="s">
        <v>62</v>
      </c>
      <c r="CC4" s="76"/>
      <c r="CD4" s="76"/>
      <c r="CE4" s="76"/>
      <c r="CF4" s="76"/>
      <c r="CG4" s="76"/>
      <c r="CH4" s="76"/>
      <c r="CI4" s="76"/>
      <c r="CJ4" s="76"/>
      <c r="CK4" s="76"/>
      <c r="CL4" s="76"/>
      <c r="CM4" s="76" t="s">
        <v>63</v>
      </c>
      <c r="CN4" s="76"/>
      <c r="CO4" s="76"/>
      <c r="CP4" s="76"/>
      <c r="CQ4" s="76"/>
      <c r="CR4" s="76"/>
      <c r="CS4" s="76"/>
      <c r="CT4" s="76"/>
      <c r="CU4" s="76"/>
      <c r="CV4" s="76"/>
      <c r="CW4" s="76"/>
      <c r="CX4" s="76" t="s">
        <v>64</v>
      </c>
      <c r="CY4" s="76"/>
      <c r="CZ4" s="76"/>
      <c r="DA4" s="76"/>
      <c r="DB4" s="76"/>
      <c r="DC4" s="76"/>
      <c r="DD4" s="76"/>
      <c r="DE4" s="76"/>
      <c r="DF4" s="76"/>
      <c r="DG4" s="76"/>
      <c r="DH4" s="76"/>
      <c r="DI4" s="76" t="s">
        <v>65</v>
      </c>
      <c r="DJ4" s="76"/>
      <c r="DK4" s="76"/>
      <c r="DL4" s="76"/>
      <c r="DM4" s="76"/>
      <c r="DN4" s="76"/>
      <c r="DO4" s="76"/>
      <c r="DP4" s="76"/>
      <c r="DQ4" s="76"/>
      <c r="DR4" s="76"/>
      <c r="DS4" s="76"/>
      <c r="DT4" s="76" t="s">
        <v>66</v>
      </c>
      <c r="DU4" s="76"/>
      <c r="DV4" s="76"/>
      <c r="DW4" s="76"/>
      <c r="DX4" s="76"/>
      <c r="DY4" s="76"/>
      <c r="DZ4" s="76"/>
      <c r="EA4" s="76"/>
      <c r="EB4" s="76"/>
      <c r="EC4" s="76"/>
      <c r="ED4" s="76"/>
      <c r="EE4" s="76" t="s">
        <v>67</v>
      </c>
      <c r="EF4" s="76"/>
      <c r="EG4" s="76"/>
      <c r="EH4" s="76"/>
      <c r="EI4" s="76"/>
      <c r="EJ4" s="76"/>
      <c r="EK4" s="76"/>
      <c r="EL4" s="76"/>
      <c r="EM4" s="76"/>
      <c r="EN4" s="76"/>
      <c r="EO4" s="76"/>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2019</v>
      </c>
      <c r="C6" s="33">
        <f t="shared" ref="C6:X6" si="3">C7</f>
        <v>435317</v>
      </c>
      <c r="D6" s="33">
        <f t="shared" si="3"/>
        <v>47</v>
      </c>
      <c r="E6" s="33">
        <f t="shared" si="3"/>
        <v>17</v>
      </c>
      <c r="F6" s="33">
        <f t="shared" si="3"/>
        <v>5</v>
      </c>
      <c r="G6" s="33">
        <f t="shared" si="3"/>
        <v>0</v>
      </c>
      <c r="H6" s="33" t="str">
        <f t="shared" si="3"/>
        <v>熊本県　苓北町</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2.81</v>
      </c>
      <c r="Q6" s="34">
        <f t="shared" si="3"/>
        <v>83.41</v>
      </c>
      <c r="R6" s="34">
        <f t="shared" si="3"/>
        <v>3790</v>
      </c>
      <c r="S6" s="34">
        <f t="shared" si="3"/>
        <v>7129</v>
      </c>
      <c r="T6" s="34">
        <f t="shared" si="3"/>
        <v>67.58</v>
      </c>
      <c r="U6" s="34">
        <f t="shared" si="3"/>
        <v>105.49</v>
      </c>
      <c r="V6" s="34">
        <f t="shared" si="3"/>
        <v>198</v>
      </c>
      <c r="W6" s="34">
        <f t="shared" si="3"/>
        <v>0.21</v>
      </c>
      <c r="X6" s="34">
        <f t="shared" si="3"/>
        <v>942.86</v>
      </c>
      <c r="Y6" s="35">
        <f>IF(Y7="",NA(),Y7)</f>
        <v>100.02</v>
      </c>
      <c r="Z6" s="35">
        <f t="shared" ref="Z6:AH6" si="4">IF(Z7="",NA(),Z7)</f>
        <v>99.35</v>
      </c>
      <c r="AA6" s="35">
        <f t="shared" si="4"/>
        <v>100.21</v>
      </c>
      <c r="AB6" s="35">
        <f t="shared" si="4"/>
        <v>97.43</v>
      </c>
      <c r="AC6" s="35">
        <f t="shared" si="4"/>
        <v>101.67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23.15</v>
      </c>
      <c r="BG6" s="35">
        <f t="shared" ref="BG6:BO6" si="7">IF(BG7="",NA(),BG7)</f>
        <v>16.809999999999999</v>
      </c>
      <c r="BH6" s="35">
        <f t="shared" si="7"/>
        <v>132.54</v>
      </c>
      <c r="BI6" s="35">
        <f t="shared" si="7"/>
        <v>211.66</v>
      </c>
      <c r="BJ6" s="35">
        <f t="shared" si="7"/>
        <v>207.01</v>
      </c>
      <c r="BK6" s="35">
        <f t="shared" si="7"/>
        <v>1081.8</v>
      </c>
      <c r="BL6" s="35">
        <f t="shared" si="7"/>
        <v>974.93</v>
      </c>
      <c r="BM6" s="35">
        <f t="shared" si="7"/>
        <v>855.8</v>
      </c>
      <c r="BN6" s="35">
        <f t="shared" si="7"/>
        <v>789.46</v>
      </c>
      <c r="BO6" s="35">
        <f t="shared" si="7"/>
        <v>826.83</v>
      </c>
      <c r="BP6" s="34" t="str">
        <f>IF(BP7="","",IF(BP7="-","【-】","【"&amp;SUBSTITUTE(TEXT(BP7,"#,##0.00"),"-","△")&amp;"】"))</f>
        <v>【765.47】</v>
      </c>
      <c r="BQ6" s="35">
        <f>IF(BQ7="",NA(),BQ7)</f>
        <v>58.47</v>
      </c>
      <c r="BR6" s="35">
        <f t="shared" ref="BR6:BZ6" si="8">IF(BR7="",NA(),BR7)</f>
        <v>69.489999999999995</v>
      </c>
      <c r="BS6" s="35">
        <f t="shared" si="8"/>
        <v>59.43</v>
      </c>
      <c r="BT6" s="35">
        <f t="shared" si="8"/>
        <v>62.27</v>
      </c>
      <c r="BU6" s="35">
        <f t="shared" si="8"/>
        <v>70.17</v>
      </c>
      <c r="BV6" s="35">
        <f t="shared" si="8"/>
        <v>52.19</v>
      </c>
      <c r="BW6" s="35">
        <f t="shared" si="8"/>
        <v>55.32</v>
      </c>
      <c r="BX6" s="35">
        <f t="shared" si="8"/>
        <v>59.8</v>
      </c>
      <c r="BY6" s="35">
        <f t="shared" si="8"/>
        <v>57.77</v>
      </c>
      <c r="BZ6" s="35">
        <f t="shared" si="8"/>
        <v>57.31</v>
      </c>
      <c r="CA6" s="34" t="str">
        <f>IF(CA7="","",IF(CA7="-","【-】","【"&amp;SUBSTITUTE(TEXT(CA7,"#,##0.00"),"-","△")&amp;"】"))</f>
        <v>【59.59】</v>
      </c>
      <c r="CB6" s="35">
        <f>IF(CB7="",NA(),CB7)</f>
        <v>244.67</v>
      </c>
      <c r="CC6" s="35">
        <f t="shared" ref="CC6:CK6" si="9">IF(CC7="",NA(),CC7)</f>
        <v>268.88</v>
      </c>
      <c r="CD6" s="35">
        <f t="shared" si="9"/>
        <v>322.38</v>
      </c>
      <c r="CE6" s="35">
        <f t="shared" si="9"/>
        <v>308.79000000000002</v>
      </c>
      <c r="CF6" s="35">
        <f t="shared" si="9"/>
        <v>277.01</v>
      </c>
      <c r="CG6" s="35">
        <f t="shared" si="9"/>
        <v>296.14</v>
      </c>
      <c r="CH6" s="35">
        <f t="shared" si="9"/>
        <v>283.17</v>
      </c>
      <c r="CI6" s="35">
        <f t="shared" si="9"/>
        <v>263.76</v>
      </c>
      <c r="CJ6" s="35">
        <f t="shared" si="9"/>
        <v>274.35000000000002</v>
      </c>
      <c r="CK6" s="35">
        <f t="shared" si="9"/>
        <v>273.52</v>
      </c>
      <c r="CL6" s="34" t="str">
        <f>IF(CL7="","",IF(CL7="-","【-】","【"&amp;SUBSTITUTE(TEXT(CL7,"#,##0.00"),"-","△")&amp;"】"))</f>
        <v>【257.86】</v>
      </c>
      <c r="CM6" s="35">
        <f>IF(CM7="",NA(),CM7)</f>
        <v>60</v>
      </c>
      <c r="CN6" s="35">
        <f t="shared" ref="CN6:CV6" si="10">IF(CN7="",NA(),CN7)</f>
        <v>60.87</v>
      </c>
      <c r="CO6" s="35">
        <f t="shared" si="10"/>
        <v>59.78</v>
      </c>
      <c r="CP6" s="35">
        <f t="shared" si="10"/>
        <v>57.61</v>
      </c>
      <c r="CQ6" s="35">
        <f t="shared" si="10"/>
        <v>56.52</v>
      </c>
      <c r="CR6" s="35">
        <f t="shared" si="10"/>
        <v>52.31</v>
      </c>
      <c r="CS6" s="35">
        <f t="shared" si="10"/>
        <v>60.65</v>
      </c>
      <c r="CT6" s="35">
        <f t="shared" si="10"/>
        <v>51.75</v>
      </c>
      <c r="CU6" s="35">
        <f t="shared" si="10"/>
        <v>50.68</v>
      </c>
      <c r="CV6" s="35">
        <f t="shared" si="10"/>
        <v>50.14</v>
      </c>
      <c r="CW6" s="34" t="str">
        <f>IF(CW7="","",IF(CW7="-","【-】","【"&amp;SUBSTITUTE(TEXT(CW7,"#,##0.00"),"-","△")&amp;"】"))</f>
        <v>【51.30】</v>
      </c>
      <c r="CX6" s="35">
        <f>IF(CX7="",NA(),CX7)</f>
        <v>94.47</v>
      </c>
      <c r="CY6" s="35">
        <f t="shared" ref="CY6:DG6" si="11">IF(CY7="",NA(),CY7)</f>
        <v>94.71</v>
      </c>
      <c r="CZ6" s="35">
        <f t="shared" si="11"/>
        <v>94.69</v>
      </c>
      <c r="DA6" s="35">
        <f t="shared" si="11"/>
        <v>94.61</v>
      </c>
      <c r="DB6" s="35">
        <f t="shared" si="11"/>
        <v>94.44</v>
      </c>
      <c r="DC6" s="35">
        <f t="shared" si="11"/>
        <v>84.32</v>
      </c>
      <c r="DD6" s="35">
        <f t="shared" si="11"/>
        <v>84.58</v>
      </c>
      <c r="DE6" s="35">
        <f t="shared" si="11"/>
        <v>84.84</v>
      </c>
      <c r="DF6" s="35">
        <f t="shared" si="11"/>
        <v>84.86</v>
      </c>
      <c r="DG6" s="35">
        <f t="shared" si="11"/>
        <v>84.98</v>
      </c>
      <c r="DH6" s="34" t="str">
        <f>IF(DH7="","",IF(DH7="-","【-】","【"&amp;SUBSTITUTE(TEXT(DH7,"#,##0.00"),"-","△")&amp;"】"))</f>
        <v>【86.22】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0.01</v>
      </c>
      <c r="EK6" s="35">
        <f t="shared" si="14"/>
        <v>2.0499999999999998</v>
      </c>
      <c r="EL6" s="35">
        <f t="shared" si="14"/>
        <v>0.01</v>
      </c>
      <c r="EM6" s="35">
        <f t="shared" si="14"/>
        <v>0.01</v>
      </c>
      <c r="EN6" s="35">
        <f t="shared" si="14"/>
        <v>0.02</v>
      </c>
      <c r="EO6" s="34" t="str">
        <f>IF(EO7="","",IF(EO7="-","【-】","【"&amp;SUBSTITUTE(TEXT(EO7,"#,##0.00"),"-","△")&amp;"】"))</f>
        <v>【0.02】</v>
      </c>
    </row>
    <row r="7" spans="1:145" s="36" customFormat="1" x14ac:dyDescent="0.15">
      <c r="A7" s="28"/>
      <c r="B7" s="37">
        <v>2019</v>
      </c>
      <c r="C7" s="37">
        <v>435317</v>
      </c>
      <c r="D7" s="37">
        <v>47</v>
      </c>
      <c r="E7" s="37">
        <v>17</v>
      </c>
      <c r="F7" s="37">
        <v>5</v>
      </c>
      <c r="G7" s="37">
        <v>0</v>
      </c>
      <c r="H7" s="37" t="s">
        <v>97</v>
      </c>
      <c r="I7" s="37" t="s">
        <v>98</v>
      </c>
      <c r="J7" s="37" t="s">
        <v>99</v>
      </c>
      <c r="K7" s="37" t="s">
        <v>100</v>
      </c>
      <c r="L7" s="37" t="s">
        <v>101</v>
      </c>
      <c r="M7" s="37" t="s">
        <v>102</v>
      </c>
      <c r="N7" s="38" t="s">
        <v>103</v>
      </c>
      <c r="O7" s="38" t="s">
        <v>104</v>
      </c>
      <c r="P7" s="38">
        <v>2.81</v>
      </c>
      <c r="Q7" s="38">
        <v>83.41</v>
      </c>
      <c r="R7" s="38">
        <v>3790</v>
      </c>
      <c r="S7" s="38">
        <v>7129</v>
      </c>
      <c r="T7" s="38">
        <v>67.58</v>
      </c>
      <c r="U7" s="38">
        <v>105.49</v>
      </c>
      <c r="V7" s="38">
        <v>198</v>
      </c>
      <c r="W7" s="38">
        <v>0.21</v>
      </c>
      <c r="X7" s="38">
        <v>942.86</v>
      </c>
      <c r="Y7" s="38">
        <v>100.02</v>
      </c>
      <c r="Z7" s="38">
        <v>99.35</v>
      </c>
      <c r="AA7" s="38">
        <v>100.21</v>
      </c>
      <c r="AB7" s="38">
        <v>97.43</v>
      </c>
      <c r="AC7" s="38">
        <v>101.67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23.15</v>
      </c>
      <c r="BG7" s="38">
        <v>16.809999999999999</v>
      </c>
      <c r="BH7" s="38">
        <v>132.54</v>
      </c>
      <c r="BI7" s="38">
        <v>211.66</v>
      </c>
      <c r="BJ7" s="38">
        <v>207.01</v>
      </c>
      <c r="BK7" s="38">
        <v>1081.8</v>
      </c>
      <c r="BL7" s="38">
        <v>974.93</v>
      </c>
      <c r="BM7" s="38">
        <v>855.8</v>
      </c>
      <c r="BN7" s="38">
        <v>789.46</v>
      </c>
      <c r="BO7" s="38">
        <v>826.83</v>
      </c>
      <c r="BP7" s="38">
        <v>765.47</v>
      </c>
      <c r="BQ7" s="38">
        <v>58.47</v>
      </c>
      <c r="BR7" s="38">
        <v>69.489999999999995</v>
      </c>
      <c r="BS7" s="38">
        <v>59.43</v>
      </c>
      <c r="BT7" s="38">
        <v>62.27</v>
      </c>
      <c r="BU7" s="38">
        <v>70.17</v>
      </c>
      <c r="BV7" s="38">
        <v>52.19</v>
      </c>
      <c r="BW7" s="38">
        <v>55.32</v>
      </c>
      <c r="BX7" s="38">
        <v>59.8</v>
      </c>
      <c r="BY7" s="38">
        <v>57.77</v>
      </c>
      <c r="BZ7" s="38">
        <v>57.31</v>
      </c>
      <c r="CA7" s="38">
        <v>59.59</v>
      </c>
      <c r="CB7" s="38">
        <v>244.67</v>
      </c>
      <c r="CC7" s="38">
        <v>268.88</v>
      </c>
      <c r="CD7" s="38">
        <v>322.38</v>
      </c>
      <c r="CE7" s="38">
        <v>308.79000000000002</v>
      </c>
      <c r="CF7" s="38">
        <v>277.01</v>
      </c>
      <c r="CG7" s="38">
        <v>296.14</v>
      </c>
      <c r="CH7" s="38">
        <v>283.17</v>
      </c>
      <c r="CI7" s="38">
        <v>263.76</v>
      </c>
      <c r="CJ7" s="38">
        <v>274.35000000000002</v>
      </c>
      <c r="CK7" s="38">
        <v>273.52</v>
      </c>
      <c r="CL7" s="38">
        <v>257.86</v>
      </c>
      <c r="CM7" s="38">
        <v>60</v>
      </c>
      <c r="CN7" s="38">
        <v>60.87</v>
      </c>
      <c r="CO7" s="38">
        <v>59.78</v>
      </c>
      <c r="CP7" s="38">
        <v>57.61</v>
      </c>
      <c r="CQ7" s="38">
        <v>56.52</v>
      </c>
      <c r="CR7" s="38">
        <v>52.31</v>
      </c>
      <c r="CS7" s="38">
        <v>60.65</v>
      </c>
      <c r="CT7" s="38">
        <v>51.75</v>
      </c>
      <c r="CU7" s="38">
        <v>50.68</v>
      </c>
      <c r="CV7" s="38">
        <v>50.14</v>
      </c>
      <c r="CW7" s="38">
        <v>51.3</v>
      </c>
      <c r="CX7" s="38">
        <v>94.47</v>
      </c>
      <c r="CY7" s="38">
        <v>94.71</v>
      </c>
      <c r="CZ7" s="38">
        <v>94.69</v>
      </c>
      <c r="DA7" s="38">
        <v>94.61</v>
      </c>
      <c r="DB7" s="38">
        <v>94.44</v>
      </c>
      <c r="DC7" s="38">
        <v>84.32</v>
      </c>
      <c r="DD7" s="38">
        <v>84.58</v>
      </c>
      <c r="DE7" s="38">
        <v>84.84</v>
      </c>
      <c r="DF7" s="38">
        <v>84.86</v>
      </c>
      <c r="DG7" s="38">
        <v>84.98</v>
      </c>
      <c r="DH7" s="38">
        <v>86.22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0.01</v>
      </c>
      <c r="EK7" s="38">
        <v>2.0499999999999998</v>
      </c>
      <c r="EL7" s="38">
        <v>0.01</v>
      </c>
      <c r="EM7" s="38">
        <v>0.01</v>
      </c>
      <c r="EN7" s="38">
        <v>0.02</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110</v>
      </c>
    </row>
    <row r="12" spans="1:145" x14ac:dyDescent="0.15">
      <c r="B12">
        <v>1</v>
      </c>
      <c r="C12">
        <v>1</v>
      </c>
      <c r="D12">
        <v>1</v>
      </c>
      <c r="E12">
        <v>1</v>
      </c>
      <c r="F12">
        <v>1</v>
      </c>
      <c r="G12" t="s">
        <v>111</v>
      </c>
    </row>
    <row r="13" spans="1:145" x14ac:dyDescent="0.15">
      <c r="B13" t="s">
        <v>112</v>
      </c>
      <c r="C13" t="s">
        <v>113</v>
      </c>
      <c r="D13" t="s">
        <v>112</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intra551</cp:lastModifiedBy>
  <dcterms:created xsi:type="dcterms:W3CDTF">2020-12-04T03:09:21Z</dcterms:created>
  <dcterms:modified xsi:type="dcterms:W3CDTF">2021-01-27T23:35:35Z</dcterms:modified>
  <cp:category/>
</cp:coreProperties>
</file>