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Y:\◎調査もの◎\☆Ｒ2調査関係☆\1.庁舎内調査\済【1月27日〆切】経営状況比較表\30 益城町\下水道（法非適）\"/>
    </mc:Choice>
  </mc:AlternateContent>
  <xr:revisionPtr revIDLastSave="0" documentId="10_ncr:8100000_{81B1165D-7BEB-46D4-A730-38563AA3DA3A}" xr6:coauthVersionLast="33" xr6:coauthVersionMax="33" xr10:uidLastSave="{00000000-0000-0000-0000-000000000000}"/>
  <workbookProtection workbookAlgorithmName="SHA-512" workbookHashValue="g8VQ1u+puNt5N4A8RIjZd5/VLF60Czfez5egjtXTqdPlv2wtnZ0ZvUakKbPKP8D9nB2wADvO6KFpG1MERvDTcA==" workbookSaltValue="KQE5oY1Rv9vvup00IOI3xw==" workbookSpinCount="100000" lockStructure="1"/>
  <bookViews>
    <workbookView xWindow="0" yWindow="0" windowWidth="20490" windowHeight="895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<sst xmlns="http://schemas.openxmlformats.org/spreadsheetml/2006/main" count="236" uniqueCount="121">
  <si>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</si>
  <si>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</si>
  <si>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</si>
  <si>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</si>
  <si>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</si>
  <si>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</si>
  <si>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</si>
  <si>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</si>
  <si>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</si>
  <si>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</si>
  <si>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</si>
  <si>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</si>
  <si>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</si>
  <si>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</si>
  <si>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</si>
  <si>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</si>
  <si>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</si>
  <si>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</si>
  <si>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</si>
  <si>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</si>
  <si>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</si>
  <si>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</si>
  <si>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</si>
  <si>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</si>
  <si>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</si>
  <si>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</si>
  <si>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</si>
  <si>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</si>
  <si>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</si>
  <si>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</si>
  <si>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</si>
  <si>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</si>
  <si>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</si>
  <si>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</si>
  <si>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</si>
  <si>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</si>
  <si>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</si>
  <si>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</si>
  <si>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</si>
  <si>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</si>
  <si>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</si>
  <si>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</si>
  <si>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</si>
  <si>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</si>
  <si>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</si>
  <si>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</si>
  <si>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</si>
  <si>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</si>
  <si>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</si>
  <si>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</si>
  <si>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</si>
  <si>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</si>
  <si>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</si>
  <si>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</si>
  <si>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</si>
  <si>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</si>
  <si>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</si>
  <si>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</si>
  <si>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</si>
  <si>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</si>
  <si>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</si>
  <si>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</si>
  <si>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</si>
  <si>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</si>
  <si>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</si>
  <si>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</si>
  <si>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</si>
  <si>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</si>
  <si>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</si>
  <si>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</si>
  <si>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</si>
  <si>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</si>
  <si>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</si>
  <si>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</si>
  <si>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</si>
  <si>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</si>
  <si>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</si>
  <si>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</si>
  <si>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</si>
  <si>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</si>
  <si>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</si>
  <si>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</si>
  <si>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</si>
  <si>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</si>
  <si>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</si>
  <si>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</si>
  <si>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</si>
  <si>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</si>
  <si>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</si>
  <si>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</si>
  <si>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</si>
  <si>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</si>
  <si>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</si>
  <si>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</si>
  <si>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</si>
  <si>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</si>
  <si>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</si>
  <si>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</si>
  <si>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</si>
  <si>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</si>
  <si>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</si>
  <si>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</si>
  <si>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</si>
  <si>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</si>
  <si>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</si>
  <si>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</si>
  <si>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</si>
  <si>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</si>
  <si>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</si>
  <si>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</si>
  <si>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</si>
  <si>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</si>
  <si>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</si>
  <si>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</si>
  <si>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</si>
  <si>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</si>
  <si>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</si>
  <si>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</si>
  <si>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して15年が経ち、徐々に耐用年数を迎える施設又は設備について、平成29年度に施設の機能診断、令和元年度に最適整備構想の策定をおこない、機能保全対策の実施を通じ既存施設の有効利用や、長寿命化を図り、ライフサイクルコストを低減するストックマネジメントを導入している。</t>
    <rPh sb="1" eb="3">
      <t>キョウヨウ</t>
    </rPh>
    <rPh sb="3" eb="5">
      <t>カイシ</t>
    </rPh>
    <rPh sb="9" eb="10">
      <t>ネン</t>
    </rPh>
    <rPh sb="11" eb="12">
      <t>タ</t>
    </rPh>
    <rPh sb="14" eb="16">
      <t>ジョジョ</t>
    </rPh>
    <rPh sb="17" eb="19">
      <t>タイヨウ</t>
    </rPh>
    <rPh sb="19" eb="21">
      <t>ネンスウ</t>
    </rPh>
    <rPh sb="22" eb="23">
      <t>ムカ</t>
    </rPh>
    <rPh sb="25" eb="27">
      <t>シセツ</t>
    </rPh>
    <rPh sb="27" eb="28">
      <t>マタ</t>
    </rPh>
    <rPh sb="29" eb="31">
      <t>セツビ</t>
    </rPh>
    <rPh sb="36" eb="38">
      <t>ヘイセイ</t>
    </rPh>
    <rPh sb="40" eb="42">
      <t>ネンド</t>
    </rPh>
    <rPh sb="43" eb="45">
      <t>シセツ</t>
    </rPh>
    <rPh sb="46" eb="48">
      <t>キノウ</t>
    </rPh>
    <rPh sb="48" eb="50">
      <t>シンダン</t>
    </rPh>
    <rPh sb="51" eb="53">
      <t>レイワ</t>
    </rPh>
    <rPh sb="53" eb="55">
      <t>ガンネン</t>
    </rPh>
    <rPh sb="55" eb="56">
      <t>ド</t>
    </rPh>
    <rPh sb="57" eb="59">
      <t>サイテキ</t>
    </rPh>
    <rPh sb="59" eb="61">
      <t>セイビ</t>
    </rPh>
    <rPh sb="61" eb="63">
      <t>コウソウ</t>
    </rPh>
    <rPh sb="64" eb="66">
      <t>サクテイ</t>
    </rPh>
    <rPh sb="72" eb="74">
      <t>キノウ</t>
    </rPh>
    <rPh sb="74" eb="76">
      <t>ホゼン</t>
    </rPh>
    <rPh sb="76" eb="78">
      <t>タイサク</t>
    </rPh>
    <rPh sb="79" eb="81">
      <t>ジッシ</t>
    </rPh>
    <rPh sb="82" eb="83">
      <t>ツウ</t>
    </rPh>
    <rPh sb="84" eb="86">
      <t>キゾン</t>
    </rPh>
    <rPh sb="86" eb="88">
      <t>シセツ</t>
    </rPh>
    <rPh sb="89" eb="91">
      <t>ユウコウ</t>
    </rPh>
    <rPh sb="91" eb="93">
      <t>リヨウ</t>
    </rPh>
    <rPh sb="95" eb="97">
      <t>チョウジュ</t>
    </rPh>
    <rPh sb="97" eb="98">
      <t>メイ</t>
    </rPh>
    <rPh sb="98" eb="99">
      <t>カ</t>
    </rPh>
    <rPh sb="100" eb="101">
      <t>ハカ</t>
    </rPh>
    <rPh sb="114" eb="116">
      <t>テイゲン</t>
    </rPh>
    <rPh sb="129" eb="131">
      <t>ドウニュウ</t>
    </rPh>
    <phoneticPr fontId="4"/>
  </si>
  <si>
    <t>　平成28年熊本地震により本町は大きな被害を受け非常に苦しい経営を強いられたが、復旧工事もほぼ終了し、徐々に回復しているところであるが、地震前の状況には至っておらず、また人口減少地区でもあり今後も暫くは厳しい財政状況が続くものと思われる。
　また、今後は企業会計移行を契機として経営健全化に努めながら公共下水道への接続など合理化の検討も進めていくところである。</t>
    <rPh sb="1" eb="3">
      <t>ヘイセイ</t>
    </rPh>
    <rPh sb="6" eb="8">
      <t>クマモト</t>
    </rPh>
    <rPh sb="8" eb="10">
      <t>ジシン</t>
    </rPh>
    <rPh sb="13" eb="15">
      <t>ホンチョウ</t>
    </rPh>
    <rPh sb="16" eb="17">
      <t>オオ</t>
    </rPh>
    <rPh sb="19" eb="21">
      <t>ヒガイ</t>
    </rPh>
    <rPh sb="22" eb="23">
      <t>ウ</t>
    </rPh>
    <rPh sb="24" eb="26">
      <t>ヒジョウ</t>
    </rPh>
    <rPh sb="27" eb="28">
      <t>クル</t>
    </rPh>
    <rPh sb="30" eb="32">
      <t>ケイエイ</t>
    </rPh>
    <rPh sb="33" eb="34">
      <t>シ</t>
    </rPh>
    <rPh sb="40" eb="42">
      <t>フッキュウ</t>
    </rPh>
    <rPh sb="42" eb="44">
      <t>コウジ</t>
    </rPh>
    <rPh sb="47" eb="49">
      <t>シュウリョウ</t>
    </rPh>
    <rPh sb="51" eb="53">
      <t>ジョジョ</t>
    </rPh>
    <rPh sb="54" eb="56">
      <t>カイフク</t>
    </rPh>
    <rPh sb="68" eb="70">
      <t>ジシン</t>
    </rPh>
    <rPh sb="70" eb="71">
      <t>マエ</t>
    </rPh>
    <rPh sb="72" eb="74">
      <t>ジョウキョウ</t>
    </rPh>
    <rPh sb="76" eb="77">
      <t>イタ</t>
    </rPh>
    <rPh sb="85" eb="87">
      <t>ジンコウ</t>
    </rPh>
    <rPh sb="87" eb="89">
      <t>ゲンショウ</t>
    </rPh>
    <rPh sb="89" eb="91">
      <t>チク</t>
    </rPh>
    <rPh sb="95" eb="97">
      <t>コンゴ</t>
    </rPh>
    <rPh sb="98" eb="99">
      <t>シバラ</t>
    </rPh>
    <rPh sb="101" eb="102">
      <t>キビ</t>
    </rPh>
    <rPh sb="106" eb="108">
      <t>ジョウキョウ</t>
    </rPh>
    <rPh sb="109" eb="110">
      <t>ツヅ</t>
    </rPh>
    <rPh sb="114" eb="115">
      <t>オモ</t>
    </rPh>
    <rPh sb="124" eb="126">
      <t>コンゴ</t>
    </rPh>
    <rPh sb="127" eb="129">
      <t>キギョウ</t>
    </rPh>
    <rPh sb="129" eb="131">
      <t>カイケイ</t>
    </rPh>
    <rPh sb="131" eb="133">
      <t>イコウ</t>
    </rPh>
    <rPh sb="134" eb="136">
      <t>ケイキ</t>
    </rPh>
    <rPh sb="139" eb="141">
      <t>ケイエイ</t>
    </rPh>
    <rPh sb="141" eb="144">
      <t>ケンゼンカ</t>
    </rPh>
    <rPh sb="145" eb="146">
      <t>ツト</t>
    </rPh>
    <rPh sb="150" eb="152">
      <t>コウキョウ</t>
    </rPh>
    <rPh sb="152" eb="155">
      <t>ゲスイドウ</t>
    </rPh>
    <rPh sb="157" eb="159">
      <t>セツゾク</t>
    </rPh>
    <rPh sb="161" eb="164">
      <t>ゴウリカ</t>
    </rPh>
    <rPh sb="165" eb="167">
      <t>ケントウ</t>
    </rPh>
    <rPh sb="168" eb="169">
      <t>スス</t>
    </rPh>
    <phoneticPr fontId="4"/>
  </si>
  <si>
    <t>　平成28年熊本地震から4年が経過し、経営状態も厳しい状況が続いていたが、令和元年度は災害公営住宅や住宅の復旧が進み、徐々に地震前の人口にもどりつつあり、今後も増加するものと思われ、また令和2年1月に使用料の改定をおこなったため今後は料金収入も増加するものと期待している。
　今回の分析表を見ると、収益的収支比率、経費回収率,汚水処理原価ついては前年度と比較すると多少変動しているが、これは令和2年4月からの法適用事業への移行に際し前年度3月31日で打切決算となったことが影響していると思われ、当然これまでの決算であれば前年度とあまり変わらない状況ではないかと推測される。
　　しかしながら、令和2年度からは企業会計となりこれまでとは大きく状況が変わるため、更なる経営健全化に取り組んでいかなければならないところである。</t>
    <rPh sb="1" eb="3">
      <t>ヘイセイ</t>
    </rPh>
    <rPh sb="5" eb="6">
      <t>ネン</t>
    </rPh>
    <rPh sb="6" eb="8">
      <t>クマモト</t>
    </rPh>
    <rPh sb="8" eb="10">
      <t>ジシン</t>
    </rPh>
    <rPh sb="13" eb="14">
      <t>ネン</t>
    </rPh>
    <rPh sb="15" eb="17">
      <t>ケイカ</t>
    </rPh>
    <rPh sb="19" eb="21">
      <t>ケイエイ</t>
    </rPh>
    <rPh sb="21" eb="23">
      <t>ジョウタイ</t>
    </rPh>
    <rPh sb="24" eb="25">
      <t>キビ</t>
    </rPh>
    <rPh sb="27" eb="29">
      <t>ジョウキョウ</t>
    </rPh>
    <rPh sb="30" eb="31">
      <t>ツヅ</t>
    </rPh>
    <rPh sb="37" eb="39">
      <t>レイワ</t>
    </rPh>
    <rPh sb="39" eb="41">
      <t>ガンネン</t>
    </rPh>
    <rPh sb="41" eb="42">
      <t>ド</t>
    </rPh>
    <rPh sb="43" eb="45">
      <t>サイガイ</t>
    </rPh>
    <rPh sb="45" eb="47">
      <t>コウエイ</t>
    </rPh>
    <rPh sb="47" eb="49">
      <t>ジュウタク</t>
    </rPh>
    <rPh sb="50" eb="52">
      <t>ジュウタク</t>
    </rPh>
    <rPh sb="53" eb="55">
      <t>フッキュウ</t>
    </rPh>
    <rPh sb="56" eb="57">
      <t>スス</t>
    </rPh>
    <rPh sb="59" eb="61">
      <t>ジョジョ</t>
    </rPh>
    <rPh sb="62" eb="64">
      <t>ジシン</t>
    </rPh>
    <rPh sb="64" eb="65">
      <t>マエ</t>
    </rPh>
    <rPh sb="66" eb="68">
      <t>ジンコウ</t>
    </rPh>
    <rPh sb="77" eb="79">
      <t>コンゴ</t>
    </rPh>
    <rPh sb="80" eb="82">
      <t>ゾウカ</t>
    </rPh>
    <rPh sb="87" eb="88">
      <t>オモ</t>
    </rPh>
    <rPh sb="93" eb="95">
      <t>レイワ</t>
    </rPh>
    <rPh sb="96" eb="97">
      <t>ネン</t>
    </rPh>
    <rPh sb="98" eb="99">
      <t>ガツ</t>
    </rPh>
    <rPh sb="100" eb="103">
      <t>シヨウリョウ</t>
    </rPh>
    <rPh sb="104" eb="106">
      <t>カイテイ</t>
    </rPh>
    <rPh sb="114" eb="116">
      <t>コンゴ</t>
    </rPh>
    <rPh sb="117" eb="119">
      <t>リョウキン</t>
    </rPh>
    <rPh sb="119" eb="121">
      <t>シュウニュウ</t>
    </rPh>
    <rPh sb="122" eb="124">
      <t>ゾウカ</t>
    </rPh>
    <rPh sb="129" eb="131">
      <t>キタイ</t>
    </rPh>
    <rPh sb="138" eb="140">
      <t>コンカイ</t>
    </rPh>
    <rPh sb="141" eb="143">
      <t>ブンセキ</t>
    </rPh>
    <rPh sb="143" eb="144">
      <t>ヒョウ</t>
    </rPh>
    <rPh sb="145" eb="146">
      <t>ミ</t>
    </rPh>
    <rPh sb="149" eb="152">
      <t>シュウエキテキ</t>
    </rPh>
    <rPh sb="152" eb="154">
      <t>シュウシ</t>
    </rPh>
    <rPh sb="154" eb="156">
      <t>ヒリツ</t>
    </rPh>
    <rPh sb="157" eb="159">
      <t>ケイヒ</t>
    </rPh>
    <rPh sb="159" eb="161">
      <t>カイシュウ</t>
    </rPh>
    <rPh sb="161" eb="162">
      <t>リツ</t>
    </rPh>
    <rPh sb="163" eb="165">
      <t>オスイ</t>
    </rPh>
    <rPh sb="165" eb="167">
      <t>ショリ</t>
    </rPh>
    <rPh sb="167" eb="169">
      <t>ゲンカ</t>
    </rPh>
    <rPh sb="173" eb="176">
      <t>ゼンネンド</t>
    </rPh>
    <rPh sb="177" eb="179">
      <t>ヒカク</t>
    </rPh>
    <rPh sb="182" eb="184">
      <t>タショウ</t>
    </rPh>
    <rPh sb="184" eb="186">
      <t>ヘンドウ</t>
    </rPh>
    <rPh sb="195" eb="197">
      <t>レイワ</t>
    </rPh>
    <rPh sb="198" eb="199">
      <t>ネン</t>
    </rPh>
    <rPh sb="200" eb="201">
      <t>ガツ</t>
    </rPh>
    <rPh sb="204" eb="205">
      <t>ホウ</t>
    </rPh>
    <rPh sb="205" eb="207">
      <t>テキヨウ</t>
    </rPh>
    <rPh sb="207" eb="209">
      <t>ジギョウ</t>
    </rPh>
    <rPh sb="211" eb="213">
      <t>イコウ</t>
    </rPh>
    <rPh sb="214" eb="215">
      <t>サイ</t>
    </rPh>
    <rPh sb="216" eb="219">
      <t>ゼンネンド</t>
    </rPh>
    <rPh sb="220" eb="221">
      <t>ガツ</t>
    </rPh>
    <rPh sb="223" eb="224">
      <t>ニチ</t>
    </rPh>
    <rPh sb="225" eb="227">
      <t>ウチキ</t>
    </rPh>
    <rPh sb="227" eb="229">
      <t>ケッサン</t>
    </rPh>
    <rPh sb="236" eb="238">
      <t>エイキョウ</t>
    </rPh>
    <rPh sb="243" eb="244">
      <t>オモ</t>
    </rPh>
    <rPh sb="247" eb="249">
      <t>トウゼン</t>
    </rPh>
    <rPh sb="254" eb="256">
      <t>ケッサン</t>
    </rPh>
    <rPh sb="262" eb="263">
      <t>ド</t>
    </rPh>
    <rPh sb="267" eb="268">
      <t>カ</t>
    </rPh>
    <rPh sb="272" eb="274">
      <t>ジョウキョウ</t>
    </rPh>
    <rPh sb="280" eb="282">
      <t>スイソク</t>
    </rPh>
    <rPh sb="296" eb="298">
      <t>レイワ</t>
    </rPh>
    <rPh sb="299" eb="301">
      <t>ネンド</t>
    </rPh>
    <rPh sb="304" eb="306">
      <t>キギョウ</t>
    </rPh>
    <rPh sb="306" eb="308">
      <t>カイケイ</t>
    </rPh>
    <rPh sb="317" eb="318">
      <t>オオ</t>
    </rPh>
    <rPh sb="320" eb="322">
      <t>ジョウキョウ</t>
    </rPh>
    <rPh sb="323" eb="324">
      <t>カ</t>
    </rPh>
    <rPh sb="329" eb="330">
      <t>サラ</t>
    </rPh>
    <rPh sb="332" eb="334">
      <t>ケイエイ</t>
    </rPh>
    <rPh sb="334" eb="337">
      <t>ケンゼンカ</t>
    </rPh>
    <rPh sb="338" eb="339">
      <t>ト</t>
    </rPh>
    <rPh sb="340" eb="34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</si>
</sst>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5-4B69-95CD-EC7A47B9B9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8FB5-4B69-95CD-EC7A47B9B9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64.95</c:v>
                </c:pt>
                <c:pt idx="1">
                  <c:v>77.040000000000006</c:v>
                </c:pt>
                <c:pt idx="2">
                  <c:v>59.82</c:v>
                </c:pt>
                <c:pt idx="3">
                  <c:v>62.39</c:v>
                </c:pt>
                <c:pt idx="4" formatCode="#,##0.00;&quot;△&quot;#,##0.00">
                  <c:v>0</c:v>
                </c:pt>
              </c:numCache>
            </c:numRef>
          </c:val>
          <c:extLst>
            <c:ext xmlns:c16="http://schemas.microsoft.com/office/drawing/2014/chart" uri="{C3380CC4-5D6E-409C-BE32-E72D297353CC}">
              <c16:uniqueId val="{00000000-FB73-4635-B05B-27BE64CC85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FB73-4635-B05B-27BE64CC85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84.95</c:v>
                </c:pt>
                <c:pt idx="1">
                  <c:v>84.24</c:v>
                </c:pt>
                <c:pt idx="2">
                  <c:v>87.44</c:v>
                </c:pt>
                <c:pt idx="3">
                  <c:v>87.06</c:v>
                </c:pt>
                <c:pt idx="4">
                  <c:v>92.28</c:v>
                </c:pt>
              </c:numCache>
            </c:numRef>
          </c:val>
          <c:extLst>
            <c:ext xmlns:c16="http://schemas.microsoft.com/office/drawing/2014/chart" uri="{C3380CC4-5D6E-409C-BE32-E72D297353CC}">
              <c16:uniqueId val="{00000000-47B5-4168-99A2-15D4467CEF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47B5-4168-99A2-15D4467CEF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50.88</c:v>
                </c:pt>
                <c:pt idx="1">
                  <c:v>49.64</c:v>
                </c:pt>
                <c:pt idx="2">
                  <c:v>38.25</c:v>
                </c:pt>
                <c:pt idx="3">
                  <c:v>89.38</c:v>
                </c:pt>
                <c:pt idx="4">
                  <c:v>82.17</c:v>
                </c:pt>
              </c:numCache>
            </c:numRef>
          </c:val>
          <c:extLst>
            <c:ext xmlns:c16="http://schemas.microsoft.com/office/drawing/2014/chart" uri="{C3380CC4-5D6E-409C-BE32-E72D297353CC}">
              <c16:uniqueId val="{00000000-23F2-47BF-AFC2-1CC0C2A604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2-47BF-AFC2-1CC0C2A604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D0-48F9-84F4-2BDE7921FC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D0-48F9-84F4-2BDE7921FC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D-4D00-9B66-ED3DFFCCAC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D-4D00-9B66-ED3DFFCCAC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22-48EB-82DD-26E44A740E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22-48EB-82DD-26E44A740E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E9-4A53-B826-1463BBA97B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9-4A53-B826-1463BBA97B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1311.12</c:v>
                </c:pt>
                <c:pt idx="1">
                  <c:v>1349.6</c:v>
                </c:pt>
                <c:pt idx="2">
                  <c:v>1124.2</c:v>
                </c:pt>
                <c:pt idx="3">
                  <c:v>966.64</c:v>
                </c:pt>
                <c:pt idx="4">
                  <c:v>1099.27</c:v>
                </c:pt>
              </c:numCache>
            </c:numRef>
          </c:val>
          <c:extLst>
            <c:ext xmlns:c16="http://schemas.microsoft.com/office/drawing/2014/chart" uri="{C3380CC4-5D6E-409C-BE32-E72D297353CC}">
              <c16:uniqueId val="{00000000-9BD3-405B-8143-4E17C112B2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9BD3-405B-8143-4E17C112B2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45.83</c:v>
                </c:pt>
                <c:pt idx="1">
                  <c:v>65.400000000000006</c:v>
                </c:pt>
                <c:pt idx="2">
                  <c:v>34.78</c:v>
                </c:pt>
                <c:pt idx="3">
                  <c:v>71.430000000000007</c:v>
                </c:pt>
                <c:pt idx="4">
                  <c:v>57.2</c:v>
                </c:pt>
              </c:numCache>
            </c:numRef>
          </c:val>
          <c:extLst>
            <c:ext xmlns:c16="http://schemas.microsoft.com/office/drawing/2014/chart" uri="{C3380CC4-5D6E-409C-BE32-E72D297353CC}">
              <c16:uniqueId val="{00000000-2510-4039-8698-BF3A9CEF27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2510-4039-8698-BF3A9CEF27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324.86</c:v>
                </c:pt>
                <c:pt idx="1">
                  <c:v>223.59</c:v>
                </c:pt>
                <c:pt idx="2">
                  <c:v>431.56</c:v>
                </c:pt>
                <c:pt idx="3">
                  <c:v>210.97</c:v>
                </c:pt>
                <c:pt idx="4">
                  <c:v>219.4</c:v>
                </c:pt>
              </c:numCache>
            </c:numRef>
          </c:val>
          <c:extLst>
            <c:ext xmlns:c16="http://schemas.microsoft.com/office/drawing/2014/chart" uri="{C3380CC4-5D6E-409C-BE32-E72D297353CC}">
              <c16:uniqueId val="{00000000-9A2C-4B66-B7DC-D48D916592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9A2C-4B66-B7DC-D48D916592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益城町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33099</v>
      </c>
      <c r="AM8" s="51"/>
      <c r="AN8" s="51"/>
      <c r="AO8" s="51"/>
      <c r="AP8" s="51"/>
      <c r="AQ8" s="51"/>
      <c r="AR8" s="51"/>
      <c r="AS8" s="51"/>
      <c r="AT8" s="46">
        <f>データ!T6</f>
        <v>65.680000000000007</v>
      </c>
      <c r="AU8" s="46"/>
      <c r="AV8" s="46"/>
      <c r="AW8" s="46"/>
      <c r="AX8" s="46"/>
      <c r="AY8" s="46"/>
      <c r="AZ8" s="46"/>
      <c r="BA8" s="46"/>
      <c r="BB8" s="46">
        <f>データ!U6</f>
        <v>503.94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6.06</v>
      </c>
      <c r="Q10" s="46"/>
      <c r="R10" s="46"/>
      <c r="S10" s="46"/>
      <c r="T10" s="46"/>
      <c r="U10" s="46"/>
      <c r="V10" s="46"/>
      <c r="W10" s="46">
        <f>データ!Q6</f>
        <v>91.38</v>
      </c>
      <c r="X10" s="46"/>
      <c r="Y10" s="46"/>
      <c r="Z10" s="46"/>
      <c r="AA10" s="46"/>
      <c r="AB10" s="46"/>
      <c r="AC10" s="46"/>
      <c r="AD10" s="51">
        <f>データ!R6</f>
        <v>3284</v>
      </c>
      <c r="AE10" s="51"/>
      <c r="AF10" s="51"/>
      <c r="AG10" s="51"/>
      <c r="AH10" s="51"/>
      <c r="AI10" s="51"/>
      <c r="AJ10" s="51"/>
      <c r="AK10" s="2"/>
      <c r="AL10" s="51">
        <f>データ!V6</f>
        <v>2007</v>
      </c>
      <c r="AM10" s="51"/>
      <c r="AN10" s="51"/>
      <c r="AO10" s="51"/>
      <c r="AP10" s="51"/>
      <c r="AQ10" s="51"/>
      <c r="AR10" s="51"/>
      <c r="AS10" s="51"/>
      <c r="AT10" s="46">
        <f>データ!W6</f>
        <v>0.95</v>
      </c>
      <c r="AU10" s="46"/>
      <c r="AV10" s="46"/>
      <c r="AW10" s="46"/>
      <c r="AX10" s="46"/>
      <c r="AY10" s="46"/>
      <c r="AZ10" s="46"/>
      <c r="BA10" s="46"/>
      <c r="BB10" s="46">
        <f>データ!X6</f>
        <v>2112.63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TrW1ah0gwz5BQy9Wi9A2qOz+hGmebMFfNus4D+U/czmKZsoAMpMaeohhkR3wB3Asc9IhfelymonzQ4sh3i53Q==" saltValue="K2PK9KLp6OHKN1czMgDA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434434</v>
      </c>
      <c r="D6" s="33">
        <f t="shared" si="3"/>
        <v>47</v>
      </c>
      <c r="E6" s="33">
        <f t="shared" si="3"/>
        <v>17</v>
      </c>
      <c r="F6" s="33">
        <f t="shared" si="3"/>
        <v>5</v>
      </c>
      <c r="G6" s="33">
        <f t="shared" si="3"/>
        <v>0</v>
      </c>
      <c r="H6" s="33" t="str">
        <f t="shared" si="3"/>
        <v>熊本県　益城町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6.06</v>
      </c>
      <c r="Q6" s="34">
        <f t="shared" si="3"/>
        <v>91.38</v>
      </c>
      <c r="R6" s="34">
        <f t="shared" si="3"/>
        <v>3284</v>
      </c>
      <c r="S6" s="34">
        <f t="shared" si="3"/>
        <v>33099</v>
      </c>
      <c r="T6" s="34">
        <f t="shared" si="3"/>
        <v>65.680000000000007</v>
      </c>
      <c r="U6" s="34">
        <f t="shared" si="3"/>
        <v>503.94</v>
      </c>
      <c r="V6" s="34">
        <f t="shared" si="3"/>
        <v>2007</v>
      </c>
      <c r="W6" s="34">
        <f t="shared" si="3"/>
        <v>0.95</v>
      </c>
      <c r="X6" s="34">
        <f t="shared" si="3"/>
        <v>2112.63</v>
      </c>
      <c r="Y6" s="35">
        <f>IF(Y7="",NA(),Y7)</f>
        <v>50.88</v>
      </c>
      <c r="Z6" s="35">
        <f t="shared" ref="Z6:AH6" si="4">IF(Z7="",NA(),Z7)</f>
        <v>49.64</v>
      </c>
      <c r="AA6" s="35">
        <f t="shared" si="4"/>
        <v>38.25</v>
      </c>
      <c r="AB6" s="35">
        <f t="shared" si="4"/>
        <v>89.38</v>
      </c>
      <c r="AC6" s="35">
        <f t="shared" si="4"/>
        <v>82.17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1311.12</v>
      </c>
      <c r="BG6" s="35">
        <f t="shared" ref="BG6:BO6" si="7">IF(BG7="",NA(),BG7)</f>
        <v>1349.6</v>
      </c>
      <c r="BH6" s="35">
        <f t="shared" si="7"/>
        <v>1124.2</v>
      </c>
      <c r="BI6" s="35">
        <f t="shared" si="7"/>
        <v>966.64</v>
      </c>
      <c r="BJ6" s="35">
        <f t="shared" si="7"/>
        <v>1099.27</v>
      </c>
      <c r="BK6" s="35">
        <f t="shared" si="7"/>
        <v>979.89</v>
      </c>
      <c r="BL6" s="35">
        <f t="shared" si="7"/>
        <v>1051.43</v>
      </c>
      <c r="BM6" s="35">
        <f t="shared" si="7"/>
        <v>855.8</v>
      </c>
      <c r="BN6" s="35">
        <f t="shared" si="7"/>
        <v>789.46</v>
      </c>
      <c r="BO6" s="35">
        <f t="shared" si="7"/>
        <v>826.83</v>
      </c>
      <c r="BP6" s="34" t="str">
        <f>IF(BP7="","",IF(BP7="-","【-】","【"&amp;SUBSTITUTE(TEXT(BP7,"#,##0.00"),"-","△")&amp;"】"))</f>
        <v>【765.47】</v>
      </c>
      <c r="BQ6" s="35">
        <f>IF(BQ7="",NA(),BQ7)</f>
        <v>45.83</v>
      </c>
      <c r="BR6" s="35">
        <f t="shared" ref="BR6:BZ6" si="8">IF(BR7="",NA(),BR7)</f>
        <v>65.400000000000006</v>
      </c>
      <c r="BS6" s="35">
        <f t="shared" si="8"/>
        <v>34.78</v>
      </c>
      <c r="BT6" s="35">
        <f t="shared" si="8"/>
        <v>71.430000000000007</v>
      </c>
      <c r="BU6" s="35">
        <f t="shared" si="8"/>
        <v>57.2</v>
      </c>
      <c r="BV6" s="35">
        <f t="shared" si="8"/>
        <v>41.34</v>
      </c>
      <c r="BW6" s="35">
        <f t="shared" si="8"/>
        <v>40.06</v>
      </c>
      <c r="BX6" s="35">
        <f t="shared" si="8"/>
        <v>59.8</v>
      </c>
      <c r="BY6" s="35">
        <f t="shared" si="8"/>
        <v>57.77</v>
      </c>
      <c r="BZ6" s="35">
        <f t="shared" si="8"/>
        <v>57.31</v>
      </c>
      <c r="CA6" s="34" t="str">
        <f>IF(CA7="","",IF(CA7="-","【-】","【"&amp;SUBSTITUTE(TEXT(CA7,"#,##0.00"),"-","△")&amp;"】"))</f>
        <v>【59.59】</v>
      </c>
      <c r="CB6" s="35">
        <f>IF(CB7="",NA(),CB7)</f>
        <v>324.86</v>
      </c>
      <c r="CC6" s="35">
        <f t="shared" ref="CC6:CK6" si="9">IF(CC7="",NA(),CC7)</f>
        <v>223.59</v>
      </c>
      <c r="CD6" s="35">
        <f t="shared" si="9"/>
        <v>431.56</v>
      </c>
      <c r="CE6" s="35">
        <f t="shared" si="9"/>
        <v>210.97</v>
      </c>
      <c r="CF6" s="35">
        <f t="shared" si="9"/>
        <v>219.4</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64.95</v>
      </c>
      <c r="CN6" s="35">
        <f t="shared" ref="CN6:CV6" si="10">IF(CN7="",NA(),CN7)</f>
        <v>77.040000000000006</v>
      </c>
      <c r="CO6" s="35">
        <f t="shared" si="10"/>
        <v>59.82</v>
      </c>
      <c r="CP6" s="35">
        <f t="shared" si="10"/>
        <v>62.39</v>
      </c>
      <c r="CQ6" s="34">
        <f t="shared" si="10"/>
        <v>0</v>
      </c>
      <c r="CR6" s="35">
        <f t="shared" si="10"/>
        <v>44.69</v>
      </c>
      <c r="CS6" s="35">
        <f t="shared" si="10"/>
        <v>42.84</v>
      </c>
      <c r="CT6" s="35">
        <f t="shared" si="10"/>
        <v>51.75</v>
      </c>
      <c r="CU6" s="35">
        <f t="shared" si="10"/>
        <v>50.68</v>
      </c>
      <c r="CV6" s="35">
        <f t="shared" si="10"/>
        <v>50.14</v>
      </c>
      <c r="CW6" s="34" t="str">
        <f>IF(CW7="","",IF(CW7="-","【-】","【"&amp;SUBSTITUTE(TEXT(CW7,"#,##0.00"),"-","△")&amp;"】"))</f>
        <v>【51.30】</v>
      </c>
      <c r="CX6" s="35">
        <f>IF(CX7="",NA(),CX7)</f>
        <v>84.95</v>
      </c>
      <c r="CY6" s="35">
        <f t="shared" ref="CY6:DG6" si="11">IF(CY7="",NA(),CY7)</f>
        <v>84.24</v>
      </c>
      <c r="CZ6" s="35">
        <f t="shared" si="11"/>
        <v>87.44</v>
      </c>
      <c r="DA6" s="35">
        <f t="shared" si="11"/>
        <v>87.06</v>
      </c>
      <c r="DB6" s="35">
        <f t="shared" si="11"/>
        <v>92.28</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434434</v>
      </c>
      <c r="D7" s="37">
        <v>47</v>
      </c>
      <c r="E7" s="37">
        <v>17</v>
      </c>
      <c r="F7" s="37">
        <v>5</v>
      </c>
      <c r="G7" s="37">
        <v>0</v>
      </c>
      <c r="H7" s="37" t="s">
        <v>98</v>
      </c>
      <c r="I7" s="37" t="s">
        <v>99</v>
      </c>
      <c r="J7" s="37" t="s">
        <v>100</v>
      </c>
      <c r="K7" s="37" t="s">
        <v>101</v>
      </c>
      <c r="L7" s="37" t="s">
        <v>102</v>
      </c>
      <c r="M7" s="37" t="s">
        <v>103</v>
      </c>
      <c r="N7" s="38" t="s">
        <v>104</v>
      </c>
      <c r="O7" s="38" t="s">
        <v>105</v>
      </c>
      <c r="P7" s="38">
        <v>6.06</v>
      </c>
      <c r="Q7" s="38">
        <v>91.38</v>
      </c>
      <c r="R7" s="38">
        <v>3284</v>
      </c>
      <c r="S7" s="38">
        <v>33099</v>
      </c>
      <c r="T7" s="38">
        <v>65.680000000000007</v>
      </c>
      <c r="U7" s="38">
        <v>503.94</v>
      </c>
      <c r="V7" s="38">
        <v>2007</v>
      </c>
      <c r="W7" s="38">
        <v>0.95</v>
      </c>
      <c r="X7" s="38">
        <v>2112.63</v>
      </c>
      <c r="Y7" s="38">
        <v>50.88</v>
      </c>
      <c r="Z7" s="38">
        <v>49.64</v>
      </c>
      <c r="AA7" s="38">
        <v>38.25</v>
      </c>
      <c r="AB7" s="38">
        <v>89.38</v>
      </c>
      <c r="AC7" s="38">
        <v>82.17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1311.12</v>
      </c>
      <c r="BG7" s="38">
        <v>1349.6</v>
      </c>
      <c r="BH7" s="38">
        <v>1124.2</v>
      </c>
      <c r="BI7" s="38">
        <v>966.64</v>
      </c>
      <c r="BJ7" s="38">
        <v>1099.27</v>
      </c>
      <c r="BK7" s="38">
        <v>979.89</v>
      </c>
      <c r="BL7" s="38">
        <v>1051.43</v>
      </c>
      <c r="BM7" s="38">
        <v>855.8</v>
      </c>
      <c r="BN7" s="38">
        <v>789.46</v>
      </c>
      <c r="BO7" s="38">
        <v>826.83</v>
      </c>
      <c r="BP7" s="38">
        <v>765.47</v>
      </c>
      <c r="BQ7" s="38">
        <v>45.83</v>
      </c>
      <c r="BR7" s="38">
        <v>65.400000000000006</v>
      </c>
      <c r="BS7" s="38">
        <v>34.78</v>
      </c>
      <c r="BT7" s="38">
        <v>71.430000000000007</v>
      </c>
      <c r="BU7" s="38">
        <v>57.2</v>
      </c>
      <c r="BV7" s="38">
        <v>41.34</v>
      </c>
      <c r="BW7" s="38">
        <v>40.06</v>
      </c>
      <c r="BX7" s="38">
        <v>59.8</v>
      </c>
      <c r="BY7" s="38">
        <v>57.77</v>
      </c>
      <c r="BZ7" s="38">
        <v>57.31</v>
      </c>
      <c r="CA7" s="38">
        <v>59.59</v>
      </c>
      <c r="CB7" s="38">
        <v>324.86</v>
      </c>
      <c r="CC7" s="38">
        <v>223.59</v>
      </c>
      <c r="CD7" s="38">
        <v>431.56</v>
      </c>
      <c r="CE7" s="38">
        <v>210.97</v>
      </c>
      <c r="CF7" s="38">
        <v>219.4</v>
      </c>
      <c r="CG7" s="38">
        <v>357.49</v>
      </c>
      <c r="CH7" s="38">
        <v>355.22</v>
      </c>
      <c r="CI7" s="38">
        <v>263.76</v>
      </c>
      <c r="CJ7" s="38">
        <v>274.35000000000002</v>
      </c>
      <c r="CK7" s="38">
        <v>273.52</v>
      </c>
      <c r="CL7" s="38">
        <v>257.86</v>
      </c>
      <c r="CM7" s="38">
        <v>64.95</v>
      </c>
      <c r="CN7" s="38">
        <v>77.040000000000006</v>
      </c>
      <c r="CO7" s="38">
        <v>59.82</v>
      </c>
      <c r="CP7" s="38">
        <v>62.39</v>
      </c>
      <c r="CQ7" s="38">
        <v>0</v>
      </c>
      <c r="CR7" s="38">
        <v>44.69</v>
      </c>
      <c r="CS7" s="38">
        <v>42.84</v>
      </c>
      <c r="CT7" s="38">
        <v>51.75</v>
      </c>
      <c r="CU7" s="38">
        <v>50.68</v>
      </c>
      <c r="CV7" s="38">
        <v>50.14</v>
      </c>
      <c r="CW7" s="38">
        <v>51.3</v>
      </c>
      <c r="CX7" s="38">
        <v>84.95</v>
      </c>
      <c r="CY7" s="38">
        <v>84.24</v>
      </c>
      <c r="CZ7" s="38">
        <v>87.44</v>
      </c>
      <c r="DA7" s="38">
        <v>87.06</v>
      </c>
      <c r="DB7" s="38">
        <v>92.28</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2020-12-04T03:09:13Z</dcterms:created>
  <dcterms:modified xsi:type="dcterms:W3CDTF">2021-02-14T01:37:23Z</dcterms:modified>
  <cp:category/>
</cp:coreProperties>
</file>