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v0101\Profile\desktop\lg90137\Desktop\"/>
    </mc:Choice>
  </mc:AlternateContent>
  <workbookProtection workbookAlgorithmName="SHA-512" workbookHashValue="nipjMfIgzXbweNYjArQ6+BB/7fU1JJWByx/P9GXR8W78N3n4fJ8vuMUFHQXmh/HgxN/4l86Oqq91iOygH2Aq7A==" workbookSaltValue="zTvsRLc3baB7vfzmE2Wa/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<sst xmlns="http://schemas.openxmlformats.org/spreadsheetml/2006/main" count="236" uniqueCount="121">
  <si>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</si>
  <si>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</si>
  <si>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</si>
  <si>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</si>
  <si>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</si>
  <si>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</si>
  <si>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</si>
  <si>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</si>
  <si>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</si>
  <si>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</si>
  <si>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</si>
  <si>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</si>
  <si>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</si>
  <si>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</si>
  <si>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</si>
  <si>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</si>
  <si>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</si>
  <si>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</si>
  <si>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</si>
  <si>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</si>
  <si>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</si>
  <si>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</si>
  <si>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</si>
  <si>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</si>
  <si>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</si>
  <si>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</si>
  <si>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</si>
  <si>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</si>
  <si>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</si>
  <si>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</si>
  <si>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</si>
  <si>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</si>
  <si>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</si>
  <si>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</si>
  <si>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</si>
  <si>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</si>
  <si>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</si>
  <si>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</si>
  <si>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</si>
  <si>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</si>
  <si>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</si>
  <si>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</si>
  <si>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</si>
  <si>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</si>
  <si>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</si>
  <si>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</si>
  <si>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</si>
  <si>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</si>
  <si>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</si>
  <si>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</si>
  <si>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</si>
  <si>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</si>
  <si>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</si>
  <si>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</si>
  <si>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</si>
  <si>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</si>
  <si>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</si>
  <si>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</si>
  <si>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</si>
  <si>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</si>
  <si>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</si>
  <si>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</si>
  <si>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</si>
  <si>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</si>
  <si>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</si>
  <si>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</si>
  <si>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</si>
  <si>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</si>
  <si>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</si>
  <si>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</si>
  <si>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</si>
  <si>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</si>
  <si>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</si>
  <si>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</si>
  <si>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</si>
  <si>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</si>
  <si>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</si>
  <si>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</si>
  <si>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</si>
  <si>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</si>
  <si>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</si>
  <si>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</si>
  <si>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</si>
  <si>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</si>
  <si>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</si>
  <si>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</si>
  <si>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</si>
  <si>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</si>
  <si>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</si>
  <si>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</si>
  <si>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</si>
  <si>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</si>
  <si>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</si>
  <si>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</si>
  <si>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</si>
  <si>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</si>
  <si>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</si>
  <si>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</si>
  <si>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南阿蘇村</t>
  </si>
  <si>
    <t>法非適用</t>
  </si>
  <si>
    <t>下水道事業</t>
  </si>
  <si>
    <t>農業集落排水</t>
  </si>
  <si>
    <t>F3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</si>
  <si>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</si>
  <si>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</si>
  <si>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</si>
  <si>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</si>
  <si>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</si>
  <si>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</si>
  <si>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</si>
  <si>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</si>
  <si>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</si>
  <si>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</si>
  <si>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</si>
  <si>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</si>
  <si>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</si>
  <si>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</si>
  <si>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</si>
  <si>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平成17年から供与開始しているが15年を経過し、施設、管渠等の老朽化が進んでいる。既に耐用年数を超えている機器や機械もあり、令和元年度に策定した最適整備構想の結果から、処理施設の更新・改築の事業計画の策定を令和3年度に実施する予定である。事業計画の策定を行い、適正な老朽化対策及び機能強化を行っていく。
</t>
    <rPh sb="0" eb="2">
      <t>ヘイセイ</t>
    </rPh>
    <rPh sb="4" eb="5">
      <t>ネン</t>
    </rPh>
    <rPh sb="7" eb="9">
      <t>キョウヨ</t>
    </rPh>
    <rPh sb="9" eb="11">
      <t>カイシ</t>
    </rPh>
    <rPh sb="18" eb="19">
      <t>ネン</t>
    </rPh>
    <rPh sb="20" eb="22">
      <t>ケイカ</t>
    </rPh>
    <rPh sb="24" eb="26">
      <t>シセツ</t>
    </rPh>
    <rPh sb="27" eb="29">
      <t>カンキョ</t>
    </rPh>
    <rPh sb="29" eb="30">
      <t>トウ</t>
    </rPh>
    <rPh sb="31" eb="34">
      <t>ロウキュウカ</t>
    </rPh>
    <rPh sb="35" eb="36">
      <t>スス</t>
    </rPh>
    <rPh sb="41" eb="42">
      <t>スデ</t>
    </rPh>
    <rPh sb="43" eb="45">
      <t>タイヨウ</t>
    </rPh>
    <rPh sb="45" eb="47">
      <t>ネンスウ</t>
    </rPh>
    <rPh sb="48" eb="49">
      <t>コ</t>
    </rPh>
    <rPh sb="53" eb="55">
      <t>キキ</t>
    </rPh>
    <rPh sb="56" eb="58">
      <t>キカイ</t>
    </rPh>
    <rPh sb="62" eb="64">
      <t>レイワ</t>
    </rPh>
    <rPh sb="64" eb="66">
      <t>ガンネン</t>
    </rPh>
    <rPh sb="66" eb="67">
      <t>ド</t>
    </rPh>
    <rPh sb="68" eb="70">
      <t>サクテイ</t>
    </rPh>
    <rPh sb="72" eb="74">
      <t>サイテキ</t>
    </rPh>
    <rPh sb="74" eb="76">
      <t>セイビ</t>
    </rPh>
    <rPh sb="76" eb="78">
      <t>コウソウ</t>
    </rPh>
    <rPh sb="79" eb="81">
      <t>ケッカ</t>
    </rPh>
    <rPh sb="84" eb="86">
      <t>ショリ</t>
    </rPh>
    <rPh sb="86" eb="88">
      <t>シセツ</t>
    </rPh>
    <rPh sb="89" eb="91">
      <t>コウシン</t>
    </rPh>
    <rPh sb="92" eb="94">
      <t>カイチク</t>
    </rPh>
    <rPh sb="95" eb="97">
      <t>ジギョウ</t>
    </rPh>
    <rPh sb="97" eb="99">
      <t>ケイカク</t>
    </rPh>
    <rPh sb="100" eb="102">
      <t>サクテイ</t>
    </rPh>
    <rPh sb="103" eb="105">
      <t>レイワ</t>
    </rPh>
    <rPh sb="106" eb="108">
      <t>ネンド</t>
    </rPh>
    <rPh sb="109" eb="111">
      <t>ジッシ</t>
    </rPh>
    <rPh sb="113" eb="115">
      <t>ヨテイ</t>
    </rPh>
    <rPh sb="119" eb="121">
      <t>ジギョウ</t>
    </rPh>
    <rPh sb="121" eb="123">
      <t>ケイカク</t>
    </rPh>
    <rPh sb="124" eb="126">
      <t>サクテイ</t>
    </rPh>
    <rPh sb="127" eb="128">
      <t>オコナ</t>
    </rPh>
    <rPh sb="130" eb="132">
      <t>テキセイ</t>
    </rPh>
    <rPh sb="133" eb="136">
      <t>ロウキュウカ</t>
    </rPh>
    <rPh sb="136" eb="138">
      <t>タイサク</t>
    </rPh>
    <rPh sb="138" eb="139">
      <t>オヨ</t>
    </rPh>
    <rPh sb="140" eb="142">
      <t>キノウ</t>
    </rPh>
    <rPh sb="142" eb="144">
      <t>キョウカ</t>
    </rPh>
    <rPh sb="145" eb="146">
      <t>オコナ</t>
    </rPh>
    <phoneticPr fontId="4"/>
  </si>
  <si>
    <t>今後、施設の老朽化による維持管理費の経費の増加が見込まれ、経営的には厳しくなることが予想される。現状では使用料収入だけでは、維持管理費を賄えていないため、使用料の見直しの検討が必要である。令和3年度に事業計画の策定を実施し、計画に沿って施設の改築・更新を進めて行く予定である。経営戦略は令和2年度中に策定予定である。</t>
    <rPh sb="0" eb="2">
      <t>コンゴ</t>
    </rPh>
    <rPh sb="3" eb="5">
      <t>シセツ</t>
    </rPh>
    <rPh sb="6" eb="9">
      <t>ロウキュウカ</t>
    </rPh>
    <rPh sb="12" eb="14">
      <t>イジ</t>
    </rPh>
    <rPh sb="14" eb="17">
      <t>カンリヒ</t>
    </rPh>
    <rPh sb="18" eb="20">
      <t>ケイヒ</t>
    </rPh>
    <rPh sb="21" eb="23">
      <t>ゾウカ</t>
    </rPh>
    <rPh sb="24" eb="26">
      <t>ミコ</t>
    </rPh>
    <rPh sb="29" eb="31">
      <t>ケイエイ</t>
    </rPh>
    <rPh sb="31" eb="32">
      <t>テキ</t>
    </rPh>
    <rPh sb="34" eb="35">
      <t>キビ</t>
    </rPh>
    <rPh sb="42" eb="44">
      <t>ヨソウ</t>
    </rPh>
    <rPh sb="48" eb="50">
      <t>ゲンジョウ</t>
    </rPh>
    <rPh sb="52" eb="55">
      <t>シヨウリョウ</t>
    </rPh>
    <rPh sb="55" eb="57">
      <t>シュウニュウ</t>
    </rPh>
    <rPh sb="62" eb="64">
      <t>イジ</t>
    </rPh>
    <rPh sb="64" eb="67">
      <t>カンリヒ</t>
    </rPh>
    <rPh sb="68" eb="69">
      <t>マカナ</t>
    </rPh>
    <rPh sb="77" eb="80">
      <t>シヨウリョウ</t>
    </rPh>
    <rPh sb="81" eb="83">
      <t>ミナオ</t>
    </rPh>
    <rPh sb="85" eb="87">
      <t>ケントウ</t>
    </rPh>
    <rPh sb="88" eb="90">
      <t>ヒツヨウ</t>
    </rPh>
    <rPh sb="94" eb="96">
      <t>レイワ</t>
    </rPh>
    <rPh sb="97" eb="99">
      <t>ネンド</t>
    </rPh>
    <rPh sb="100" eb="102">
      <t>ジギョウ</t>
    </rPh>
    <rPh sb="102" eb="104">
      <t>ケイカク</t>
    </rPh>
    <rPh sb="105" eb="107">
      <t>サクテイ</t>
    </rPh>
    <rPh sb="108" eb="110">
      <t>ジッシ</t>
    </rPh>
    <rPh sb="112" eb="114">
      <t>ケイカク</t>
    </rPh>
    <rPh sb="115" eb="116">
      <t>ソ</t>
    </rPh>
    <rPh sb="118" eb="120">
      <t>シセツ</t>
    </rPh>
    <rPh sb="121" eb="123">
      <t>カイチク</t>
    </rPh>
    <rPh sb="124" eb="126">
      <t>コウシン</t>
    </rPh>
    <rPh sb="127" eb="128">
      <t>スス</t>
    </rPh>
    <rPh sb="130" eb="131">
      <t>イ</t>
    </rPh>
    <rPh sb="132" eb="134">
      <t>ヨテイ</t>
    </rPh>
    <rPh sb="138" eb="140">
      <t>ケイエイ</t>
    </rPh>
    <rPh sb="140" eb="142">
      <t>センリャク</t>
    </rPh>
    <rPh sb="143" eb="145">
      <t>レイワ</t>
    </rPh>
    <rPh sb="146" eb="148">
      <t>ネンド</t>
    </rPh>
    <rPh sb="148" eb="149">
      <t>チュウ</t>
    </rPh>
    <rPh sb="150" eb="152">
      <t>サクテイ</t>
    </rPh>
    <rPh sb="152" eb="154">
      <t>ヨテイ</t>
    </rPh>
    <phoneticPr fontId="4"/>
  </si>
  <si>
    <t>①収益的収支比率は昨年度より若干増加しているが、総収益が昨年度より増加したためである。要因としては、総収益が国庫補助金増により、総収益が増加し、修繕費の減少により経常費用が減少したためである。
収益的収支比率は、改善傾向にあるが一般会計からの繰入金に依存しているため、経営改善を図っていく必要性がある。
⑤経費回収率は、年々減少傾向にあるが、使用料収入に対して汚水処理費（手数料、修繕費等）が増加傾向にあるためである。100％に近づくよう経営改善を行っていく必要がある。
⑥汚水処理原価は汚水処理費（手数料、修繕費等）の増加により増加傾向にある。使用料の改定、維持管理費の削減等により経営改善が必要である。
⑦施設利用率は、一日平均処理水量が昨年と変わらないので変更はない。
⑧水洗化率は昨年とほぼ変わらないが、少子高齢化により人口減少が見込まれる中で、今後低下が見込まれ、水洗化率の向上に取り組む必要がある。</t>
    <rPh sb="1" eb="4">
      <t>シュウエキテキ</t>
    </rPh>
    <rPh sb="4" eb="6">
      <t>シュウシ</t>
    </rPh>
    <rPh sb="6" eb="8">
      <t>ヒリツ</t>
    </rPh>
    <rPh sb="9" eb="11">
      <t>サクネン</t>
    </rPh>
    <rPh sb="11" eb="12">
      <t>ド</t>
    </rPh>
    <rPh sb="14" eb="16">
      <t>ジャッカン</t>
    </rPh>
    <rPh sb="16" eb="18">
      <t>ゾウカ</t>
    </rPh>
    <rPh sb="24" eb="25">
      <t>ソウ</t>
    </rPh>
    <rPh sb="25" eb="27">
      <t>シュウエキ</t>
    </rPh>
    <rPh sb="28" eb="31">
      <t>サクネンド</t>
    </rPh>
    <rPh sb="33" eb="35">
      <t>ゾウカ</t>
    </rPh>
    <rPh sb="43" eb="45">
      <t>ヨウイン</t>
    </rPh>
    <rPh sb="50" eb="53">
      <t>ソウシュウエキ</t>
    </rPh>
    <rPh sb="54" eb="56">
      <t>コッコ</t>
    </rPh>
    <rPh sb="56" eb="59">
      <t>ホジョキン</t>
    </rPh>
    <rPh sb="59" eb="60">
      <t>ゾウ</t>
    </rPh>
    <rPh sb="72" eb="75">
      <t>シュウゼンヒ</t>
    </rPh>
    <rPh sb="76" eb="78">
      <t>ゲンショウ</t>
    </rPh>
    <rPh sb="81" eb="83">
      <t>ケイジョウ</t>
    </rPh>
    <rPh sb="83" eb="85">
      <t>ヒヨウ</t>
    </rPh>
    <rPh sb="86" eb="88">
      <t>ゲンショウ</t>
    </rPh>
    <rPh sb="97" eb="100">
      <t>シュウエキテキ</t>
    </rPh>
    <rPh sb="100" eb="102">
      <t>シュウシ</t>
    </rPh>
    <rPh sb="102" eb="104">
      <t>ヒリツ</t>
    </rPh>
    <rPh sb="106" eb="108">
      <t>カイゼン</t>
    </rPh>
    <rPh sb="108" eb="110">
      <t>ケイコウ</t>
    </rPh>
    <rPh sb="114" eb="116">
      <t>イッパン</t>
    </rPh>
    <rPh sb="116" eb="118">
      <t>カイケイ</t>
    </rPh>
    <rPh sb="121" eb="123">
      <t>クリイレ</t>
    </rPh>
    <rPh sb="123" eb="124">
      <t>キン</t>
    </rPh>
    <rPh sb="125" eb="127">
      <t>イゾン</t>
    </rPh>
    <rPh sb="134" eb="136">
      <t>ケイエイ</t>
    </rPh>
    <rPh sb="136" eb="138">
      <t>カイゼン</t>
    </rPh>
    <rPh sb="139" eb="140">
      <t>ハカ</t>
    </rPh>
    <rPh sb="144" eb="147">
      <t>ヒツヨウセイ</t>
    </rPh>
    <rPh sb="153" eb="155">
      <t>ケイヒ</t>
    </rPh>
    <rPh sb="155" eb="157">
      <t>カイシュウ</t>
    </rPh>
    <rPh sb="157" eb="158">
      <t>リツ</t>
    </rPh>
    <rPh sb="160" eb="162">
      <t>ネンネン</t>
    </rPh>
    <rPh sb="162" eb="164">
      <t>ゲンショウ</t>
    </rPh>
    <rPh sb="164" eb="166">
      <t>ケイコウ</t>
    </rPh>
    <rPh sb="171" eb="174">
      <t>シヨウリョウ</t>
    </rPh>
    <rPh sb="174" eb="176">
      <t>シュウニュウ</t>
    </rPh>
    <rPh sb="177" eb="178">
      <t>タイ</t>
    </rPh>
    <rPh sb="180" eb="182">
      <t>オスイ</t>
    </rPh>
    <rPh sb="182" eb="184">
      <t>ショリ</t>
    </rPh>
    <rPh sb="184" eb="185">
      <t>ヒ</t>
    </rPh>
    <rPh sb="186" eb="189">
      <t>テスウリョウ</t>
    </rPh>
    <rPh sb="190" eb="193">
      <t>シュウゼンヒ</t>
    </rPh>
    <rPh sb="193" eb="194">
      <t>トウ</t>
    </rPh>
    <rPh sb="196" eb="198">
      <t>ゾウカ</t>
    </rPh>
    <rPh sb="198" eb="200">
      <t>ケイコウ</t>
    </rPh>
    <rPh sb="214" eb="215">
      <t>チカ</t>
    </rPh>
    <rPh sb="219" eb="221">
      <t>ケイエイ</t>
    </rPh>
    <rPh sb="221" eb="223">
      <t>カイゼン</t>
    </rPh>
    <rPh sb="224" eb="225">
      <t>オコナ</t>
    </rPh>
    <rPh sb="229" eb="231">
      <t>ヒツヨウ</t>
    </rPh>
    <rPh sb="237" eb="239">
      <t>オスイ</t>
    </rPh>
    <rPh sb="239" eb="241">
      <t>ショリ</t>
    </rPh>
    <rPh sb="241" eb="243">
      <t>ゲンカ</t>
    </rPh>
    <rPh sb="244" eb="246">
      <t>オスイ</t>
    </rPh>
    <rPh sb="246" eb="248">
      <t>ショリ</t>
    </rPh>
    <rPh sb="248" eb="249">
      <t>ヒ</t>
    </rPh>
    <rPh sb="250" eb="253">
      <t>テスウリョウ</t>
    </rPh>
    <rPh sb="254" eb="257">
      <t>シュウゼンヒ</t>
    </rPh>
    <rPh sb="257" eb="258">
      <t>トウ</t>
    </rPh>
    <rPh sb="260" eb="262">
      <t>ゾウカ</t>
    </rPh>
    <rPh sb="265" eb="267">
      <t>ゾウカ</t>
    </rPh>
    <rPh sb="267" eb="269">
      <t>ケイコウ</t>
    </rPh>
    <rPh sb="273" eb="276">
      <t>シヨウリョウ</t>
    </rPh>
    <rPh sb="277" eb="279">
      <t>カイテイ</t>
    </rPh>
    <rPh sb="280" eb="282">
      <t>イジ</t>
    </rPh>
    <rPh sb="282" eb="285">
      <t>カンリヒ</t>
    </rPh>
    <rPh sb="286" eb="288">
      <t>サクゲン</t>
    </rPh>
    <rPh sb="288" eb="289">
      <t>トウ</t>
    </rPh>
    <rPh sb="292" eb="294">
      <t>ケイエイ</t>
    </rPh>
    <rPh sb="294" eb="296">
      <t>カイゼン</t>
    </rPh>
    <rPh sb="297" eb="299">
      <t>ヒツヨウ</t>
    </rPh>
    <rPh sb="305" eb="307">
      <t>シセツ</t>
    </rPh>
    <rPh sb="307" eb="309">
      <t>リヨウ</t>
    </rPh>
    <rPh sb="309" eb="310">
      <t>リツ</t>
    </rPh>
    <rPh sb="312" eb="314">
      <t>イチニチ</t>
    </rPh>
    <rPh sb="314" eb="316">
      <t>ヘイキン</t>
    </rPh>
    <rPh sb="316" eb="318">
      <t>ショリ</t>
    </rPh>
    <rPh sb="318" eb="320">
      <t>スイリョウ</t>
    </rPh>
    <rPh sb="321" eb="323">
      <t>サクネン</t>
    </rPh>
    <rPh sb="324" eb="325">
      <t>カ</t>
    </rPh>
    <rPh sb="331" eb="333">
      <t>ヘンコウ</t>
    </rPh>
    <rPh sb="339" eb="342">
      <t>スイセンカ</t>
    </rPh>
    <rPh sb="342" eb="343">
      <t>リツ</t>
    </rPh>
    <rPh sb="344" eb="346">
      <t>サクネン</t>
    </rPh>
    <rPh sb="349" eb="350">
      <t>カ</t>
    </rPh>
    <rPh sb="356" eb="358">
      <t>ショウシ</t>
    </rPh>
    <rPh sb="358" eb="361">
      <t>コウレイカ</t>
    </rPh>
    <rPh sb="364" eb="366">
      <t>ジンコウ</t>
    </rPh>
    <rPh sb="366" eb="368">
      <t>ゲンショウ</t>
    </rPh>
    <rPh sb="369" eb="371">
      <t>ミコ</t>
    </rPh>
    <rPh sb="374" eb="375">
      <t>ナカ</t>
    </rPh>
    <rPh sb="377" eb="379">
      <t>コンゴ</t>
    </rPh>
    <rPh sb="379" eb="381">
      <t>テイカ</t>
    </rPh>
    <rPh sb="382" eb="384">
      <t>ミコ</t>
    </rPh>
    <rPh sb="387" eb="390">
      <t>スイセンカ</t>
    </rPh>
    <rPh sb="390" eb="391">
      <t>リツ</t>
    </rPh>
    <rPh sb="392" eb="394">
      <t>コウジョウ</t>
    </rPh>
    <rPh sb="395" eb="396">
      <t>ト</t>
    </rPh>
    <rPh sb="397" eb="398">
      <t>ク</t>
    </rPh>
    <rPh sb="399" eb="401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</si>
</sst>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7-43B5-AF5C-3918FC25C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0.03</c:v>
                </c:pt>
                <c:pt idx="2" formatCode="#,##0.00;&quot;△&quot;#,##0.00">
                  <c:v>0</c:v>
                </c:pt>
                <c:pt idx="3">
                  <c:v>0.04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17-43B5-AF5C-3918FC25C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44.49</c:v>
                </c:pt>
                <c:pt idx="1">
                  <c:v>41.37</c:v>
                </c:pt>
                <c:pt idx="2">
                  <c:v>43.04</c:v>
                </c:pt>
                <c:pt idx="3">
                  <c:v>41.37</c:v>
                </c:pt>
                <c:pt idx="4">
                  <c:v>41.37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ED-4143-A048-ED108F15E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44.69</c:v>
                </c:pt>
                <c:pt idx="1">
                  <c:v>42.84</c:v>
                </c:pt>
                <c:pt idx="2">
                  <c:v>40.93</c:v>
                </c:pt>
                <c:pt idx="3">
                  <c:v>43.38</c:v>
                </c:pt>
                <c:pt idx="4">
                  <c:v>42.33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ED-4143-A048-ED108F15E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90.44</c:v>
                </c:pt>
                <c:pt idx="1">
                  <c:v>92.42</c:v>
                </c:pt>
                <c:pt idx="2">
                  <c:v>86.03</c:v>
                </c:pt>
                <c:pt idx="3">
                  <c:v>93.97</c:v>
                </c:pt>
                <c:pt idx="4">
                  <c:v>92.71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84-4828-A563-1DB3BB7F5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69.67</c:v>
                </c:pt>
                <c:pt idx="1">
                  <c:v>66.3</c:v>
                </c:pt>
                <c:pt idx="2">
                  <c:v>62.73</c:v>
                </c:pt>
                <c:pt idx="3">
                  <c:v>62.02</c:v>
                </c:pt>
                <c:pt idx="4">
                  <c:v>62.5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84-4828-A563-1DB3BB7F5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95.61</c:v>
                </c:pt>
                <c:pt idx="1">
                  <c:v>96.13</c:v>
                </c:pt>
                <c:pt idx="2">
                  <c:v>99.22</c:v>
                </c:pt>
                <c:pt idx="3">
                  <c:v>102.65</c:v>
                </c:pt>
                <c:pt idx="4">
                  <c:v>106.61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9-467D-895F-F1FD55083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49-467D-895F-F1FD55083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61-44E4-818F-D906AFFAE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61-44E4-818F-D906AFFAE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0F-4505-AFD7-A82AE18CA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0F-4505-AFD7-A82AE18CA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C2-43AB-8396-B380C8836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C2-43AB-8396-B380C8836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1C-4773-80F3-A2AA4CD85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1C-4773-80F3-A2AA4CD85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411.12</c:v>
                </c:pt>
                <c:pt idx="2">
                  <c:v>453.48</c:v>
                </c:pt>
                <c:pt idx="3">
                  <c:v>400.96</c:v>
                </c:pt>
                <c:pt idx="4">
                  <c:v>406.04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83-4940-A9CA-7BC27CE8D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979.89</c:v>
                </c:pt>
                <c:pt idx="1">
                  <c:v>1051.43</c:v>
                </c:pt>
                <c:pt idx="2">
                  <c:v>982.29</c:v>
                </c:pt>
                <c:pt idx="3">
                  <c:v>713.28</c:v>
                </c:pt>
                <c:pt idx="4">
                  <c:v>673.08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83-4940-A9CA-7BC27CE8D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57.31</c:v>
                </c:pt>
                <c:pt idx="1">
                  <c:v>55.76</c:v>
                </c:pt>
                <c:pt idx="2">
                  <c:v>52.21</c:v>
                </c:pt>
                <c:pt idx="3">
                  <c:v>44.83</c:v>
                </c:pt>
                <c:pt idx="4">
                  <c:v>43.66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9A-4190-B96B-852A47358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41.34</c:v>
                </c:pt>
                <c:pt idx="1">
                  <c:v>40.06</c:v>
                </c:pt>
                <c:pt idx="2">
                  <c:v>41.25</c:v>
                </c:pt>
                <c:pt idx="3">
                  <c:v>40.75</c:v>
                </c:pt>
                <c:pt idx="4">
                  <c:v>42.44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9A-4190-B96B-852A47358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270.92</c:v>
                </c:pt>
                <c:pt idx="1">
                  <c:v>293.35000000000002</c:v>
                </c:pt>
                <c:pt idx="2">
                  <c:v>304.2</c:v>
                </c:pt>
                <c:pt idx="3">
                  <c:v>387.89</c:v>
                </c:pt>
                <c:pt idx="4">
                  <c:v>402.61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D-4326-B51F-98AA8CFEF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357.49</c:v>
                </c:pt>
                <c:pt idx="1">
                  <c:v>355.22</c:v>
                </c:pt>
                <c:pt idx="2">
                  <c:v>334.48</c:v>
                </c:pt>
                <c:pt idx="3">
                  <c:v>311.70999999999998</c:v>
                </c:pt>
                <c:pt idx="4">
                  <c:v>284.54000000000002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CD-4326-B51F-98AA8CFEF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【765.47】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【257.86】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D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熊本県　南阿蘇村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農業集落排水</v>
      </c>
      <c r="Q8" s="49"/>
      <c r="R8" s="49"/>
      <c r="S8" s="49"/>
      <c r="T8" s="49"/>
      <c r="U8" s="49"/>
      <c r="V8" s="49"/>
      <c r="W8" s="49" t="str">
        <f>データ!L6</f>
        <v>F3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10444</v>
      </c>
      <c r="AM8" s="51"/>
      <c r="AN8" s="51"/>
      <c r="AO8" s="51"/>
      <c r="AP8" s="51"/>
      <c r="AQ8" s="51"/>
      <c r="AR8" s="51"/>
      <c r="AS8" s="51"/>
      <c r="AT8" s="46">
        <f>データ!T6</f>
        <v>137.32</v>
      </c>
      <c r="AU8" s="46"/>
      <c r="AV8" s="46"/>
      <c r="AW8" s="46"/>
      <c r="AX8" s="46"/>
      <c r="AY8" s="46"/>
      <c r="AZ8" s="46"/>
      <c r="BA8" s="46"/>
      <c r="BB8" s="46">
        <f>データ!U6</f>
        <v>76.06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7.66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3850</v>
      </c>
      <c r="AE10" s="51"/>
      <c r="AF10" s="51"/>
      <c r="AG10" s="51"/>
      <c r="AH10" s="51"/>
      <c r="AI10" s="51"/>
      <c r="AJ10" s="51"/>
      <c r="AK10" s="2"/>
      <c r="AL10" s="51">
        <f>データ!V6</f>
        <v>796</v>
      </c>
      <c r="AM10" s="51"/>
      <c r="AN10" s="51"/>
      <c r="AO10" s="51"/>
      <c r="AP10" s="51"/>
      <c r="AQ10" s="51"/>
      <c r="AR10" s="51"/>
      <c r="AS10" s="51"/>
      <c r="AT10" s="46">
        <f>データ!W6</f>
        <v>9.8000000000000007</v>
      </c>
      <c r="AU10" s="46"/>
      <c r="AV10" s="46"/>
      <c r="AW10" s="46"/>
      <c r="AX10" s="46"/>
      <c r="AY10" s="46"/>
      <c r="AZ10" s="46"/>
      <c r="BA10" s="46"/>
      <c r="BB10" s="46">
        <f>データ!X6</f>
        <v>81.22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120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118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119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【765.47】</v>
      </c>
      <c r="I86" s="26" t="str">
        <f>データ!CA6</f>
        <v>【59.59】</v>
      </c>
      <c r="J86" s="26" t="str">
        <f>データ!CL6</f>
        <v>【257.86】</v>
      </c>
      <c r="K86" s="26" t="str">
        <f>データ!CW6</f>
        <v>【51.30】</v>
      </c>
      <c r="L86" s="26" t="str">
        <f>データ!DH6</f>
        <v>【86.22】</v>
      </c>
      <c r="M86" s="26" t="s">
        <v>44</v>
      </c>
      <c r="N86" s="26" t="s">
        <v>44</v>
      </c>
      <c r="O86" s="26" t="str">
        <f>データ!EO6</f>
        <v>【0.02】</v>
      </c>
    </row>
  </sheetData>
  <sheetProtection algorithmName="SHA-512" hashValue="0KMdgHjkpaSOuk6P1ptc49+39ZsZMZMbnhZb+M5t52VxNkkfWqp3FX3Mv4l1SKdkSSE1iGfbX7RhGgRG/eCkew==" saltValue="PSUmdzzzyhfKt78bo5YLr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2019</v>
      </c>
      <c r="C6" s="33">
        <f t="shared" ref="C6:X6" si="3">C7</f>
        <v>434337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熊本県　南阿蘇村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7.66</v>
      </c>
      <c r="Q6" s="34">
        <f t="shared" si="3"/>
        <v>100</v>
      </c>
      <c r="R6" s="34">
        <f t="shared" si="3"/>
        <v>3850</v>
      </c>
      <c r="S6" s="34">
        <f t="shared" si="3"/>
        <v>10444</v>
      </c>
      <c r="T6" s="34">
        <f t="shared" si="3"/>
        <v>137.32</v>
      </c>
      <c r="U6" s="34">
        <f t="shared" si="3"/>
        <v>76.06</v>
      </c>
      <c r="V6" s="34">
        <f t="shared" si="3"/>
        <v>796</v>
      </c>
      <c r="W6" s="34">
        <f t="shared" si="3"/>
        <v>9.8000000000000007</v>
      </c>
      <c r="X6" s="34">
        <f t="shared" si="3"/>
        <v>81.22</v>
      </c>
      <c r="Y6" s="35">
        <f>IF(Y7="",NA(),Y7)</f>
        <v>95.61</v>
      </c>
      <c r="Z6" s="35">
        <f t="shared" ref="Z6:AH6" si="4">IF(Z7="",NA(),Z7)</f>
        <v>96.13</v>
      </c>
      <c r="AA6" s="35">
        <f t="shared" si="4"/>
        <v>99.22</v>
      </c>
      <c r="AB6" s="35">
        <f t="shared" si="4"/>
        <v>102.65</v>
      </c>
      <c r="AC6" s="35">
        <f t="shared" si="4"/>
        <v>106.61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5">
        <f t="shared" ref="BG6:BO6" si="7">IF(BG7="",NA(),BG7)</f>
        <v>411.12</v>
      </c>
      <c r="BH6" s="35">
        <f t="shared" si="7"/>
        <v>453.48</v>
      </c>
      <c r="BI6" s="35">
        <f t="shared" si="7"/>
        <v>400.96</v>
      </c>
      <c r="BJ6" s="35">
        <f t="shared" si="7"/>
        <v>406.04</v>
      </c>
      <c r="BK6" s="35">
        <f t="shared" si="7"/>
        <v>979.89</v>
      </c>
      <c r="BL6" s="35">
        <f t="shared" si="7"/>
        <v>1051.43</v>
      </c>
      <c r="BM6" s="35">
        <f t="shared" si="7"/>
        <v>982.29</v>
      </c>
      <c r="BN6" s="35">
        <f t="shared" si="7"/>
        <v>713.28</v>
      </c>
      <c r="BO6" s="35">
        <f t="shared" si="7"/>
        <v>673.08</v>
      </c>
      <c r="BP6" s="34" t="str">
        <f>IF(BP7="","",IF(BP7="-","【-】","【"&amp;SUBSTITUTE(TEXT(BP7,"#,##0.00"),"-","△")&amp;"】"))</f>
        <v>【765.47】</v>
      </c>
      <c r="BQ6" s="35">
        <f>IF(BQ7="",NA(),BQ7)</f>
        <v>57.31</v>
      </c>
      <c r="BR6" s="35">
        <f t="shared" ref="BR6:BZ6" si="8">IF(BR7="",NA(),BR7)</f>
        <v>55.76</v>
      </c>
      <c r="BS6" s="35">
        <f t="shared" si="8"/>
        <v>52.21</v>
      </c>
      <c r="BT6" s="35">
        <f t="shared" si="8"/>
        <v>44.83</v>
      </c>
      <c r="BU6" s="35">
        <f t="shared" si="8"/>
        <v>43.66</v>
      </c>
      <c r="BV6" s="35">
        <f t="shared" si="8"/>
        <v>41.34</v>
      </c>
      <c r="BW6" s="35">
        <f t="shared" si="8"/>
        <v>40.06</v>
      </c>
      <c r="BX6" s="35">
        <f t="shared" si="8"/>
        <v>41.25</v>
      </c>
      <c r="BY6" s="35">
        <f t="shared" si="8"/>
        <v>40.75</v>
      </c>
      <c r="BZ6" s="35">
        <f t="shared" si="8"/>
        <v>42.44</v>
      </c>
      <c r="CA6" s="34" t="str">
        <f>IF(CA7="","",IF(CA7="-","【-】","【"&amp;SUBSTITUTE(TEXT(CA7,"#,##0.00"),"-","△")&amp;"】"))</f>
        <v>【59.59】</v>
      </c>
      <c r="CB6" s="35">
        <f>IF(CB7="",NA(),CB7)</f>
        <v>270.92</v>
      </c>
      <c r="CC6" s="35">
        <f t="shared" ref="CC6:CK6" si="9">IF(CC7="",NA(),CC7)</f>
        <v>293.35000000000002</v>
      </c>
      <c r="CD6" s="35">
        <f t="shared" si="9"/>
        <v>304.2</v>
      </c>
      <c r="CE6" s="35">
        <f t="shared" si="9"/>
        <v>387.89</v>
      </c>
      <c r="CF6" s="35">
        <f t="shared" si="9"/>
        <v>402.61</v>
      </c>
      <c r="CG6" s="35">
        <f t="shared" si="9"/>
        <v>357.49</v>
      </c>
      <c r="CH6" s="35">
        <f t="shared" si="9"/>
        <v>355.22</v>
      </c>
      <c r="CI6" s="35">
        <f t="shared" si="9"/>
        <v>334.48</v>
      </c>
      <c r="CJ6" s="35">
        <f t="shared" si="9"/>
        <v>311.70999999999998</v>
      </c>
      <c r="CK6" s="35">
        <f t="shared" si="9"/>
        <v>284.54000000000002</v>
      </c>
      <c r="CL6" s="34" t="str">
        <f>IF(CL7="","",IF(CL7="-","【-】","【"&amp;SUBSTITUTE(TEXT(CL7,"#,##0.00"),"-","△")&amp;"】"))</f>
        <v>【257.86】</v>
      </c>
      <c r="CM6" s="35">
        <f>IF(CM7="",NA(),CM7)</f>
        <v>44.49</v>
      </c>
      <c r="CN6" s="35">
        <f t="shared" ref="CN6:CV6" si="10">IF(CN7="",NA(),CN7)</f>
        <v>41.37</v>
      </c>
      <c r="CO6" s="35">
        <f t="shared" si="10"/>
        <v>43.04</v>
      </c>
      <c r="CP6" s="35">
        <f t="shared" si="10"/>
        <v>41.37</v>
      </c>
      <c r="CQ6" s="35">
        <f t="shared" si="10"/>
        <v>41.37</v>
      </c>
      <c r="CR6" s="35">
        <f t="shared" si="10"/>
        <v>44.69</v>
      </c>
      <c r="CS6" s="35">
        <f t="shared" si="10"/>
        <v>42.84</v>
      </c>
      <c r="CT6" s="35">
        <f t="shared" si="10"/>
        <v>40.93</v>
      </c>
      <c r="CU6" s="35">
        <f t="shared" si="10"/>
        <v>43.38</v>
      </c>
      <c r="CV6" s="35">
        <f t="shared" si="10"/>
        <v>42.33</v>
      </c>
      <c r="CW6" s="34" t="str">
        <f>IF(CW7="","",IF(CW7="-","【-】","【"&amp;SUBSTITUTE(TEXT(CW7,"#,##0.00"),"-","△")&amp;"】"))</f>
        <v>【51.30】</v>
      </c>
      <c r="CX6" s="35">
        <f>IF(CX7="",NA(),CX7)</f>
        <v>90.44</v>
      </c>
      <c r="CY6" s="35">
        <f t="shared" ref="CY6:DG6" si="11">IF(CY7="",NA(),CY7)</f>
        <v>92.42</v>
      </c>
      <c r="CZ6" s="35">
        <f t="shared" si="11"/>
        <v>86.03</v>
      </c>
      <c r="DA6" s="35">
        <f t="shared" si="11"/>
        <v>93.97</v>
      </c>
      <c r="DB6" s="35">
        <f t="shared" si="11"/>
        <v>92.71</v>
      </c>
      <c r="DC6" s="35">
        <f t="shared" si="11"/>
        <v>69.67</v>
      </c>
      <c r="DD6" s="35">
        <f t="shared" si="11"/>
        <v>66.3</v>
      </c>
      <c r="DE6" s="35">
        <f t="shared" si="11"/>
        <v>62.73</v>
      </c>
      <c r="DF6" s="35">
        <f t="shared" si="11"/>
        <v>62.02</v>
      </c>
      <c r="DG6" s="35">
        <f t="shared" si="11"/>
        <v>62.5</v>
      </c>
      <c r="DH6" s="34" t="str">
        <f>IF(DH7="","",IF(DH7="-","【-】","【"&amp;SUBSTITUTE(TEXT(DH7,"#,##0.00"),"-","△")&amp;"】"))</f>
        <v>【86.22】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0.02</v>
      </c>
      <c r="EK6" s="35">
        <f t="shared" si="14"/>
        <v>0.03</v>
      </c>
      <c r="EL6" s="34">
        <f t="shared" si="14"/>
        <v>0</v>
      </c>
      <c r="EM6" s="35">
        <f t="shared" si="14"/>
        <v>0.04</v>
      </c>
      <c r="EN6" s="34">
        <f t="shared" si="14"/>
        <v>0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2019</v>
      </c>
      <c r="C7" s="37">
        <v>434337</v>
      </c>
      <c r="D7" s="37">
        <v>47</v>
      </c>
      <c r="E7" s="37">
        <v>17</v>
      </c>
      <c r="F7" s="37">
        <v>5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7.66</v>
      </c>
      <c r="Q7" s="38">
        <v>100</v>
      </c>
      <c r="R7" s="38">
        <v>3850</v>
      </c>
      <c r="S7" s="38">
        <v>10444</v>
      </c>
      <c r="T7" s="38">
        <v>137.32</v>
      </c>
      <c r="U7" s="38">
        <v>76.06</v>
      </c>
      <c r="V7" s="38">
        <v>796</v>
      </c>
      <c r="W7" s="38">
        <v>9.8000000000000007</v>
      </c>
      <c r="X7" s="38">
        <v>81.22</v>
      </c>
      <c r="Y7" s="38">
        <v>95.61</v>
      </c>
      <c r="Z7" s="38">
        <v>96.13</v>
      </c>
      <c r="AA7" s="38">
        <v>99.22</v>
      </c>
      <c r="AB7" s="38">
        <v>102.65</v>
      </c>
      <c r="AC7" s="38">
        <v>106.61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411.12</v>
      </c>
      <c r="BH7" s="38">
        <v>453.48</v>
      </c>
      <c r="BI7" s="38">
        <v>400.96</v>
      </c>
      <c r="BJ7" s="38">
        <v>406.04</v>
      </c>
      <c r="BK7" s="38">
        <v>979.89</v>
      </c>
      <c r="BL7" s="38">
        <v>1051.43</v>
      </c>
      <c r="BM7" s="38">
        <v>982.29</v>
      </c>
      <c r="BN7" s="38">
        <v>713.28</v>
      </c>
      <c r="BO7" s="38">
        <v>673.08</v>
      </c>
      <c r="BP7" s="38">
        <v>765.47</v>
      </c>
      <c r="BQ7" s="38">
        <v>57.31</v>
      </c>
      <c r="BR7" s="38">
        <v>55.76</v>
      </c>
      <c r="BS7" s="38">
        <v>52.21</v>
      </c>
      <c r="BT7" s="38">
        <v>44.83</v>
      </c>
      <c r="BU7" s="38">
        <v>43.66</v>
      </c>
      <c r="BV7" s="38">
        <v>41.34</v>
      </c>
      <c r="BW7" s="38">
        <v>40.06</v>
      </c>
      <c r="BX7" s="38">
        <v>41.25</v>
      </c>
      <c r="BY7" s="38">
        <v>40.75</v>
      </c>
      <c r="BZ7" s="38">
        <v>42.44</v>
      </c>
      <c r="CA7" s="38">
        <v>59.59</v>
      </c>
      <c r="CB7" s="38">
        <v>270.92</v>
      </c>
      <c r="CC7" s="38">
        <v>293.35000000000002</v>
      </c>
      <c r="CD7" s="38">
        <v>304.2</v>
      </c>
      <c r="CE7" s="38">
        <v>387.89</v>
      </c>
      <c r="CF7" s="38">
        <v>402.61</v>
      </c>
      <c r="CG7" s="38">
        <v>357.49</v>
      </c>
      <c r="CH7" s="38">
        <v>355.22</v>
      </c>
      <c r="CI7" s="38">
        <v>334.48</v>
      </c>
      <c r="CJ7" s="38">
        <v>311.70999999999998</v>
      </c>
      <c r="CK7" s="38">
        <v>284.54000000000002</v>
      </c>
      <c r="CL7" s="38">
        <v>257.86</v>
      </c>
      <c r="CM7" s="38">
        <v>44.49</v>
      </c>
      <c r="CN7" s="38">
        <v>41.37</v>
      </c>
      <c r="CO7" s="38">
        <v>43.04</v>
      </c>
      <c r="CP7" s="38">
        <v>41.37</v>
      </c>
      <c r="CQ7" s="38">
        <v>41.37</v>
      </c>
      <c r="CR7" s="38">
        <v>44.69</v>
      </c>
      <c r="CS7" s="38">
        <v>42.84</v>
      </c>
      <c r="CT7" s="38">
        <v>40.93</v>
      </c>
      <c r="CU7" s="38">
        <v>43.38</v>
      </c>
      <c r="CV7" s="38">
        <v>42.33</v>
      </c>
      <c r="CW7" s="38">
        <v>51.3</v>
      </c>
      <c r="CX7" s="38">
        <v>90.44</v>
      </c>
      <c r="CY7" s="38">
        <v>92.42</v>
      </c>
      <c r="CZ7" s="38">
        <v>86.03</v>
      </c>
      <c r="DA7" s="38">
        <v>93.97</v>
      </c>
      <c r="DB7" s="38">
        <v>92.71</v>
      </c>
      <c r="DC7" s="38">
        <v>69.67</v>
      </c>
      <c r="DD7" s="38">
        <v>66.3</v>
      </c>
      <c r="DE7" s="38">
        <v>62.73</v>
      </c>
      <c r="DF7" s="38">
        <v>62.02</v>
      </c>
      <c r="DG7" s="38">
        <v>62.5</v>
      </c>
      <c r="DH7" s="38">
        <v>86.22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0.02</v>
      </c>
      <c r="EK7" s="38">
        <v>0.03</v>
      </c>
      <c r="EL7" s="38">
        <v>0</v>
      </c>
      <c r="EM7" s="38">
        <v>0.04</v>
      </c>
      <c r="EN7" s="38">
        <v>0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115</v>
      </c>
      <c r="E13" t="s">
        <v>115</v>
      </c>
      <c r="F13" t="s">
        <v>116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cp:lastPrinted>2021-01-25T03:00:40Z</cp:lastPrinted>
  <dcterms:created xsi:type="dcterms:W3CDTF">2020-12-04T03:09:12Z</dcterms:created>
  <dcterms:modified xsi:type="dcterms:W3CDTF">2021-02-08T02:53:04Z</dcterms:modified>
  <cp:category/>
</cp:coreProperties>
</file>