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2年度\R2管理係\15地方公営企業決算状況調査\R01決算状況調査\⑯公営企業に係る 経営比較分析表（令和元年度決算）\20 大津町\下水道（法非適）\"/>
    </mc:Choice>
  </mc:AlternateContent>
  <workbookProtection workbookAlgorithmName="SHA-512" workbookHashValue="z6i0VzgKEhHVXdSmvbIx2IpkwBh8jo7EKKvM3+czNxlVO8UQUtg4dD18OlzDhWt4PjaWyJdWuF7LcxcRpPf6vg==" workbookSaltValue="FFEbIOxKHmMHos6ooDNWBw=="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<sst xmlns="http://schemas.openxmlformats.org/spreadsheetml/2006/main" count="236" uniqueCount="118">
  <si>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</si>
  <si>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</si>
  <si>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</si>
  <si>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</si>
  <si>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</si>
  <si>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</si>
  <si>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</si>
  <si>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</si>
  <si>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</si>
  <si>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</si>
  <si>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</si>
  <si>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</si>
  <si>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</si>
  <si>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</si>
  <si>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</si>
  <si>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</si>
  <si>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</si>
  <si>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</si>
  <si>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</si>
  <si>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</si>
  <si>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</si>
  <si>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</si>
  <si>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</si>
  <si>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</si>
  <si>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</si>
  <si>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</si>
  <si>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</si>
  <si>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</si>
  <si>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</si>
  <si>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</si>
  <si>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</si>
  <si>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</si>
  <si>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</si>
  <si>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</si>
  <si>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</si>
  <si>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</si>
  <si>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</si>
  <si>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</si>
  <si>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</si>
  <si>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</si>
  <si>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</si>
  <si>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</si>
  <si>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</si>
  <si>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</si>
  <si>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</si>
  <si>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</si>
  <si>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</si>
  <si>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</si>
  <si>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</si>
  <si>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</si>
  <si>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</si>
  <si>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</si>
  <si>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</si>
  <si>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</si>
  <si>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</si>
  <si>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</si>
  <si>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</si>
  <si>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</si>
  <si>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</si>
  <si>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</si>
  <si>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</si>
  <si>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</si>
  <si>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</si>
  <si>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</si>
  <si>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</si>
  <si>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</si>
  <si>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</si>
  <si>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</si>
  <si>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</si>
  <si>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</si>
  <si>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</si>
  <si>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</si>
  <si>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</si>
  <si>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</si>
  <si>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</si>
  <si>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</si>
  <si>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</si>
  <si>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</si>
  <si>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</si>
  <si>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</si>
  <si>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</si>
  <si>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</si>
  <si>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</si>
  <si>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</si>
  <si>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</si>
  <si>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</si>
  <si>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</si>
  <si>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</si>
  <si>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</si>
  <si>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</si>
  <si>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</si>
  <si>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</si>
  <si>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</si>
  <si>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</si>
  <si>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</si>
  <si>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</si>
  <si>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</si>
  <si>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</si>
  <si>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</si>
  <si>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</si>
  <si>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</si>
  <si>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</si>
  <si>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</si>
  <si>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</si>
  <si>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</si>
  <si>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</si>
  <si>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</si>
  <si>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</si>
  <si>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</si>
  <si>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</si>
  <si>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</si>
  <si>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</si>
  <si>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</si>
  <si>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</si>
  <si>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</si>
  <si>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公営企業会計移行に伴い、今後、処理場の統合や公共下水道への編入、包括的民間委託の導入の検討及び使用料の見直しに取り組む予定としている。
　経営戦略については、令和２年度までに策定予定である。</t>
    <phoneticPr fontId="4"/>
  </si>
  <si>
    <t>　平成１７年度から供用開始し、管渠については、概ね良好である。三つの処理場については、修繕等が増加しており、最適整備構想による更新等を行う。
　維持管理に対する財源の確保が課題である。</t>
    <rPh sb="65" eb="66">
      <t>トウ</t>
    </rPh>
    <phoneticPr fontId="4"/>
  </si>
  <si>
    <t>①収益的収支比率
　公営企業会計移行に伴う打ち切り決算の影響により、総収益が減少したため、収益的収支比率が例年と比べ減少している。収入の半分以上を一般会計からの繰入金で賄っている。令和２年度に策定する経営戦略により適正な使用料金の設定を令和３年度以降継続して検討し、率の向上に努める。
⑦施設利用率
　平均値より高いものの、今後、人口減少傾向にあり、大きな転機を迎えている。
⑧水洗化率
　平均値より高いものの、近年はあまり伸びていない現状で、引き続き戸別訪問等により水洗化の促進を図っていかなければならない。</t>
    <rPh sb="34" eb="37">
      <t>ソウシュウエキ</t>
    </rPh>
    <rPh sb="38" eb="40">
      <t>ゲンショウ</t>
    </rPh>
    <rPh sb="45" eb="48">
      <t>シュウエキテキ</t>
    </rPh>
    <rPh sb="48" eb="50">
      <t>シュウシ</t>
    </rPh>
    <rPh sb="50" eb="52">
      <t>ヒリツ</t>
    </rPh>
    <rPh sb="53" eb="55">
      <t>レイネン</t>
    </rPh>
    <rPh sb="56" eb="57">
      <t>クラ</t>
    </rPh>
    <rPh sb="58" eb="60">
      <t>ゲンショウ</t>
    </rPh>
    <rPh sb="90" eb="92">
      <t>レイワ</t>
    </rPh>
    <rPh sb="93" eb="95">
      <t>ネンド</t>
    </rPh>
    <rPh sb="96" eb="98">
      <t>サクテイ</t>
    </rPh>
    <rPh sb="100" eb="102">
      <t>ケイエイ</t>
    </rPh>
    <rPh sb="102" eb="104">
      <t>センリャク</t>
    </rPh>
    <rPh sb="118" eb="120">
      <t>レイワ</t>
    </rPh>
    <rPh sb="121" eb="123">
      <t>ネンド</t>
    </rPh>
    <rPh sb="123" eb="125">
      <t>イコウ</t>
    </rPh>
    <rPh sb="125" eb="12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</si>
</sst>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D-4E5F-9562-B91816272E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06ED-4E5F-9562-B91816272E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56.09</c:v>
                </c:pt>
                <c:pt idx="1">
                  <c:v>51.4</c:v>
                </c:pt>
                <c:pt idx="2">
                  <c:v>52.72</c:v>
                </c:pt>
                <c:pt idx="3">
                  <c:v>53</c:v>
                </c:pt>
                <c:pt idx="4">
                  <c:v>53.46</c:v>
                </c:pt>
              </c:numCache>
            </c:numRef>
          </c:val>
          <c:extLst>
            <c:ext xmlns:c16="http://schemas.microsoft.com/office/drawing/2014/chart" uri="{C3380CC4-5D6E-409C-BE32-E72D297353CC}">
              <c16:uniqueId val="{00000000-D0FE-4505-B977-21224BF654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D0FE-4505-B977-21224BF654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81.459999999999994</c:v>
                </c:pt>
                <c:pt idx="1">
                  <c:v>81.69</c:v>
                </c:pt>
                <c:pt idx="2">
                  <c:v>84.9</c:v>
                </c:pt>
                <c:pt idx="3">
                  <c:v>85.53</c:v>
                </c:pt>
                <c:pt idx="4">
                  <c:v>86.24</c:v>
                </c:pt>
              </c:numCache>
            </c:numRef>
          </c:val>
          <c:extLst>
            <c:ext xmlns:c16="http://schemas.microsoft.com/office/drawing/2014/chart" uri="{C3380CC4-5D6E-409C-BE32-E72D297353CC}">
              <c16:uniqueId val="{00000000-4D26-4768-87C2-B38AB4AC8C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4D26-4768-87C2-B38AB4AC8C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53.9</c:v>
                </c:pt>
                <c:pt idx="1">
                  <c:v>50.05</c:v>
                </c:pt>
                <c:pt idx="2">
                  <c:v>54.78</c:v>
                </c:pt>
                <c:pt idx="3">
                  <c:v>54.31</c:v>
                </c:pt>
                <c:pt idx="4">
                  <c:v>47.02</c:v>
                </c:pt>
              </c:numCache>
            </c:numRef>
          </c:val>
          <c:extLst>
            <c:ext xmlns:c16="http://schemas.microsoft.com/office/drawing/2014/chart" uri="{C3380CC4-5D6E-409C-BE32-E72D297353CC}">
              <c16:uniqueId val="{00000000-F4F3-47C4-8422-C70AEADCCC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3-47C4-8422-C70AEADCCC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B-4D8F-8246-B622C8A1E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B-4D8F-8246-B622C8A1E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3-4D05-AC07-C36BEB981E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3-4D05-AC07-C36BEB981E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6-4FC5-AFE0-DF973BA68B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6-4FC5-AFE0-DF973BA68B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2-45A8-9A99-708E24E651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2-45A8-9A99-708E24E651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A2-4FCB-A86C-E999CAC14E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D7A2-4FCB-A86C-E999CAC14E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85.93</c:v>
                </c:pt>
                <c:pt idx="1">
                  <c:v>72.239999999999995</c:v>
                </c:pt>
                <c:pt idx="2">
                  <c:v>49.03</c:v>
                </c:pt>
                <c:pt idx="3">
                  <c:v>43.51</c:v>
                </c:pt>
                <c:pt idx="4">
                  <c:v>47.17</c:v>
                </c:pt>
              </c:numCache>
            </c:numRef>
          </c:val>
          <c:extLst>
            <c:ext xmlns:c16="http://schemas.microsoft.com/office/drawing/2014/chart" uri="{C3380CC4-5D6E-409C-BE32-E72D297353CC}">
              <c16:uniqueId val="{00000000-6900-46E3-82FE-0E73B3AF6C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6900-46E3-82FE-0E73B3AF6C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161.91</c:v>
                </c:pt>
                <c:pt idx="1">
                  <c:v>185.6</c:v>
                </c:pt>
                <c:pt idx="2">
                  <c:v>234.76</c:v>
                </c:pt>
                <c:pt idx="3">
                  <c:v>270.58</c:v>
                </c:pt>
                <c:pt idx="4">
                  <c:v>231.61</c:v>
                </c:pt>
              </c:numCache>
            </c:numRef>
          </c:val>
          <c:extLst>
            <c:ext xmlns:c16="http://schemas.microsoft.com/office/drawing/2014/chart" uri="{C3380CC4-5D6E-409C-BE32-E72D297353CC}">
              <c16:uniqueId val="{00000000-AA43-4EC2-B781-2B73C69137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AA43-4EC2-B781-2B73C69137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熊本県　大津町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35125</v>
      </c>
      <c r="AM8" s="69"/>
      <c r="AN8" s="69"/>
      <c r="AO8" s="69"/>
      <c r="AP8" s="69"/>
      <c r="AQ8" s="69"/>
      <c r="AR8" s="69"/>
      <c r="AS8" s="69"/>
      <c r="AT8" s="68">
        <f>データ!T6</f>
        <v>99.1</v>
      </c>
      <c r="AU8" s="68"/>
      <c r="AV8" s="68"/>
      <c r="AW8" s="68"/>
      <c r="AX8" s="68"/>
      <c r="AY8" s="68"/>
      <c r="AZ8" s="68"/>
      <c r="BA8" s="68"/>
      <c r="BB8" s="68">
        <f>データ!U6</f>
        <v>354.44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8.1</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2848</v>
      </c>
      <c r="AM10" s="69"/>
      <c r="AN10" s="69"/>
      <c r="AO10" s="69"/>
      <c r="AP10" s="69"/>
      <c r="AQ10" s="69"/>
      <c r="AR10" s="69"/>
      <c r="AS10" s="69"/>
      <c r="AT10" s="68">
        <f>データ!W6</f>
        <v>2.39</v>
      </c>
      <c r="AU10" s="68"/>
      <c r="AV10" s="68"/>
      <c r="AW10" s="68"/>
      <c r="AX10" s="68"/>
      <c r="AY10" s="68"/>
      <c r="AZ10" s="68"/>
      <c r="BA10" s="68"/>
      <c r="BB10" s="68">
        <f>データ!X6</f>
        <v>1191.6300000000001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ZzrkPRAfkCSB4WypMQFLDh/E1g1aAe5VHthRYSjRGaDDy4WT5rNUznjWOMoOSg7tUvX7dWoKD8rmNy7uW5icrQ==" saltValue="sfynvFDMLcZgm1PEpDFv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434035</v>
      </c>
      <c r="D6" s="33">
        <f t="shared" si="3"/>
        <v>47</v>
      </c>
      <c r="E6" s="33">
        <f t="shared" si="3"/>
        <v>17</v>
      </c>
      <c r="F6" s="33">
        <f t="shared" si="3"/>
        <v>5</v>
      </c>
      <c r="G6" s="33">
        <f t="shared" si="3"/>
        <v>0</v>
      </c>
      <c r="H6" s="33" t="str">
        <f t="shared" si="3"/>
        <v>熊本県　大津町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8.1</v>
      </c>
      <c r="Q6" s="34">
        <f t="shared" si="3"/>
        <v>100</v>
      </c>
      <c r="R6" s="34">
        <f t="shared" si="3"/>
        <v>2200</v>
      </c>
      <c r="S6" s="34">
        <f t="shared" si="3"/>
        <v>35125</v>
      </c>
      <c r="T6" s="34">
        <f t="shared" si="3"/>
        <v>99.1</v>
      </c>
      <c r="U6" s="34">
        <f t="shared" si="3"/>
        <v>354.44</v>
      </c>
      <c r="V6" s="34">
        <f t="shared" si="3"/>
        <v>2848</v>
      </c>
      <c r="W6" s="34">
        <f t="shared" si="3"/>
        <v>2.39</v>
      </c>
      <c r="X6" s="34">
        <f t="shared" si="3"/>
        <v>1191.6300000000001</v>
      </c>
      <c r="Y6" s="35">
        <f>IF(Y7="",NA(),Y7)</f>
        <v>53.9</v>
      </c>
      <c r="Z6" s="35">
        <f t="shared" ref="Z6:AH6" si="4">IF(Z7="",NA(),Z7)</f>
        <v>50.05</v>
      </c>
      <c r="AA6" s="35">
        <f t="shared" si="4"/>
        <v>54.78</v>
      </c>
      <c r="AB6" s="35">
        <f t="shared" si="4"/>
        <v>54.31</v>
      </c>
      <c r="AC6" s="35">
        <f t="shared" si="4"/>
        <v>47.02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85.93</v>
      </c>
      <c r="BR6" s="35">
        <f t="shared" ref="BR6:BZ6" si="8">IF(BR7="",NA(),BR7)</f>
        <v>72.239999999999995</v>
      </c>
      <c r="BS6" s="35">
        <f t="shared" si="8"/>
        <v>49.03</v>
      </c>
      <c r="BT6" s="35">
        <f t="shared" si="8"/>
        <v>43.51</v>
      </c>
      <c r="BU6" s="35">
        <f t="shared" si="8"/>
        <v>47.17</v>
      </c>
      <c r="BV6" s="35">
        <f t="shared" si="8"/>
        <v>41.34</v>
      </c>
      <c r="BW6" s="35">
        <f t="shared" si="8"/>
        <v>40.06</v>
      </c>
      <c r="BX6" s="35">
        <f t="shared" si="8"/>
        <v>41.25</v>
      </c>
      <c r="BY6" s="35">
        <f t="shared" si="8"/>
        <v>40.75</v>
      </c>
      <c r="BZ6" s="35">
        <f t="shared" si="8"/>
        <v>42.44</v>
      </c>
      <c r="CA6" s="34" t="str">
        <f>IF(CA7="","",IF(CA7="-","【-】","【"&amp;SUBSTITUTE(TEXT(CA7,"#,##0.00"),"-","△")&amp;"】"))</f>
        <v>【59.59】</v>
      </c>
      <c r="CB6" s="35">
        <f>IF(CB7="",NA(),CB7)</f>
        <v>161.91</v>
      </c>
      <c r="CC6" s="35">
        <f t="shared" ref="CC6:CK6" si="9">IF(CC7="",NA(),CC7)</f>
        <v>185.6</v>
      </c>
      <c r="CD6" s="35">
        <f t="shared" si="9"/>
        <v>234.76</v>
      </c>
      <c r="CE6" s="35">
        <f t="shared" si="9"/>
        <v>270.58</v>
      </c>
      <c r="CF6" s="35">
        <f t="shared" si="9"/>
        <v>231.61</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56.09</v>
      </c>
      <c r="CN6" s="35">
        <f t="shared" ref="CN6:CV6" si="10">IF(CN7="",NA(),CN7)</f>
        <v>51.4</v>
      </c>
      <c r="CO6" s="35">
        <f t="shared" si="10"/>
        <v>52.72</v>
      </c>
      <c r="CP6" s="35">
        <f t="shared" si="10"/>
        <v>53</v>
      </c>
      <c r="CQ6" s="35">
        <f t="shared" si="10"/>
        <v>53.46</v>
      </c>
      <c r="CR6" s="35">
        <f t="shared" si="10"/>
        <v>44.69</v>
      </c>
      <c r="CS6" s="35">
        <f t="shared" si="10"/>
        <v>42.84</v>
      </c>
      <c r="CT6" s="35">
        <f t="shared" si="10"/>
        <v>40.93</v>
      </c>
      <c r="CU6" s="35">
        <f t="shared" si="10"/>
        <v>43.38</v>
      </c>
      <c r="CV6" s="35">
        <f t="shared" si="10"/>
        <v>42.33</v>
      </c>
      <c r="CW6" s="34" t="str">
        <f>IF(CW7="","",IF(CW7="-","【-】","【"&amp;SUBSTITUTE(TEXT(CW7,"#,##0.00"),"-","△")&amp;"】"))</f>
        <v>【51.30】</v>
      </c>
      <c r="CX6" s="35">
        <f>IF(CX7="",NA(),CX7)</f>
        <v>81.459999999999994</v>
      </c>
      <c r="CY6" s="35">
        <f t="shared" ref="CY6:DG6" si="11">IF(CY7="",NA(),CY7)</f>
        <v>81.69</v>
      </c>
      <c r="CZ6" s="35">
        <f t="shared" si="11"/>
        <v>84.9</v>
      </c>
      <c r="DA6" s="35">
        <f t="shared" si="11"/>
        <v>85.53</v>
      </c>
      <c r="DB6" s="35">
        <f t="shared" si="11"/>
        <v>86.24</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2">
      <c r="A7" s="28"/>
      <c r="B7" s="37">
        <v>2019</v>
      </c>
      <c r="C7" s="37">
        <v>434035</v>
      </c>
      <c r="D7" s="37">
        <v>47</v>
      </c>
      <c r="E7" s="37">
        <v>17</v>
      </c>
      <c r="F7" s="37">
        <v>5</v>
      </c>
      <c r="G7" s="37">
        <v>0</v>
      </c>
      <c r="H7" s="37" t="s">
        <v>97</v>
      </c>
      <c r="I7" s="37" t="s">
        <v>98</v>
      </c>
      <c r="J7" s="37" t="s">
        <v>99</v>
      </c>
      <c r="K7" s="37" t="s">
        <v>100</v>
      </c>
      <c r="L7" s="37" t="s">
        <v>101</v>
      </c>
      <c r="M7" s="37" t="s">
        <v>102</v>
      </c>
      <c r="N7" s="38" t="s">
        <v>103</v>
      </c>
      <c r="O7" s="38" t="s">
        <v>104</v>
      </c>
      <c r="P7" s="38">
        <v>8.1</v>
      </c>
      <c r="Q7" s="38">
        <v>100</v>
      </c>
      <c r="R7" s="38">
        <v>2200</v>
      </c>
      <c r="S7" s="38">
        <v>35125</v>
      </c>
      <c r="T7" s="38">
        <v>99.1</v>
      </c>
      <c r="U7" s="38">
        <v>354.44</v>
      </c>
      <c r="V7" s="38">
        <v>2848</v>
      </c>
      <c r="W7" s="38">
        <v>2.39</v>
      </c>
      <c r="X7" s="38">
        <v>1191.6300000000001</v>
      </c>
      <c r="Y7" s="38">
        <v>53.9</v>
      </c>
      <c r="Z7" s="38">
        <v>50.05</v>
      </c>
      <c r="AA7" s="38">
        <v>54.78</v>
      </c>
      <c r="AB7" s="38">
        <v>54.31</v>
      </c>
      <c r="AC7" s="38">
        <v>47.02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982.29</v>
      </c>
      <c r="BN7" s="38">
        <v>713.28</v>
      </c>
      <c r="BO7" s="38">
        <v>673.08</v>
      </c>
      <c r="BP7" s="38">
        <v>765.47</v>
      </c>
      <c r="BQ7" s="38">
        <v>85.93</v>
      </c>
      <c r="BR7" s="38">
        <v>72.239999999999995</v>
      </c>
      <c r="BS7" s="38">
        <v>49.03</v>
      </c>
      <c r="BT7" s="38">
        <v>43.51</v>
      </c>
      <c r="BU7" s="38">
        <v>47.17</v>
      </c>
      <c r="BV7" s="38">
        <v>41.34</v>
      </c>
      <c r="BW7" s="38">
        <v>40.06</v>
      </c>
      <c r="BX7" s="38">
        <v>41.25</v>
      </c>
      <c r="BY7" s="38">
        <v>40.75</v>
      </c>
      <c r="BZ7" s="38">
        <v>42.44</v>
      </c>
      <c r="CA7" s="38">
        <v>59.59</v>
      </c>
      <c r="CB7" s="38">
        <v>161.91</v>
      </c>
      <c r="CC7" s="38">
        <v>185.6</v>
      </c>
      <c r="CD7" s="38">
        <v>234.76</v>
      </c>
      <c r="CE7" s="38">
        <v>270.58</v>
      </c>
      <c r="CF7" s="38">
        <v>231.61</v>
      </c>
      <c r="CG7" s="38">
        <v>357.49</v>
      </c>
      <c r="CH7" s="38">
        <v>355.22</v>
      </c>
      <c r="CI7" s="38">
        <v>334.48</v>
      </c>
      <c r="CJ7" s="38">
        <v>311.70999999999998</v>
      </c>
      <c r="CK7" s="38">
        <v>284.54000000000002</v>
      </c>
      <c r="CL7" s="38">
        <v>257.86</v>
      </c>
      <c r="CM7" s="38">
        <v>56.09</v>
      </c>
      <c r="CN7" s="38">
        <v>51.4</v>
      </c>
      <c r="CO7" s="38">
        <v>52.72</v>
      </c>
      <c r="CP7" s="38">
        <v>53</v>
      </c>
      <c r="CQ7" s="38">
        <v>53.46</v>
      </c>
      <c r="CR7" s="38">
        <v>44.69</v>
      </c>
      <c r="CS7" s="38">
        <v>42.84</v>
      </c>
      <c r="CT7" s="38">
        <v>40.93</v>
      </c>
      <c r="CU7" s="38">
        <v>43.38</v>
      </c>
      <c r="CV7" s="38">
        <v>42.33</v>
      </c>
      <c r="CW7" s="38">
        <v>51.3</v>
      </c>
      <c r="CX7" s="38">
        <v>81.459999999999994</v>
      </c>
      <c r="CY7" s="38">
        <v>81.69</v>
      </c>
      <c r="CZ7" s="38">
        <v>84.9</v>
      </c>
      <c r="DA7" s="38">
        <v>85.53</v>
      </c>
      <c r="DB7" s="38">
        <v>86.24</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2021-01-19T02:07:23Z</cp:lastPrinted>
  <dcterms:created xsi:type="dcterms:W3CDTF">2020-12-04T03:09:09Z</dcterms:created>
  <dcterms:modified xsi:type="dcterms:W3CDTF">2021-02-05T02:22:38Z</dcterms:modified>
  <cp:category/>
</cp:coreProperties>
</file>