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1.17.20\data\建設課\公営企業 経営比較分析表\R1年度分\"/>
    </mc:Choice>
  </mc:AlternateContent>
  <workbookProtection workbookAlgorithmName="SHA-512" workbookHashValue="mMUaJy72hOmcLrRxlTCX8PR1YZfpTyin0a6AARzALlstpNO4slf/b9yATVbdxtATOJtnLKDsMp5YTh3JP06T5g==" workbookSaltValue="AMq7xEaUH7jiW192WJ7aN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<sst xmlns="http://schemas.openxmlformats.org/spreadsheetml/2006/main" count="241" uniqueCount="119">
  <si>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</si>
  <si>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</si>
  <si>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</si>
  <si>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</si>
  <si>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</si>
  <si>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</si>
  <si>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</si>
  <si>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</si>
  <si>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</si>
  <si>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</si>
  <si>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</si>
  <si>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</si>
  <si>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</si>
  <si>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</si>
  <si>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</si>
  <si>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</si>
  <si>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</si>
  <si>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</si>
  <si>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</si>
  <si>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</si>
  <si>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</si>
  <si>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</si>
  <si>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</si>
  <si>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</si>
  <si>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</si>
  <si>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</si>
  <si>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</si>
  <si>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</si>
  <si>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</si>
  <si>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</si>
  <si>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</si>
  <si>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</si>
  <si>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</si>
  <si>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</si>
  <si>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</si>
  <si>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</si>
  <si>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</si>
  <si>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</si>
  <si>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</si>
  <si>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</si>
  <si>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</si>
  <si>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</si>
  <si>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</si>
  <si>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</si>
  <si>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</si>
  <si>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</si>
  <si>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</si>
  <si>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</si>
  <si>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</si>
  <si>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</si>
  <si>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</si>
  <si>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</si>
  <si>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</si>
  <si>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</si>
  <si>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</si>
  <si>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</si>
  <si>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</si>
  <si>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</si>
  <si>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</si>
  <si>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</si>
  <si>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</si>
  <si>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</si>
  <si>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</si>
  <si>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</si>
  <si>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</si>
  <si>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</si>
  <si>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</si>
  <si>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</si>
  <si>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</si>
  <si>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</si>
  <si>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</si>
  <si>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</si>
  <si>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</si>
  <si>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</si>
  <si>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</si>
  <si>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</si>
  <si>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</si>
  <si>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</si>
  <si>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</si>
  <si>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</si>
  <si>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</si>
  <si>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</si>
  <si>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</si>
  <si>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</si>
  <si>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</si>
  <si>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</si>
  <si>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</si>
  <si>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</si>
  <si>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</si>
  <si>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</si>
  <si>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</si>
  <si>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</si>
  <si>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</si>
  <si>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</si>
  <si>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</si>
  <si>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</si>
  <si>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</si>
  <si>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</si>
  <si>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水上村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</si>
  <si>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</si>
  <si>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</si>
  <si>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</si>
  <si>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</si>
  <si>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</si>
  <si>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</si>
  <si>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</si>
  <si>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</si>
  <si>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</si>
  <si>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</si>
  <si>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</si>
  <si>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</si>
  <si>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</si>
  <si>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</si>
  <si>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</si>
  <si>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</si>
  <si>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</si>
  <si>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今後はストックマネジメント計画に基づき管渠及びマンホールポンプの計画的な更新を図っていきたい。</t>
    <rPh sb="0" eb="2">
      <t>コンゴ</t>
    </rPh>
    <rPh sb="13" eb="15">
      <t>ケイカク</t>
    </rPh>
    <rPh sb="16" eb="17">
      <t>モト</t>
    </rPh>
    <rPh sb="19" eb="21">
      <t>カンキョ</t>
    </rPh>
    <rPh sb="21" eb="22">
      <t>オヨ</t>
    </rPh>
    <rPh sb="32" eb="35">
      <t>ケイカクテキ</t>
    </rPh>
    <rPh sb="36" eb="38">
      <t>コウシン</t>
    </rPh>
    <rPh sb="39" eb="40">
      <t>ハカ</t>
    </rPh>
    <phoneticPr fontId="4"/>
  </si>
  <si>
    <t>マンホール及び管渠の点検等をストックマネジメント計画に基づき定期的に実施し、健全な下水道施設を維持できるよう、今後とも水洗化率の向上及び不必要な経費の削減等に努め、安定した経営を保っていく。
【経営戦略】
○H29.3　策定済み</t>
    <rPh sb="5" eb="6">
      <t>オヨ</t>
    </rPh>
    <rPh sb="7" eb="9">
      <t>カンキョ</t>
    </rPh>
    <rPh sb="10" eb="12">
      <t>テンケン</t>
    </rPh>
    <rPh sb="12" eb="13">
      <t>トウ</t>
    </rPh>
    <rPh sb="24" eb="26">
      <t>ケイカク</t>
    </rPh>
    <rPh sb="27" eb="28">
      <t>モト</t>
    </rPh>
    <rPh sb="30" eb="33">
      <t>テイキテキ</t>
    </rPh>
    <rPh sb="34" eb="36">
      <t>ジッシ</t>
    </rPh>
    <rPh sb="38" eb="40">
      <t>ケンゼン</t>
    </rPh>
    <rPh sb="41" eb="44">
      <t>ゲスイドウ</t>
    </rPh>
    <rPh sb="44" eb="46">
      <t>シセツ</t>
    </rPh>
    <rPh sb="47" eb="49">
      <t>イジ</t>
    </rPh>
    <rPh sb="55" eb="57">
      <t>コンゴ</t>
    </rPh>
    <rPh sb="59" eb="63">
      <t>スイセンカリツ</t>
    </rPh>
    <rPh sb="64" eb="66">
      <t>コウジョウ</t>
    </rPh>
    <rPh sb="66" eb="67">
      <t>オヨ</t>
    </rPh>
    <rPh sb="68" eb="71">
      <t>フヒツヨウ</t>
    </rPh>
    <rPh sb="72" eb="74">
      <t>ケイヒ</t>
    </rPh>
    <rPh sb="75" eb="77">
      <t>サクゲン</t>
    </rPh>
    <rPh sb="77" eb="78">
      <t>トウ</t>
    </rPh>
    <rPh sb="79" eb="80">
      <t>ツト</t>
    </rPh>
    <rPh sb="82" eb="84">
      <t>アンテイ</t>
    </rPh>
    <rPh sb="86" eb="88">
      <t>ケイエイ</t>
    </rPh>
    <rPh sb="89" eb="90">
      <t>タモ</t>
    </rPh>
    <rPh sb="97" eb="99">
      <t>ケイエイ</t>
    </rPh>
    <rPh sb="99" eb="101">
      <t>センリャク</t>
    </rPh>
    <rPh sb="110" eb="112">
      <t>サクテイ</t>
    </rPh>
    <rPh sb="112" eb="113">
      <t>スミ</t>
    </rPh>
    <phoneticPr fontId="4"/>
  </si>
  <si>
    <t>①収益的収支比率⑤経費回収率
収支比率は100％未満だが前年度と比較すると若干の改善が見られる。しかし、前年度は修繕等が少なかったためで、今後老朽化に伴うポンプ機器等の改修及び管路の点検調査を実施すると、さらに収支比率の減少が予想される。
そのため、適正な使用料納入の確保と普及啓発による接続率の向上、維持費の削減等を行い、財源の確保に努めていきたい。
⑥汚水処理原価
汚水処理原価については、当村は公共下水道の処理場を保有しておらず流域下水に接続しているため、流域での分析が必要となってくる。
⑧水洗化率
水洗化率については、毎年度わずかに上昇してきており、類似団体平均値を上回っている。水洗化率100％を目標に今後とも普及啓発を行っていきたい。</t>
    <rPh sb="1" eb="4">
      <t>シュウエキテキ</t>
    </rPh>
    <rPh sb="4" eb="6">
      <t>シュウシ</t>
    </rPh>
    <rPh sb="6" eb="8">
      <t>ヒリツ</t>
    </rPh>
    <rPh sb="9" eb="11">
      <t>ケイヒ</t>
    </rPh>
    <rPh sb="11" eb="13">
      <t>カイシュウ</t>
    </rPh>
    <rPh sb="13" eb="14">
      <t>リツ</t>
    </rPh>
    <rPh sb="15" eb="17">
      <t>シュウシ</t>
    </rPh>
    <rPh sb="17" eb="19">
      <t>ヒリツ</t>
    </rPh>
    <rPh sb="24" eb="26">
      <t>ミマン</t>
    </rPh>
    <rPh sb="28" eb="31">
      <t>ゼンネンド</t>
    </rPh>
    <rPh sb="32" eb="34">
      <t>ヒカク</t>
    </rPh>
    <rPh sb="37" eb="39">
      <t>ジャッカン</t>
    </rPh>
    <rPh sb="40" eb="42">
      <t>カイゼン</t>
    </rPh>
    <rPh sb="43" eb="44">
      <t>ミ</t>
    </rPh>
    <rPh sb="52" eb="55">
      <t>ゼンネンド</t>
    </rPh>
    <rPh sb="56" eb="58">
      <t>シュウゼン</t>
    </rPh>
    <rPh sb="58" eb="59">
      <t>トウ</t>
    </rPh>
    <rPh sb="60" eb="61">
      <t>スク</t>
    </rPh>
    <rPh sb="69" eb="71">
      <t>コンゴ</t>
    </rPh>
    <rPh sb="71" eb="74">
      <t>ロウキュウカ</t>
    </rPh>
    <rPh sb="75" eb="76">
      <t>トモナ</t>
    </rPh>
    <rPh sb="80" eb="82">
      <t>キキ</t>
    </rPh>
    <rPh sb="82" eb="83">
      <t>トウ</t>
    </rPh>
    <rPh sb="84" eb="86">
      <t>カイシュウ</t>
    </rPh>
    <rPh sb="86" eb="87">
      <t>オヨ</t>
    </rPh>
    <rPh sb="88" eb="90">
      <t>カンロ</t>
    </rPh>
    <rPh sb="91" eb="93">
      <t>テンケン</t>
    </rPh>
    <rPh sb="93" eb="95">
      <t>チョウサ</t>
    </rPh>
    <rPh sb="96" eb="98">
      <t>ジッシ</t>
    </rPh>
    <rPh sb="105" eb="107">
      <t>シュウシ</t>
    </rPh>
    <rPh sb="107" eb="109">
      <t>ヒリツ</t>
    </rPh>
    <rPh sb="110" eb="112">
      <t>ゲンショウ</t>
    </rPh>
    <rPh sb="113" eb="115">
      <t>ヨソウ</t>
    </rPh>
    <rPh sb="125" eb="127">
      <t>テキセイ</t>
    </rPh>
    <rPh sb="128" eb="130">
      <t>シヨウ</t>
    </rPh>
    <rPh sb="130" eb="131">
      <t>リョウ</t>
    </rPh>
    <rPh sb="131" eb="133">
      <t>ノウニュウ</t>
    </rPh>
    <rPh sb="134" eb="136">
      <t>カクホ</t>
    </rPh>
    <rPh sb="137" eb="139">
      <t>フキュウ</t>
    </rPh>
    <rPh sb="139" eb="141">
      <t>ケイハツ</t>
    </rPh>
    <rPh sb="144" eb="146">
      <t>セツゾク</t>
    </rPh>
    <rPh sb="146" eb="147">
      <t>リツ</t>
    </rPh>
    <rPh sb="148" eb="150">
      <t>コウジョウ</t>
    </rPh>
    <rPh sb="151" eb="154">
      <t>イジヒ</t>
    </rPh>
    <rPh sb="155" eb="157">
      <t>サクゲン</t>
    </rPh>
    <rPh sb="157" eb="158">
      <t>トウ</t>
    </rPh>
    <rPh sb="159" eb="160">
      <t>オコナ</t>
    </rPh>
    <rPh sb="162" eb="164">
      <t>ザイゲン</t>
    </rPh>
    <rPh sb="165" eb="167">
      <t>カクホ</t>
    </rPh>
    <rPh sb="168" eb="169">
      <t>ツト</t>
    </rPh>
    <rPh sb="178" eb="180">
      <t>オスイ</t>
    </rPh>
    <rPh sb="180" eb="182">
      <t>ショリ</t>
    </rPh>
    <rPh sb="182" eb="184">
      <t>ゲンカ</t>
    </rPh>
    <rPh sb="185" eb="189">
      <t>オスイショリ</t>
    </rPh>
    <rPh sb="189" eb="191">
      <t>ゲンカ</t>
    </rPh>
    <rPh sb="197" eb="199">
      <t>トウソン</t>
    </rPh>
    <rPh sb="200" eb="202">
      <t>コウキョウ</t>
    </rPh>
    <rPh sb="202" eb="205">
      <t>ゲスイドウ</t>
    </rPh>
    <rPh sb="206" eb="209">
      <t>ショリジョウ</t>
    </rPh>
    <rPh sb="210" eb="212">
      <t>ホユウ</t>
    </rPh>
    <rPh sb="217" eb="219">
      <t>リュウイキ</t>
    </rPh>
    <rPh sb="219" eb="221">
      <t>ゲスイ</t>
    </rPh>
    <rPh sb="222" eb="224">
      <t>セツゾク</t>
    </rPh>
    <rPh sb="231" eb="233">
      <t>リュウイキ</t>
    </rPh>
    <rPh sb="235" eb="237">
      <t>ブンセキ</t>
    </rPh>
    <rPh sb="238" eb="240">
      <t>ヒツヨウ</t>
    </rPh>
    <rPh sb="249" eb="252">
      <t>スイセンカ</t>
    </rPh>
    <rPh sb="252" eb="253">
      <t>リツ</t>
    </rPh>
    <rPh sb="254" eb="257">
      <t>スイセンカ</t>
    </rPh>
    <rPh sb="257" eb="258">
      <t>リツ</t>
    </rPh>
    <rPh sb="264" eb="267">
      <t>マイネンド</t>
    </rPh>
    <rPh sb="271" eb="273">
      <t>ジョウショウ</t>
    </rPh>
    <rPh sb="280" eb="282">
      <t>ルイジ</t>
    </rPh>
    <rPh sb="282" eb="284">
      <t>ダンタイ</t>
    </rPh>
    <rPh sb="284" eb="287">
      <t>ヘイキンチ</t>
    </rPh>
    <rPh sb="288" eb="290">
      <t>ウワマワ</t>
    </rPh>
    <rPh sb="295" eb="298">
      <t>スイセンカ</t>
    </rPh>
    <rPh sb="298" eb="299">
      <t>リツ</t>
    </rPh>
    <rPh sb="304" eb="306">
      <t>モクヒョウ</t>
    </rPh>
    <rPh sb="307" eb="309">
      <t>コンゴ</t>
    </rPh>
    <rPh sb="311" eb="313">
      <t>フキュウ</t>
    </rPh>
    <rPh sb="313" eb="315">
      <t>ケイハツ</t>
    </rPh>
    <rPh sb="316" eb="31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</si>
</sst>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EC-4D52-A167-5F5CCED8247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0.09</c:v>
                </c:pt>
                <c:pt idx="2">
                  <c:v>0.09</c:v>
                </c:pt>
                <c:pt idx="3">
                  <c:v>0.13</c:v>
                </c:pt>
                <c:pt idx="4">
                  <c:v>0.36</c:v>
                </c:pt>
              </c:numCache>
            </c:numRef>
          </c:val>
          <c:smooth val="0"/>
          <c:extLst>
            <c:ext xmlns:c16="http://schemas.microsoft.com/office/drawing/2014/chart" uri="{C3380CC4-5D6E-409C-BE32-E72D297353CC}">
              <c16:uniqueId val="{00000001-76EC-4D52-A167-5F5CCED8247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CD-4E97-8EC1-7391427544A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42.9</c:v>
                </c:pt>
                <c:pt idx="2">
                  <c:v>43.36</c:v>
                </c:pt>
                <c:pt idx="3">
                  <c:v>42.56</c:v>
                </c:pt>
                <c:pt idx="4">
                  <c:v>42.47</c:v>
                </c:pt>
              </c:numCache>
            </c:numRef>
          </c:val>
          <c:smooth val="0"/>
          <c:extLst>
            <c:ext xmlns:c16="http://schemas.microsoft.com/office/drawing/2014/chart" uri="{C3380CC4-5D6E-409C-BE32-E72D297353CC}">
              <c16:uniqueId val="{00000001-2ECD-4E97-8EC1-7391427544A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89.85</c:v>
                </c:pt>
                <c:pt idx="1">
                  <c:v>90.08</c:v>
                </c:pt>
                <c:pt idx="2">
                  <c:v>91.3</c:v>
                </c:pt>
                <c:pt idx="3">
                  <c:v>92.13</c:v>
                </c:pt>
                <c:pt idx="4">
                  <c:v>92.86</c:v>
                </c:pt>
              </c:numCache>
            </c:numRef>
          </c:val>
          <c:extLst>
            <c:ext xmlns:c16="http://schemas.microsoft.com/office/drawing/2014/chart" uri="{C3380CC4-5D6E-409C-BE32-E72D297353CC}">
              <c16:uniqueId val="{00000000-1E0F-4892-9A35-661E97AAA2D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83.5</c:v>
                </c:pt>
                <c:pt idx="2">
                  <c:v>83.06</c:v>
                </c:pt>
                <c:pt idx="3">
                  <c:v>83.32</c:v>
                </c:pt>
                <c:pt idx="4">
                  <c:v>83.75</c:v>
                </c:pt>
              </c:numCache>
            </c:numRef>
          </c:val>
          <c:smooth val="0"/>
          <c:extLst>
            <c:ext xmlns:c16="http://schemas.microsoft.com/office/drawing/2014/chart" uri="{C3380CC4-5D6E-409C-BE32-E72D297353CC}">
              <c16:uniqueId val="{00000001-1E0F-4892-9A35-661E97AAA2D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99.13</c:v>
                </c:pt>
                <c:pt idx="1">
                  <c:v>108.29</c:v>
                </c:pt>
                <c:pt idx="2">
                  <c:v>100.54</c:v>
                </c:pt>
                <c:pt idx="3">
                  <c:v>91.22</c:v>
                </c:pt>
                <c:pt idx="4">
                  <c:v>97.44</c:v>
                </c:pt>
              </c:numCache>
            </c:numRef>
          </c:val>
          <c:extLst>
            <c:ext xmlns:c16="http://schemas.microsoft.com/office/drawing/2014/chart" uri="{C3380CC4-5D6E-409C-BE32-E72D297353CC}">
              <c16:uniqueId val="{00000000-8341-482F-9304-8AC14115AA4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41-482F-9304-8AC14115AA4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49-4F10-88C7-84B94814A44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49-4F10-88C7-84B94814A44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59-4A1B-A829-0875292B71C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59-4A1B-A829-0875292B71C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E9-460A-BB4E-6517C1922D6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E9-460A-BB4E-6517C1922D6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1D-4BB0-9CBA-D011A0D4A91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1D-4BB0-9CBA-D011A0D4A91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E2-4186-A364-097D93974B9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ABE2-4186-A364-097D93974B9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96.13</c:v>
                </c:pt>
                <c:pt idx="1">
                  <c:v>98.81</c:v>
                </c:pt>
                <c:pt idx="2">
                  <c:v>64.16</c:v>
                </c:pt>
                <c:pt idx="3">
                  <c:v>63.19</c:v>
                </c:pt>
                <c:pt idx="4">
                  <c:v>81.17</c:v>
                </c:pt>
              </c:numCache>
            </c:numRef>
          </c:val>
          <c:extLst>
            <c:ext xmlns:c16="http://schemas.microsoft.com/office/drawing/2014/chart" uri="{C3380CC4-5D6E-409C-BE32-E72D297353CC}">
              <c16:uniqueId val="{00000000-91EF-4D52-84C5-D34E795997C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69.87</c:v>
                </c:pt>
                <c:pt idx="2">
                  <c:v>74.3</c:v>
                </c:pt>
                <c:pt idx="3">
                  <c:v>72.260000000000005</c:v>
                </c:pt>
                <c:pt idx="4">
                  <c:v>71.84</c:v>
                </c:pt>
              </c:numCache>
            </c:numRef>
          </c:val>
          <c:smooth val="0"/>
          <c:extLst>
            <c:ext xmlns:c16="http://schemas.microsoft.com/office/drawing/2014/chart" uri="{C3380CC4-5D6E-409C-BE32-E72D297353CC}">
              <c16:uniqueId val="{00000001-91EF-4D52-84C5-D34E795997C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139.46</c:v>
                </c:pt>
                <c:pt idx="1">
                  <c:v>133.19999999999999</c:v>
                </c:pt>
                <c:pt idx="2">
                  <c:v>205.75</c:v>
                </c:pt>
                <c:pt idx="3">
                  <c:v>204.15</c:v>
                </c:pt>
                <c:pt idx="4">
                  <c:v>158.51</c:v>
                </c:pt>
              </c:numCache>
            </c:numRef>
          </c:val>
          <c:extLst>
            <c:ext xmlns:c16="http://schemas.microsoft.com/office/drawing/2014/chart" uri="{C3380CC4-5D6E-409C-BE32-E72D297353CC}">
              <c16:uniqueId val="{00000000-69F5-4478-89FB-93BA382EA48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234.96</c:v>
                </c:pt>
                <c:pt idx="2">
                  <c:v>221.81</c:v>
                </c:pt>
                <c:pt idx="3">
                  <c:v>230.02</c:v>
                </c:pt>
                <c:pt idx="4">
                  <c:v>228.47</c:v>
                </c:pt>
              </c:numCache>
            </c:numRef>
          </c:val>
          <c:smooth val="0"/>
          <c:extLst>
            <c:ext xmlns:c16="http://schemas.microsoft.com/office/drawing/2014/chart" uri="{C3380CC4-5D6E-409C-BE32-E72D297353CC}">
              <c16:uniqueId val="{00000001-69F5-4478-89FB-93BA382EA48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H87" sqref="BH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水上村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2166</v>
      </c>
      <c r="AM8" s="69"/>
      <c r="AN8" s="69"/>
      <c r="AO8" s="69"/>
      <c r="AP8" s="69"/>
      <c r="AQ8" s="69"/>
      <c r="AR8" s="69"/>
      <c r="AS8" s="69"/>
      <c r="AT8" s="68">
        <f>データ!T6</f>
        <v>190.96</v>
      </c>
      <c r="AU8" s="68"/>
      <c r="AV8" s="68"/>
      <c r="AW8" s="68"/>
      <c r="AX8" s="68"/>
      <c r="AY8" s="68"/>
      <c r="AZ8" s="68"/>
      <c r="BA8" s="68"/>
      <c r="BB8" s="68">
        <f>データ!U6</f>
        <v>11.34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46.38</v>
      </c>
      <c r="Q10" s="68"/>
      <c r="R10" s="68"/>
      <c r="S10" s="68"/>
      <c r="T10" s="68"/>
      <c r="U10" s="68"/>
      <c r="V10" s="68"/>
      <c r="W10" s="68">
        <f>データ!Q6</f>
        <v>100</v>
      </c>
      <c r="X10" s="68"/>
      <c r="Y10" s="68"/>
      <c r="Z10" s="68"/>
      <c r="AA10" s="68"/>
      <c r="AB10" s="68"/>
      <c r="AC10" s="68"/>
      <c r="AD10" s="69">
        <f>データ!R6</f>
        <v>3160</v>
      </c>
      <c r="AE10" s="69"/>
      <c r="AF10" s="69"/>
      <c r="AG10" s="69"/>
      <c r="AH10" s="69"/>
      <c r="AI10" s="69"/>
      <c r="AJ10" s="69"/>
      <c r="AK10" s="2"/>
      <c r="AL10" s="69">
        <f>データ!V6</f>
        <v>994</v>
      </c>
      <c r="AM10" s="69"/>
      <c r="AN10" s="69"/>
      <c r="AO10" s="69"/>
      <c r="AP10" s="69"/>
      <c r="AQ10" s="69"/>
      <c r="AR10" s="69"/>
      <c r="AS10" s="69"/>
      <c r="AT10" s="68">
        <f>データ!W6</f>
        <v>0.41</v>
      </c>
      <c r="AU10" s="68"/>
      <c r="AV10" s="68"/>
      <c r="AW10" s="68"/>
      <c r="AX10" s="68"/>
      <c r="AY10" s="68"/>
      <c r="AZ10" s="68"/>
      <c r="BA10" s="68"/>
      <c r="BB10" s="68">
        <f>データ!X6</f>
        <v>2424.39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zQcqHxSSkCHwXmTbr5n3e9/QEQBQy7KVEPpcnW1thlg9IuOvtPoLFylSZMpVgqqFn9vNWQXVd8restWSoE3wHA==" saltValue="C3HpKo2/Ym+wIuipKjHjH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435074</v>
      </c>
      <c r="D6" s="33">
        <f t="shared" si="3"/>
        <v>47</v>
      </c>
      <c r="E6" s="33">
        <f t="shared" si="3"/>
        <v>17</v>
      </c>
      <c r="F6" s="33">
        <f t="shared" si="3"/>
        <v>4</v>
      </c>
      <c r="G6" s="33">
        <f t="shared" si="3"/>
        <v>0</v>
      </c>
      <c r="H6" s="33" t="str">
        <f t="shared" si="3"/>
        <v>熊本県　水上村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46.38</v>
      </c>
      <c r="Q6" s="34">
        <f t="shared" si="3"/>
        <v>100</v>
      </c>
      <c r="R6" s="34">
        <f t="shared" si="3"/>
        <v>3160</v>
      </c>
      <c r="S6" s="34">
        <f t="shared" si="3"/>
        <v>2166</v>
      </c>
      <c r="T6" s="34">
        <f t="shared" si="3"/>
        <v>190.96</v>
      </c>
      <c r="U6" s="34">
        <f t="shared" si="3"/>
        <v>11.34</v>
      </c>
      <c r="V6" s="34">
        <f t="shared" si="3"/>
        <v>994</v>
      </c>
      <c r="W6" s="34">
        <f t="shared" si="3"/>
        <v>0.41</v>
      </c>
      <c r="X6" s="34">
        <f t="shared" si="3"/>
        <v>2424.39</v>
      </c>
      <c r="Y6" s="35">
        <f>IF(Y7="",NA(),Y7)</f>
        <v>99.13</v>
      </c>
      <c r="Z6" s="35">
        <f t="shared" ref="Z6:AH6" si="4">IF(Z7="",NA(),Z7)</f>
        <v>108.29</v>
      </c>
      <c r="AA6" s="35">
        <f t="shared" si="4"/>
        <v>100.54</v>
      </c>
      <c r="AB6" s="35">
        <f t="shared" si="4"/>
        <v>91.22</v>
      </c>
      <c r="AC6" s="35">
        <f t="shared" si="4"/>
        <v>97.44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1673.47</v>
      </c>
      <c r="BL6" s="35">
        <f t="shared" si="7"/>
        <v>1298.9100000000001</v>
      </c>
      <c r="BM6" s="35">
        <f t="shared" si="7"/>
        <v>1243.71</v>
      </c>
      <c r="BN6" s="35">
        <f t="shared" si="7"/>
        <v>1194.1500000000001</v>
      </c>
      <c r="BO6" s="35">
        <f t="shared" si="7"/>
        <v>1206.79</v>
      </c>
      <c r="BP6" s="34" t="str">
        <f>IF(BP7="","",IF(BP7="-","【-】","【"&amp;SUBSTITUTE(TEXT(BP7,"#,##0.00"),"-","△")&amp;"】"))</f>
        <v>【1,218.70】</v>
      </c>
      <c r="BQ6" s="35">
        <f>IF(BQ7="",NA(),BQ7)</f>
        <v>96.13</v>
      </c>
      <c r="BR6" s="35">
        <f t="shared" ref="BR6:BZ6" si="8">IF(BR7="",NA(),BR7)</f>
        <v>98.81</v>
      </c>
      <c r="BS6" s="35">
        <f t="shared" si="8"/>
        <v>64.16</v>
      </c>
      <c r="BT6" s="35">
        <f t="shared" si="8"/>
        <v>63.19</v>
      </c>
      <c r="BU6" s="35">
        <f t="shared" si="8"/>
        <v>81.17</v>
      </c>
      <c r="BV6" s="35">
        <f t="shared" si="8"/>
        <v>49.22</v>
      </c>
      <c r="BW6" s="35">
        <f t="shared" si="8"/>
        <v>69.87</v>
      </c>
      <c r="BX6" s="35">
        <f t="shared" si="8"/>
        <v>74.3</v>
      </c>
      <c r="BY6" s="35">
        <f t="shared" si="8"/>
        <v>72.260000000000005</v>
      </c>
      <c r="BZ6" s="35">
        <f t="shared" si="8"/>
        <v>71.84</v>
      </c>
      <c r="CA6" s="34" t="str">
        <f>IF(CA7="","",IF(CA7="-","【-】","【"&amp;SUBSTITUTE(TEXT(CA7,"#,##0.00"),"-","△")&amp;"】"))</f>
        <v>【74.17】</v>
      </c>
      <c r="CB6" s="35">
        <f>IF(CB7="",NA(),CB7)</f>
        <v>139.46</v>
      </c>
      <c r="CC6" s="35">
        <f t="shared" ref="CC6:CK6" si="9">IF(CC7="",NA(),CC7)</f>
        <v>133.19999999999999</v>
      </c>
      <c r="CD6" s="35">
        <f t="shared" si="9"/>
        <v>205.75</v>
      </c>
      <c r="CE6" s="35">
        <f t="shared" si="9"/>
        <v>204.15</v>
      </c>
      <c r="CF6" s="35">
        <f t="shared" si="9"/>
        <v>158.51</v>
      </c>
      <c r="CG6" s="35">
        <f t="shared" si="9"/>
        <v>332.02</v>
      </c>
      <c r="CH6" s="35">
        <f t="shared" si="9"/>
        <v>234.96</v>
      </c>
      <c r="CI6" s="35">
        <f t="shared" si="9"/>
        <v>221.81</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36.65</v>
      </c>
      <c r="CS6" s="35">
        <f t="shared" si="10"/>
        <v>42.9</v>
      </c>
      <c r="CT6" s="35">
        <f t="shared" si="10"/>
        <v>43.36</v>
      </c>
      <c r="CU6" s="35">
        <f t="shared" si="10"/>
        <v>42.56</v>
      </c>
      <c r="CV6" s="35">
        <f t="shared" si="10"/>
        <v>42.47</v>
      </c>
      <c r="CW6" s="34" t="str">
        <f>IF(CW7="","",IF(CW7="-","【-】","【"&amp;SUBSTITUTE(TEXT(CW7,"#,##0.00"),"-","△")&amp;"】"))</f>
        <v>【42.86】</v>
      </c>
      <c r="CX6" s="35">
        <f>IF(CX7="",NA(),CX7)</f>
        <v>89.85</v>
      </c>
      <c r="CY6" s="35">
        <f t="shared" ref="CY6:DG6" si="11">IF(CY7="",NA(),CY7)</f>
        <v>90.08</v>
      </c>
      <c r="CZ6" s="35">
        <f t="shared" si="11"/>
        <v>91.3</v>
      </c>
      <c r="DA6" s="35">
        <f t="shared" si="11"/>
        <v>92.13</v>
      </c>
      <c r="DB6" s="35">
        <f t="shared" si="11"/>
        <v>92.86</v>
      </c>
      <c r="DC6" s="35">
        <f t="shared" si="11"/>
        <v>68.83</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435074</v>
      </c>
      <c r="D7" s="37">
        <v>47</v>
      </c>
      <c r="E7" s="37">
        <v>17</v>
      </c>
      <c r="F7" s="37">
        <v>4</v>
      </c>
      <c r="G7" s="37">
        <v>0</v>
      </c>
      <c r="H7" s="37" t="s">
        <v>98</v>
      </c>
      <c r="I7" s="37" t="s">
        <v>99</v>
      </c>
      <c r="J7" s="37" t="s">
        <v>100</v>
      </c>
      <c r="K7" s="37" t="s">
        <v>101</v>
      </c>
      <c r="L7" s="37" t="s">
        <v>102</v>
      </c>
      <c r="M7" s="37" t="s">
        <v>103</v>
      </c>
      <c r="N7" s="38" t="s">
        <v>104</v>
      </c>
      <c r="O7" s="38" t="s">
        <v>105</v>
      </c>
      <c r="P7" s="38">
        <v>46.38</v>
      </c>
      <c r="Q7" s="38">
        <v>100</v>
      </c>
      <c r="R7" s="38">
        <v>3160</v>
      </c>
      <c r="S7" s="38">
        <v>2166</v>
      </c>
      <c r="T7" s="38">
        <v>190.96</v>
      </c>
      <c r="U7" s="38">
        <v>11.34</v>
      </c>
      <c r="V7" s="38">
        <v>994</v>
      </c>
      <c r="W7" s="38">
        <v>0.41</v>
      </c>
      <c r="X7" s="38">
        <v>2424.39</v>
      </c>
      <c r="Y7" s="38">
        <v>99.13</v>
      </c>
      <c r="Z7" s="38">
        <v>108.29</v>
      </c>
      <c r="AA7" s="38">
        <v>100.54</v>
      </c>
      <c r="AB7" s="38">
        <v>91.22</v>
      </c>
      <c r="AC7" s="38">
        <v>97.44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1673.47</v>
      </c>
      <c r="BL7" s="38">
        <v>1298.9100000000001</v>
      </c>
      <c r="BM7" s="38">
        <v>1243.71</v>
      </c>
      <c r="BN7" s="38">
        <v>1194.1500000000001</v>
      </c>
      <c r="BO7" s="38">
        <v>1206.79</v>
      </c>
      <c r="BP7" s="38">
        <v>1218.7</v>
      </c>
      <c r="BQ7" s="38">
        <v>96.13</v>
      </c>
      <c r="BR7" s="38">
        <v>98.81</v>
      </c>
      <c r="BS7" s="38">
        <v>64.16</v>
      </c>
      <c r="BT7" s="38">
        <v>63.19</v>
      </c>
      <c r="BU7" s="38">
        <v>81.17</v>
      </c>
      <c r="BV7" s="38">
        <v>49.22</v>
      </c>
      <c r="BW7" s="38">
        <v>69.87</v>
      </c>
      <c r="BX7" s="38">
        <v>74.3</v>
      </c>
      <c r="BY7" s="38">
        <v>72.260000000000005</v>
      </c>
      <c r="BZ7" s="38">
        <v>71.84</v>
      </c>
      <c r="CA7" s="38">
        <v>74.17</v>
      </c>
      <c r="CB7" s="38">
        <v>139.46</v>
      </c>
      <c r="CC7" s="38">
        <v>133.19999999999999</v>
      </c>
      <c r="CD7" s="38">
        <v>205.75</v>
      </c>
      <c r="CE7" s="38">
        <v>204.15</v>
      </c>
      <c r="CF7" s="38">
        <v>158.51</v>
      </c>
      <c r="CG7" s="38">
        <v>332.02</v>
      </c>
      <c r="CH7" s="38">
        <v>234.96</v>
      </c>
      <c r="CI7" s="38">
        <v>221.81</v>
      </c>
      <c r="CJ7" s="38">
        <v>230.02</v>
      </c>
      <c r="CK7" s="38">
        <v>228.47</v>
      </c>
      <c r="CL7" s="38">
        <v>218.56</v>
      </c>
      <c r="CM7" s="38" t="s">
        <v>104</v>
      </c>
      <c r="CN7" s="38" t="s">
        <v>104</v>
      </c>
      <c r="CO7" s="38" t="s">
        <v>104</v>
      </c>
      <c r="CP7" s="38" t="s">
        <v>104</v>
      </c>
      <c r="CQ7" s="38" t="s">
        <v>104</v>
      </c>
      <c r="CR7" s="38">
        <v>36.65</v>
      </c>
      <c r="CS7" s="38">
        <v>42.9</v>
      </c>
      <c r="CT7" s="38">
        <v>43.36</v>
      </c>
      <c r="CU7" s="38">
        <v>42.56</v>
      </c>
      <c r="CV7" s="38">
        <v>42.47</v>
      </c>
      <c r="CW7" s="38">
        <v>42.86</v>
      </c>
      <c r="CX7" s="38">
        <v>89.85</v>
      </c>
      <c r="CY7" s="38">
        <v>90.08</v>
      </c>
      <c r="CZ7" s="38">
        <v>91.3</v>
      </c>
      <c r="DA7" s="38">
        <v>92.13</v>
      </c>
      <c r="DB7" s="38">
        <v>92.86</v>
      </c>
      <c r="DC7" s="38">
        <v>68.83</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白川郁也</cp:lastModifiedBy>
  <cp:lastPrinted>2021-01-22T04:01:00Z</cp:lastPrinted>
  <dcterms:created xsi:type="dcterms:W3CDTF">2020-12-04T02:58:03Z</dcterms:created>
  <dcterms:modified xsi:type="dcterms:W3CDTF">2021-01-22T04:01:03Z</dcterms:modified>
  <cp:category/>
</cp:coreProperties>
</file>