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mc:AlternateContent xmlns:mc="http://schemas.openxmlformats.org/markup-compatibility/2006">
    <mc:Choice Requires="x15">
      <x15ac:absPath xmlns:x15ac="http://schemas.microsoft.com/office/spreadsheetml/2010/11/ac" url="Y:\◎調査もの◎\☆Ｒ2調査関係☆\1.庁舎内調査\済【1月27日〆切】経営状況比較表\30 益城町\下水道（法非適）\"/>
    </mc:Choice>
  </mc:AlternateContent>
  <xr:revisionPtr revIDLastSave="0" documentId="10_ncr:8100000_{7B883BA8-94B0-42AF-B09A-85E82E7A052F}" xr6:coauthVersionLast="33" xr6:coauthVersionMax="33" xr10:uidLastSave="{00000000-0000-0000-0000-000000000000}"/>
  <workbookProtection workbookAlgorithmName="SHA-512" workbookHashValue="lhAY4pBD5Blri75POxNjGJPc2c913KsfCvR8NjlQrEAg4NPwYrVTTxk9eIlJGHz+FOMZw37OgiaLpVEV6lhsdQ==" workbookSaltValue="dlVxxWON/hrgon6rHgWYlA==" workbookSpinCount="100000" lockStructure="1"/>
  <bookViews>
    <workbookView xWindow="0" yWindow="0" windowWidth="20490" windowHeight="8955" xr2:uid="{00000000-000D-0000-FFFF-FFFF000000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<sst xmlns="http://schemas.openxmlformats.org/spreadsheetml/2006/main" count="236" uniqueCount="122">
  <si>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</si>
  <si>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</si>
  <si>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</si>
  <si>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</si>
  <si>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</si>
  <si>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</si>
  <si>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</si>
  <si>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</si>
  <si>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</si>
  <si>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</si>
  <si>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</si>
  <si>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</si>
  <si>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</si>
  <si>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</si>
  <si>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</si>
  <si>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</si>
  <si>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</si>
  <si>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</si>
  <si>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</si>
  <si>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</si>
  <si>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</si>
  <si>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</si>
  <si>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</si>
  <si>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</si>
  <si>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</si>
  <si>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</si>
  <si>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</si>
  <si>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</si>
  <si>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</si>
  <si>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</si>
  <si>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</si>
  <si>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</si>
  <si>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</si>
  <si>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</si>
  <si>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</si>
  <si>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</si>
  <si>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</si>
  <si>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</si>
  <si>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</si>
  <si>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</si>
  <si>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</si>
  <si>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</si>
  <si>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</si>
  <si>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</si>
  <si>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</si>
  <si>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</si>
  <si>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</si>
  <si>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</si>
  <si>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</si>
  <si>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</si>
  <si>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</si>
  <si>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</si>
  <si>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</si>
  <si>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</si>
  <si>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</si>
  <si>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</si>
  <si>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</si>
  <si>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</si>
  <si>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</si>
  <si>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</si>
  <si>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</si>
  <si>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</si>
  <si>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</si>
  <si>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</si>
  <si>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</si>
  <si>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</si>
  <si>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</si>
  <si>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</si>
  <si>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</si>
  <si>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</si>
  <si>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</si>
  <si>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</si>
  <si>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</si>
  <si>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</si>
  <si>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</si>
  <si>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</si>
  <si>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</si>
  <si>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</si>
  <si>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</si>
  <si>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</si>
  <si>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</si>
  <si>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</si>
  <si>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</si>
  <si>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</si>
  <si>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</si>
  <si>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</si>
  <si>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</si>
  <si>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</si>
  <si>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</si>
  <si>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</si>
  <si>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</si>
  <si>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</si>
  <si>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</si>
  <si>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</si>
  <si>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</si>
  <si>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</si>
  <si>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</si>
  <si>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</si>
  <si>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</si>
  <si>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益城町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</si>
  <si>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</si>
  <si>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</si>
  <si>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</si>
  <si>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</si>
  <si>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</si>
  <si>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</si>
  <si>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</si>
  <si>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</si>
  <si>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</si>
  <si>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</si>
  <si>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</si>
  <si>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</si>
  <si>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</si>
  <si>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</si>
  <si>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</si>
  <si>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</si>
  <si>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</si>
  <si>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</si>
  <si>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</si>
  <si>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処理場は、供用開始から26年が経ち水処理、汚泥処理施設等の設備の劣化による老朽化が進んでおり平成28年度から、設備等の改築更新工事をおこなっており、今後も「ストックマネジメント計画」に沿った改築更新工事をおこなっていく予定である。
　また、管路も同様に熊本地震で被災した部分についてはすべて復旧したものの、今後は管路ストックマネジメント計画を策定し、耐用年数に応じた管路の適正な維持管理をおこなっていく予定である。</t>
    <rPh sb="6" eb="8">
      <t>キョウヨウ</t>
    </rPh>
    <rPh sb="8" eb="10">
      <t>カイシ</t>
    </rPh>
    <rPh sb="14" eb="15">
      <t>ネン</t>
    </rPh>
    <rPh sb="16" eb="17">
      <t>タ</t>
    </rPh>
    <rPh sb="18" eb="19">
      <t>ミズ</t>
    </rPh>
    <rPh sb="19" eb="21">
      <t>ショリ</t>
    </rPh>
    <rPh sb="22" eb="24">
      <t>オデイ</t>
    </rPh>
    <rPh sb="24" eb="26">
      <t>ショリ</t>
    </rPh>
    <rPh sb="26" eb="28">
      <t>シセツ</t>
    </rPh>
    <rPh sb="28" eb="29">
      <t>トウ</t>
    </rPh>
    <rPh sb="30" eb="32">
      <t>セツビ</t>
    </rPh>
    <rPh sb="33" eb="35">
      <t>レッカ</t>
    </rPh>
    <rPh sb="38" eb="41">
      <t>ロウキュウカ</t>
    </rPh>
    <rPh sb="42" eb="43">
      <t>スス</t>
    </rPh>
    <rPh sb="47" eb="49">
      <t>ヘイセイ</t>
    </rPh>
    <rPh sb="51" eb="52">
      <t>ネン</t>
    </rPh>
    <rPh sb="52" eb="53">
      <t>ド</t>
    </rPh>
    <rPh sb="56" eb="58">
      <t>セツビ</t>
    </rPh>
    <rPh sb="58" eb="59">
      <t>トウ</t>
    </rPh>
    <rPh sb="60" eb="62">
      <t>カイチク</t>
    </rPh>
    <rPh sb="62" eb="64">
      <t>コウシン</t>
    </rPh>
    <rPh sb="64" eb="66">
      <t>コウジ</t>
    </rPh>
    <rPh sb="75" eb="77">
      <t>コンゴ</t>
    </rPh>
    <rPh sb="89" eb="91">
      <t>ケイカク</t>
    </rPh>
    <rPh sb="93" eb="94">
      <t>ソ</t>
    </rPh>
    <rPh sb="96" eb="98">
      <t>カイチク</t>
    </rPh>
    <rPh sb="98" eb="100">
      <t>コウシン</t>
    </rPh>
    <rPh sb="100" eb="102">
      <t>コウジ</t>
    </rPh>
    <rPh sb="110" eb="112">
      <t>ヨテイ</t>
    </rPh>
    <rPh sb="121" eb="123">
      <t>カンロ</t>
    </rPh>
    <rPh sb="124" eb="126">
      <t>ドウヨウ</t>
    </rPh>
    <rPh sb="127" eb="129">
      <t>クマモト</t>
    </rPh>
    <rPh sb="129" eb="131">
      <t>ジシン</t>
    </rPh>
    <rPh sb="132" eb="134">
      <t>ヒサイ</t>
    </rPh>
    <rPh sb="136" eb="138">
      <t>ブブン</t>
    </rPh>
    <rPh sb="146" eb="148">
      <t>フッキュウ</t>
    </rPh>
    <rPh sb="154" eb="156">
      <t>コンゴ</t>
    </rPh>
    <rPh sb="157" eb="159">
      <t>カンロ</t>
    </rPh>
    <rPh sb="169" eb="171">
      <t>ケイカク</t>
    </rPh>
    <rPh sb="172" eb="174">
      <t>サクテイ</t>
    </rPh>
    <rPh sb="176" eb="178">
      <t>タイヨウ</t>
    </rPh>
    <rPh sb="178" eb="180">
      <t>ネンスウ</t>
    </rPh>
    <rPh sb="181" eb="182">
      <t>オウ</t>
    </rPh>
    <rPh sb="184" eb="186">
      <t>カンロ</t>
    </rPh>
    <rPh sb="187" eb="189">
      <t>テキセイ</t>
    </rPh>
    <rPh sb="190" eb="192">
      <t>イジ</t>
    </rPh>
    <rPh sb="192" eb="194">
      <t>カンリ</t>
    </rPh>
    <rPh sb="202" eb="204">
      <t>ヨテイ</t>
    </rPh>
    <phoneticPr fontId="4"/>
  </si>
  <si>
    <t>　平成28年熊本地震により本町は大きな被害を受け非常に苦しい経営を強いられたが、復旧工事もほぼ終了し、徐々に回復しているところであるが、地震前の状況には至っておらず、また今後は復興に向けた多くの事業（被災市街地区画整理、道路拡幅、新住宅エリア等）が計画されており、今後も多くの整備費を必要とする予定であり暫くは厳しい財政状況が続くものと思われる。
　しかしながら、今後は企業会計移行を契機として、定期的な料金改正などをおこないながら経営の健全化を図っていくところである。</t>
    <rPh sb="1" eb="3">
      <t>ヘイセイ</t>
    </rPh>
    <rPh sb="6" eb="8">
      <t>クマモト</t>
    </rPh>
    <rPh sb="8" eb="10">
      <t>ジシン</t>
    </rPh>
    <rPh sb="13" eb="15">
      <t>ホンチョウ</t>
    </rPh>
    <rPh sb="16" eb="17">
      <t>オオ</t>
    </rPh>
    <rPh sb="19" eb="21">
      <t>ヒガイ</t>
    </rPh>
    <rPh sb="22" eb="23">
      <t>ウ</t>
    </rPh>
    <rPh sb="24" eb="26">
      <t>ヒジョウ</t>
    </rPh>
    <rPh sb="27" eb="28">
      <t>クル</t>
    </rPh>
    <rPh sb="30" eb="32">
      <t>ケイエイ</t>
    </rPh>
    <rPh sb="33" eb="34">
      <t>シ</t>
    </rPh>
    <rPh sb="40" eb="42">
      <t>フッキュウ</t>
    </rPh>
    <rPh sb="42" eb="44">
      <t>コウジ</t>
    </rPh>
    <rPh sb="47" eb="49">
      <t>シュウリョウ</t>
    </rPh>
    <rPh sb="51" eb="53">
      <t>ジョジョ</t>
    </rPh>
    <rPh sb="54" eb="56">
      <t>カイフク</t>
    </rPh>
    <rPh sb="68" eb="70">
      <t>ジシン</t>
    </rPh>
    <rPh sb="70" eb="71">
      <t>マエ</t>
    </rPh>
    <rPh sb="72" eb="74">
      <t>ジョウキョウ</t>
    </rPh>
    <rPh sb="76" eb="77">
      <t>イタ</t>
    </rPh>
    <rPh sb="85" eb="87">
      <t>コンゴ</t>
    </rPh>
    <rPh sb="88" eb="90">
      <t>フッコウ</t>
    </rPh>
    <rPh sb="91" eb="92">
      <t>ム</t>
    </rPh>
    <rPh sb="94" eb="95">
      <t>オオ</t>
    </rPh>
    <rPh sb="97" eb="99">
      <t>ジギョウ</t>
    </rPh>
    <rPh sb="100" eb="102">
      <t>ヒサイ</t>
    </rPh>
    <rPh sb="102" eb="105">
      <t>シガイチ</t>
    </rPh>
    <rPh sb="105" eb="107">
      <t>クカク</t>
    </rPh>
    <rPh sb="107" eb="109">
      <t>セイリ</t>
    </rPh>
    <rPh sb="110" eb="112">
      <t>ドウロ</t>
    </rPh>
    <rPh sb="112" eb="114">
      <t>カクフク</t>
    </rPh>
    <rPh sb="115" eb="118">
      <t>シンジュウタク</t>
    </rPh>
    <rPh sb="121" eb="122">
      <t>トウ</t>
    </rPh>
    <rPh sb="124" eb="126">
      <t>ケイカク</t>
    </rPh>
    <rPh sb="132" eb="134">
      <t>コンゴ</t>
    </rPh>
    <rPh sb="135" eb="136">
      <t>オオ</t>
    </rPh>
    <rPh sb="138" eb="140">
      <t>セイビ</t>
    </rPh>
    <rPh sb="140" eb="141">
      <t>ヒ</t>
    </rPh>
    <rPh sb="142" eb="144">
      <t>ヒツヨウ</t>
    </rPh>
    <rPh sb="147" eb="149">
      <t>ヨテイ</t>
    </rPh>
    <rPh sb="152" eb="153">
      <t>シバラ</t>
    </rPh>
    <rPh sb="155" eb="156">
      <t>キビ</t>
    </rPh>
    <rPh sb="160" eb="162">
      <t>ジョウキョウ</t>
    </rPh>
    <rPh sb="163" eb="164">
      <t>ツヅ</t>
    </rPh>
    <rPh sb="168" eb="169">
      <t>オモ</t>
    </rPh>
    <rPh sb="182" eb="184">
      <t>コンゴ</t>
    </rPh>
    <rPh sb="185" eb="187">
      <t>キギョウ</t>
    </rPh>
    <rPh sb="187" eb="189">
      <t>カイケイ</t>
    </rPh>
    <rPh sb="189" eb="191">
      <t>イコウ</t>
    </rPh>
    <rPh sb="192" eb="194">
      <t>ケイキ</t>
    </rPh>
    <rPh sb="198" eb="201">
      <t>テイキテキ</t>
    </rPh>
    <rPh sb="202" eb="204">
      <t>リョウキン</t>
    </rPh>
    <rPh sb="204" eb="206">
      <t>カイセイ</t>
    </rPh>
    <rPh sb="216" eb="218">
      <t>ケイエイ</t>
    </rPh>
    <rPh sb="219" eb="222">
      <t>ケンゼンカ</t>
    </rPh>
    <rPh sb="223" eb="224">
      <t>ハカ</t>
    </rPh>
    <phoneticPr fontId="4"/>
  </si>
  <si>
    <t>　平成28年熊本地震から4年が経過し、経営状態も厳しい状況が続いていたが、令和元年度は災害公営住宅や住宅の復旧が進み、徐々に地震前の人口にもどりつつあり、今後も増加するものと思われ、また令和2年1月に使用料の改定をおこなったため今後は料金収入も増加するものと期待している。
　今回の分析表を見ると、収益的収支比率、経費回収率、汚水処理原価については前年度と比較すると多少変動しているが、これは令和2年4月からの法適用事業への移行に際し前年度3月31日で打切決算となったことが影響していると思われ、当然これまでの決算であれば前年度とあまり変わらない状況ではないかと推測される。
　しかしながら、令和2年度からは企業会計となりこれまでとは大きく状況が変わるため、更なる経営健全化に取り組んでいかなければならないところである。</t>
    <rPh sb="1" eb="3">
      <t>ヘイセイ</t>
    </rPh>
    <rPh sb="5" eb="6">
      <t>ネン</t>
    </rPh>
    <rPh sb="6" eb="8">
      <t>クマモト</t>
    </rPh>
    <rPh sb="8" eb="10">
      <t>ジシン</t>
    </rPh>
    <rPh sb="13" eb="14">
      <t>ネン</t>
    </rPh>
    <rPh sb="15" eb="17">
      <t>ケイカ</t>
    </rPh>
    <rPh sb="19" eb="21">
      <t>ケイエイ</t>
    </rPh>
    <rPh sb="21" eb="23">
      <t>ジョウタイ</t>
    </rPh>
    <rPh sb="24" eb="25">
      <t>キビ</t>
    </rPh>
    <rPh sb="27" eb="29">
      <t>ジョウキョウ</t>
    </rPh>
    <rPh sb="30" eb="31">
      <t>ツヅ</t>
    </rPh>
    <rPh sb="37" eb="39">
      <t>レイワ</t>
    </rPh>
    <rPh sb="39" eb="41">
      <t>ガンネン</t>
    </rPh>
    <rPh sb="41" eb="42">
      <t>ド</t>
    </rPh>
    <rPh sb="43" eb="45">
      <t>サイガイ</t>
    </rPh>
    <rPh sb="45" eb="47">
      <t>コウエイ</t>
    </rPh>
    <rPh sb="47" eb="49">
      <t>ジュウタク</t>
    </rPh>
    <rPh sb="50" eb="52">
      <t>ジュウタク</t>
    </rPh>
    <rPh sb="53" eb="55">
      <t>フッキュウ</t>
    </rPh>
    <rPh sb="56" eb="57">
      <t>スス</t>
    </rPh>
    <rPh sb="59" eb="61">
      <t>ジョジョ</t>
    </rPh>
    <rPh sb="62" eb="64">
      <t>ジシン</t>
    </rPh>
    <rPh sb="64" eb="65">
      <t>マエ</t>
    </rPh>
    <rPh sb="66" eb="68">
      <t>ジンコウ</t>
    </rPh>
    <rPh sb="77" eb="79">
      <t>コンゴ</t>
    </rPh>
    <rPh sb="80" eb="82">
      <t>ゾウカ</t>
    </rPh>
    <rPh sb="87" eb="88">
      <t>オモ</t>
    </rPh>
    <rPh sb="93" eb="95">
      <t>レイワ</t>
    </rPh>
    <rPh sb="96" eb="97">
      <t>ネン</t>
    </rPh>
    <rPh sb="98" eb="99">
      <t>ガツ</t>
    </rPh>
    <rPh sb="100" eb="103">
      <t>シヨウリョウ</t>
    </rPh>
    <rPh sb="104" eb="106">
      <t>カイテイ</t>
    </rPh>
    <rPh sb="114" eb="116">
      <t>コンゴ</t>
    </rPh>
    <rPh sb="117" eb="119">
      <t>リョウキン</t>
    </rPh>
    <rPh sb="119" eb="121">
      <t>シュウニュウ</t>
    </rPh>
    <rPh sb="122" eb="124">
      <t>ゾウカ</t>
    </rPh>
    <rPh sb="129" eb="131">
      <t>キタイ</t>
    </rPh>
    <rPh sb="138" eb="140">
      <t>コンカイ</t>
    </rPh>
    <rPh sb="141" eb="143">
      <t>ブンセキ</t>
    </rPh>
    <rPh sb="143" eb="144">
      <t>ヒョウ</t>
    </rPh>
    <rPh sb="145" eb="146">
      <t>ミ</t>
    </rPh>
    <rPh sb="149" eb="152">
      <t>シュウエキテキ</t>
    </rPh>
    <rPh sb="152" eb="154">
      <t>シュウシ</t>
    </rPh>
    <rPh sb="154" eb="156">
      <t>ヒリツ</t>
    </rPh>
    <rPh sb="157" eb="159">
      <t>ケイヒ</t>
    </rPh>
    <rPh sb="159" eb="161">
      <t>カイシュウ</t>
    </rPh>
    <rPh sb="161" eb="162">
      <t>リツ</t>
    </rPh>
    <rPh sb="163" eb="165">
      <t>オスイ</t>
    </rPh>
    <rPh sb="165" eb="167">
      <t>ショリ</t>
    </rPh>
    <rPh sb="174" eb="177">
      <t>ゼンネンド</t>
    </rPh>
    <rPh sb="178" eb="180">
      <t>ヒカク</t>
    </rPh>
    <rPh sb="183" eb="185">
      <t>タショウ</t>
    </rPh>
    <rPh sb="185" eb="187">
      <t>ヘンドウ</t>
    </rPh>
    <rPh sb="196" eb="198">
      <t>レイワ</t>
    </rPh>
    <rPh sb="199" eb="200">
      <t>ネン</t>
    </rPh>
    <rPh sb="201" eb="202">
      <t>ガツ</t>
    </rPh>
    <rPh sb="205" eb="206">
      <t>ホウ</t>
    </rPh>
    <rPh sb="206" eb="208">
      <t>テキヨウ</t>
    </rPh>
    <rPh sb="208" eb="210">
      <t>ジギョウ</t>
    </rPh>
    <rPh sb="212" eb="214">
      <t>イコウ</t>
    </rPh>
    <rPh sb="215" eb="216">
      <t>サイ</t>
    </rPh>
    <rPh sb="217" eb="220">
      <t>ゼンネンド</t>
    </rPh>
    <rPh sb="221" eb="222">
      <t>ガツ</t>
    </rPh>
    <rPh sb="224" eb="225">
      <t>ニチ</t>
    </rPh>
    <rPh sb="226" eb="228">
      <t>ウチキ</t>
    </rPh>
    <rPh sb="228" eb="230">
      <t>ケッサン</t>
    </rPh>
    <rPh sb="237" eb="239">
      <t>エイキョウ</t>
    </rPh>
    <rPh sb="244" eb="245">
      <t>オモ</t>
    </rPh>
    <rPh sb="248" eb="250">
      <t>トウゼン</t>
    </rPh>
    <rPh sb="255" eb="257">
      <t>ケッサン</t>
    </rPh>
    <rPh sb="268" eb="269">
      <t>カ</t>
    </rPh>
    <rPh sb="273" eb="275">
      <t>ジョウキョウ</t>
    </rPh>
    <rPh sb="281" eb="283">
      <t>スイソク</t>
    </rPh>
    <rPh sb="296" eb="298">
      <t>レイワ</t>
    </rPh>
    <rPh sb="299" eb="301">
      <t>ネンド</t>
    </rPh>
    <rPh sb="304" eb="306">
      <t>キギョウ</t>
    </rPh>
    <rPh sb="306" eb="308">
      <t>カイケイ</t>
    </rPh>
    <rPh sb="317" eb="318">
      <t>オオ</t>
    </rPh>
    <rPh sb="320" eb="322">
      <t>ジョウキョウ</t>
    </rPh>
    <rPh sb="323" eb="324">
      <t>カ</t>
    </rPh>
    <rPh sb="329" eb="330">
      <t>サラ</t>
    </rPh>
    <rPh sb="332" eb="334">
      <t>ケイエイ</t>
    </rPh>
    <rPh sb="334" eb="337">
      <t>ケンゼンカ</t>
    </rPh>
    <rPh sb="338" eb="339">
      <t>ト</t>
    </rPh>
    <rPh sb="340" eb="341">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</si>
</sst>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79-4442-9E21-D596166A709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0.15</c:v>
                </c:pt>
                <c:pt idx="2">
                  <c:v>0.16</c:v>
                </c:pt>
                <c:pt idx="3">
                  <c:v>0.13</c:v>
                </c:pt>
                <c:pt idx="4">
                  <c:v>0.15</c:v>
                </c:pt>
              </c:numCache>
            </c:numRef>
          </c:val>
          <c:smooth val="0"/>
          <c:extLst>
            <c:ext xmlns:c16="http://schemas.microsoft.com/office/drawing/2014/chart" uri="{C3380CC4-5D6E-409C-BE32-E72D297353CC}">
              <c16:uniqueId val="{00000001-F479-4442-9E21-D596166A709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51.19</c:v>
                </c:pt>
                <c:pt idx="1">
                  <c:v>65.430000000000007</c:v>
                </c:pt>
                <c:pt idx="2">
                  <c:v>59.07</c:v>
                </c:pt>
                <c:pt idx="3">
                  <c:v>68.05</c:v>
                </c:pt>
                <c:pt idx="4">
                  <c:v>66.94</c:v>
                </c:pt>
              </c:numCache>
            </c:numRef>
          </c:val>
          <c:extLst>
            <c:ext xmlns:c16="http://schemas.microsoft.com/office/drawing/2014/chart" uri="{C3380CC4-5D6E-409C-BE32-E72D297353CC}">
              <c16:uniqueId val="{00000000-40FA-4EB9-8374-395E60BAAD7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49.75</c:v>
                </c:pt>
                <c:pt idx="1">
                  <c:v>53.51</c:v>
                </c:pt>
                <c:pt idx="2">
                  <c:v>53.5</c:v>
                </c:pt>
                <c:pt idx="3">
                  <c:v>52.58</c:v>
                </c:pt>
                <c:pt idx="4">
                  <c:v>50.94</c:v>
                </c:pt>
              </c:numCache>
            </c:numRef>
          </c:val>
          <c:smooth val="0"/>
          <c:extLst>
            <c:ext xmlns:c16="http://schemas.microsoft.com/office/drawing/2014/chart" uri="{C3380CC4-5D6E-409C-BE32-E72D297353CC}">
              <c16:uniqueId val="{00000001-40FA-4EB9-8374-395E60BAAD7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92.81</c:v>
                </c:pt>
                <c:pt idx="1">
                  <c:v>93.07</c:v>
                </c:pt>
                <c:pt idx="2">
                  <c:v>96.63</c:v>
                </c:pt>
                <c:pt idx="3">
                  <c:v>94.55</c:v>
                </c:pt>
                <c:pt idx="4">
                  <c:v>98.34</c:v>
                </c:pt>
              </c:numCache>
            </c:numRef>
          </c:val>
          <c:extLst>
            <c:ext xmlns:c16="http://schemas.microsoft.com/office/drawing/2014/chart" uri="{C3380CC4-5D6E-409C-BE32-E72D297353CC}">
              <c16:uniqueId val="{00000000-0EB5-468E-988A-C776CB12A06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87.85</c:v>
                </c:pt>
                <c:pt idx="1">
                  <c:v>83.91</c:v>
                </c:pt>
                <c:pt idx="2">
                  <c:v>83.51</c:v>
                </c:pt>
                <c:pt idx="3">
                  <c:v>83.02</c:v>
                </c:pt>
                <c:pt idx="4">
                  <c:v>82.55</c:v>
                </c:pt>
              </c:numCache>
            </c:numRef>
          </c:val>
          <c:smooth val="0"/>
          <c:extLst>
            <c:ext xmlns:c16="http://schemas.microsoft.com/office/drawing/2014/chart" uri="{C3380CC4-5D6E-409C-BE32-E72D297353CC}">
              <c16:uniqueId val="{00000001-0EB5-468E-988A-C776CB12A06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46.88</c:v>
                </c:pt>
                <c:pt idx="1">
                  <c:v>33.9</c:v>
                </c:pt>
                <c:pt idx="2">
                  <c:v>39.89</c:v>
                </c:pt>
                <c:pt idx="3">
                  <c:v>64.87</c:v>
                </c:pt>
                <c:pt idx="4">
                  <c:v>58.27</c:v>
                </c:pt>
              </c:numCache>
            </c:numRef>
          </c:val>
          <c:extLst>
            <c:ext xmlns:c16="http://schemas.microsoft.com/office/drawing/2014/chart" uri="{C3380CC4-5D6E-409C-BE32-E72D297353CC}">
              <c16:uniqueId val="{00000000-3168-462B-BD71-A7EE033016A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68-462B-BD71-A7EE033016A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44-46BC-946A-C79BA5C65C9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44-46BC-946A-C79BA5C65C9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26-41EF-A079-16FC75E5559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26-41EF-A079-16FC75E5559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AE-49F3-99E1-C0B377FA9DC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AE-49F3-99E1-C0B377FA9DC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2A-4FE6-A291-82BDA91CFA4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2A-4FE6-A291-82BDA91CFA4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929.47</c:v>
                </c:pt>
                <c:pt idx="1">
                  <c:v>957.46</c:v>
                </c:pt>
                <c:pt idx="2">
                  <c:v>794.95</c:v>
                </c:pt>
                <c:pt idx="3">
                  <c:v>739.43</c:v>
                </c:pt>
                <c:pt idx="4">
                  <c:v>629.03</c:v>
                </c:pt>
              </c:numCache>
            </c:numRef>
          </c:val>
          <c:extLst>
            <c:ext xmlns:c16="http://schemas.microsoft.com/office/drawing/2014/chart" uri="{C3380CC4-5D6E-409C-BE32-E72D297353CC}">
              <c16:uniqueId val="{00000000-9283-4EFE-BCDF-8C8C4BF426B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1018.27</c:v>
                </c:pt>
                <c:pt idx="1">
                  <c:v>1111.31</c:v>
                </c:pt>
                <c:pt idx="2">
                  <c:v>966.33</c:v>
                </c:pt>
                <c:pt idx="3">
                  <c:v>958.81</c:v>
                </c:pt>
                <c:pt idx="4">
                  <c:v>1001.3</c:v>
                </c:pt>
              </c:numCache>
            </c:numRef>
          </c:val>
          <c:smooth val="0"/>
          <c:extLst>
            <c:ext xmlns:c16="http://schemas.microsoft.com/office/drawing/2014/chart" uri="{C3380CC4-5D6E-409C-BE32-E72D297353CC}">
              <c16:uniqueId val="{00000001-9283-4EFE-BCDF-8C8C4BF426B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67.02</c:v>
                </c:pt>
                <c:pt idx="1">
                  <c:v>98.23</c:v>
                </c:pt>
                <c:pt idx="2">
                  <c:v>66.48</c:v>
                </c:pt>
                <c:pt idx="3">
                  <c:v>86.18</c:v>
                </c:pt>
                <c:pt idx="4">
                  <c:v>67.11</c:v>
                </c:pt>
              </c:numCache>
            </c:numRef>
          </c:val>
          <c:extLst>
            <c:ext xmlns:c16="http://schemas.microsoft.com/office/drawing/2014/chart" uri="{C3380CC4-5D6E-409C-BE32-E72D297353CC}">
              <c16:uniqueId val="{00000000-05C6-4940-BA0E-83B2598E323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71.569999999999993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05C6-4940-BA0E-83B2598E323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221.26</c:v>
                </c:pt>
                <c:pt idx="1">
                  <c:v>150</c:v>
                </c:pt>
                <c:pt idx="2">
                  <c:v>227.13</c:v>
                </c:pt>
                <c:pt idx="3">
                  <c:v>172.99</c:v>
                </c:pt>
                <c:pt idx="4">
                  <c:v>163.19</c:v>
                </c:pt>
              </c:numCache>
            </c:numRef>
          </c:val>
          <c:extLst>
            <c:ext xmlns:c16="http://schemas.microsoft.com/office/drawing/2014/chart" uri="{C3380CC4-5D6E-409C-BE32-E72D297353CC}">
              <c16:uniqueId val="{00000000-B33D-4DB2-8863-CD63CD600AA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195.88</c:v>
                </c:pt>
                <c:pt idx="1">
                  <c:v>207.96</c:v>
                </c:pt>
                <c:pt idx="2">
                  <c:v>194.31</c:v>
                </c:pt>
                <c:pt idx="3">
                  <c:v>190.99</c:v>
                </c:pt>
                <c:pt idx="4">
                  <c:v>187.55</c:v>
                </c:pt>
              </c:numCache>
            </c:numRef>
          </c:val>
          <c:smooth val="0"/>
          <c:extLst>
            <c:ext xmlns:c16="http://schemas.microsoft.com/office/drawing/2014/chart" uri="{C3380CC4-5D6E-409C-BE32-E72D297353CC}">
              <c16:uniqueId val="{00000001-B33D-4DB2-8863-CD63CD600AA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益城町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33099</v>
      </c>
      <c r="AM8" s="69"/>
      <c r="AN8" s="69"/>
      <c r="AO8" s="69"/>
      <c r="AP8" s="69"/>
      <c r="AQ8" s="69"/>
      <c r="AR8" s="69"/>
      <c r="AS8" s="69"/>
      <c r="AT8" s="68">
        <f>データ!T6</f>
        <v>65.680000000000007</v>
      </c>
      <c r="AU8" s="68"/>
      <c r="AV8" s="68"/>
      <c r="AW8" s="68"/>
      <c r="AX8" s="68"/>
      <c r="AY8" s="68"/>
      <c r="AZ8" s="68"/>
      <c r="BA8" s="68"/>
      <c r="BB8" s="68">
        <f>データ!U6</f>
        <v>503.94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77.12</v>
      </c>
      <c r="Q10" s="68"/>
      <c r="R10" s="68"/>
      <c r="S10" s="68"/>
      <c r="T10" s="68"/>
      <c r="U10" s="68"/>
      <c r="V10" s="68"/>
      <c r="W10" s="68">
        <f>データ!Q6</f>
        <v>78.53</v>
      </c>
      <c r="X10" s="68"/>
      <c r="Y10" s="68"/>
      <c r="Z10" s="68"/>
      <c r="AA10" s="68"/>
      <c r="AB10" s="68"/>
      <c r="AC10" s="68"/>
      <c r="AD10" s="69">
        <f>データ!R6</f>
        <v>3284</v>
      </c>
      <c r="AE10" s="69"/>
      <c r="AF10" s="69"/>
      <c r="AG10" s="69"/>
      <c r="AH10" s="69"/>
      <c r="AI10" s="69"/>
      <c r="AJ10" s="69"/>
      <c r="AK10" s="2"/>
      <c r="AL10" s="69">
        <f>データ!V6</f>
        <v>25547</v>
      </c>
      <c r="AM10" s="69"/>
      <c r="AN10" s="69"/>
      <c r="AO10" s="69"/>
      <c r="AP10" s="69"/>
      <c r="AQ10" s="69"/>
      <c r="AR10" s="69"/>
      <c r="AS10" s="69"/>
      <c r="AT10" s="68">
        <f>データ!W6</f>
        <v>5.24</v>
      </c>
      <c r="AU10" s="68"/>
      <c r="AV10" s="68"/>
      <c r="AW10" s="68"/>
      <c r="AX10" s="68"/>
      <c r="AY10" s="68"/>
      <c r="AZ10" s="68"/>
      <c r="BA10" s="68"/>
      <c r="BB10" s="68">
        <f>データ!X6</f>
        <v>4875.38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121</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45</v>
      </c>
      <c r="O86" s="26" t="str">
        <f>データ!EO6</f>
        <v>【0.22】</v>
      </c>
    </row>
  </sheetData>
  <sheetProtection algorithmName="SHA-512" hashValue="RCIsJCrIpOIVPdrU0clMBvcnxpKJdxDjcVvt/0NtkWYoa+mlAzX+eHiqqzV4Bqs6SfkgRa5p8yTq/1shtk9vAQ==" saltValue="2izwdoOXMTPteXNZthtzX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434434</v>
      </c>
      <c r="D6" s="33">
        <f t="shared" si="3"/>
        <v>47</v>
      </c>
      <c r="E6" s="33">
        <f t="shared" si="3"/>
        <v>17</v>
      </c>
      <c r="F6" s="33">
        <f t="shared" si="3"/>
        <v>1</v>
      </c>
      <c r="G6" s="33">
        <f t="shared" si="3"/>
        <v>0</v>
      </c>
      <c r="H6" s="33" t="str">
        <f t="shared" si="3"/>
        <v>熊本県　益城町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77.12</v>
      </c>
      <c r="Q6" s="34">
        <f t="shared" si="3"/>
        <v>78.53</v>
      </c>
      <c r="R6" s="34">
        <f t="shared" si="3"/>
        <v>3284</v>
      </c>
      <c r="S6" s="34">
        <f t="shared" si="3"/>
        <v>33099</v>
      </c>
      <c r="T6" s="34">
        <f t="shared" si="3"/>
        <v>65.680000000000007</v>
      </c>
      <c r="U6" s="34">
        <f t="shared" si="3"/>
        <v>503.94</v>
      </c>
      <c r="V6" s="34">
        <f t="shared" si="3"/>
        <v>25547</v>
      </c>
      <c r="W6" s="34">
        <f t="shared" si="3"/>
        <v>5.24</v>
      </c>
      <c r="X6" s="34">
        <f t="shared" si="3"/>
        <v>4875.38</v>
      </c>
      <c r="Y6" s="35">
        <f>IF(Y7="",NA(),Y7)</f>
        <v>46.88</v>
      </c>
      <c r="Z6" s="35">
        <f t="shared" ref="Z6:AH6" si="4">IF(Z7="",NA(),Z7)</f>
        <v>33.9</v>
      </c>
      <c r="AA6" s="35">
        <f t="shared" si="4"/>
        <v>39.89</v>
      </c>
      <c r="AB6" s="35">
        <f t="shared" si="4"/>
        <v>64.87</v>
      </c>
      <c r="AC6" s="35">
        <f t="shared" si="4"/>
        <v>58.27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929.47</v>
      </c>
      <c r="BG6" s="35">
        <f t="shared" ref="BG6:BO6" si="7">IF(BG7="",NA(),BG7)</f>
        <v>957.46</v>
      </c>
      <c r="BH6" s="35">
        <f t="shared" si="7"/>
        <v>794.95</v>
      </c>
      <c r="BI6" s="35">
        <f t="shared" si="7"/>
        <v>739.43</v>
      </c>
      <c r="BJ6" s="35">
        <f t="shared" si="7"/>
        <v>629.03</v>
      </c>
      <c r="BK6" s="35">
        <f t="shared" si="7"/>
        <v>1018.27</v>
      </c>
      <c r="BL6" s="35">
        <f t="shared" si="7"/>
        <v>1111.31</v>
      </c>
      <c r="BM6" s="35">
        <f t="shared" si="7"/>
        <v>966.33</v>
      </c>
      <c r="BN6" s="35">
        <f t="shared" si="7"/>
        <v>958.81</v>
      </c>
      <c r="BO6" s="35">
        <f t="shared" si="7"/>
        <v>1001.3</v>
      </c>
      <c r="BP6" s="34" t="str">
        <f>IF(BP7="","",IF(BP7="-","【-】","【"&amp;SUBSTITUTE(TEXT(BP7,"#,##0.00"),"-","△")&amp;"】"))</f>
        <v>【682.51】</v>
      </c>
      <c r="BQ6" s="35">
        <f>IF(BQ7="",NA(),BQ7)</f>
        <v>67.02</v>
      </c>
      <c r="BR6" s="35">
        <f t="shared" ref="BR6:BZ6" si="8">IF(BR7="",NA(),BR7)</f>
        <v>98.23</v>
      </c>
      <c r="BS6" s="35">
        <f t="shared" si="8"/>
        <v>66.48</v>
      </c>
      <c r="BT6" s="35">
        <f t="shared" si="8"/>
        <v>86.18</v>
      </c>
      <c r="BU6" s="35">
        <f t="shared" si="8"/>
        <v>67.11</v>
      </c>
      <c r="BV6" s="35">
        <f t="shared" si="8"/>
        <v>71.569999999999993</v>
      </c>
      <c r="BW6" s="35">
        <f t="shared" si="8"/>
        <v>75.540000000000006</v>
      </c>
      <c r="BX6" s="35">
        <f t="shared" si="8"/>
        <v>81.739999999999995</v>
      </c>
      <c r="BY6" s="35">
        <f t="shared" si="8"/>
        <v>82.88</v>
      </c>
      <c r="BZ6" s="35">
        <f t="shared" si="8"/>
        <v>81.88</v>
      </c>
      <c r="CA6" s="34" t="str">
        <f>IF(CA7="","",IF(CA7="-","【-】","【"&amp;SUBSTITUTE(TEXT(CA7,"#,##0.00"),"-","△")&amp;"】"))</f>
        <v>【100.34】</v>
      </c>
      <c r="CB6" s="35">
        <f>IF(CB7="",NA(),CB7)</f>
        <v>221.26</v>
      </c>
      <c r="CC6" s="35">
        <f t="shared" ref="CC6:CK6" si="9">IF(CC7="",NA(),CC7)</f>
        <v>150</v>
      </c>
      <c r="CD6" s="35">
        <f t="shared" si="9"/>
        <v>227.13</v>
      </c>
      <c r="CE6" s="35">
        <f t="shared" si="9"/>
        <v>172.99</v>
      </c>
      <c r="CF6" s="35">
        <f t="shared" si="9"/>
        <v>163.19</v>
      </c>
      <c r="CG6" s="35">
        <f t="shared" si="9"/>
        <v>195.88</v>
      </c>
      <c r="CH6" s="35">
        <f t="shared" si="9"/>
        <v>207.96</v>
      </c>
      <c r="CI6" s="35">
        <f t="shared" si="9"/>
        <v>194.31</v>
      </c>
      <c r="CJ6" s="35">
        <f t="shared" si="9"/>
        <v>190.99</v>
      </c>
      <c r="CK6" s="35">
        <f t="shared" si="9"/>
        <v>187.55</v>
      </c>
      <c r="CL6" s="34" t="str">
        <f>IF(CL7="","",IF(CL7="-","【-】","【"&amp;SUBSTITUTE(TEXT(CL7,"#,##0.00"),"-","△")&amp;"】"))</f>
        <v>【136.15】</v>
      </c>
      <c r="CM6" s="35">
        <f>IF(CM7="",NA(),CM7)</f>
        <v>51.19</v>
      </c>
      <c r="CN6" s="35">
        <f t="shared" ref="CN6:CV6" si="10">IF(CN7="",NA(),CN7)</f>
        <v>65.430000000000007</v>
      </c>
      <c r="CO6" s="35">
        <f t="shared" si="10"/>
        <v>59.07</v>
      </c>
      <c r="CP6" s="35">
        <f t="shared" si="10"/>
        <v>68.05</v>
      </c>
      <c r="CQ6" s="35">
        <f t="shared" si="10"/>
        <v>66.94</v>
      </c>
      <c r="CR6" s="35">
        <f t="shared" si="10"/>
        <v>49.75</v>
      </c>
      <c r="CS6" s="35">
        <f t="shared" si="10"/>
        <v>53.51</v>
      </c>
      <c r="CT6" s="35">
        <f t="shared" si="10"/>
        <v>53.5</v>
      </c>
      <c r="CU6" s="35">
        <f t="shared" si="10"/>
        <v>52.58</v>
      </c>
      <c r="CV6" s="35">
        <f t="shared" si="10"/>
        <v>50.94</v>
      </c>
      <c r="CW6" s="34" t="str">
        <f>IF(CW7="","",IF(CW7="-","【-】","【"&amp;SUBSTITUTE(TEXT(CW7,"#,##0.00"),"-","△")&amp;"】"))</f>
        <v>【59.64】</v>
      </c>
      <c r="CX6" s="35">
        <f>IF(CX7="",NA(),CX7)</f>
        <v>92.81</v>
      </c>
      <c r="CY6" s="35">
        <f t="shared" ref="CY6:DG6" si="11">IF(CY7="",NA(),CY7)</f>
        <v>93.07</v>
      </c>
      <c r="CZ6" s="35">
        <f t="shared" si="11"/>
        <v>96.63</v>
      </c>
      <c r="DA6" s="35">
        <f t="shared" si="11"/>
        <v>94.55</v>
      </c>
      <c r="DB6" s="35">
        <f t="shared" si="11"/>
        <v>98.34</v>
      </c>
      <c r="DC6" s="35">
        <f t="shared" si="11"/>
        <v>87.85</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0.16</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434434</v>
      </c>
      <c r="D7" s="37">
        <v>47</v>
      </c>
      <c r="E7" s="37">
        <v>17</v>
      </c>
      <c r="F7" s="37">
        <v>1</v>
      </c>
      <c r="G7" s="37">
        <v>0</v>
      </c>
      <c r="H7" s="37" t="s">
        <v>99</v>
      </c>
      <c r="I7" s="37" t="s">
        <v>100</v>
      </c>
      <c r="J7" s="37" t="s">
        <v>101</v>
      </c>
      <c r="K7" s="37" t="s">
        <v>102</v>
      </c>
      <c r="L7" s="37" t="s">
        <v>103</v>
      </c>
      <c r="M7" s="37" t="s">
        <v>104</v>
      </c>
      <c r="N7" s="38" t="s">
        <v>105</v>
      </c>
      <c r="O7" s="38" t="s">
        <v>106</v>
      </c>
      <c r="P7" s="38">
        <v>77.12</v>
      </c>
      <c r="Q7" s="38">
        <v>78.53</v>
      </c>
      <c r="R7" s="38">
        <v>3284</v>
      </c>
      <c r="S7" s="38">
        <v>33099</v>
      </c>
      <c r="T7" s="38">
        <v>65.680000000000007</v>
      </c>
      <c r="U7" s="38">
        <v>503.94</v>
      </c>
      <c r="V7" s="38">
        <v>25547</v>
      </c>
      <c r="W7" s="38">
        <v>5.24</v>
      </c>
      <c r="X7" s="38">
        <v>4875.38</v>
      </c>
      <c r="Y7" s="38">
        <v>46.88</v>
      </c>
      <c r="Z7" s="38">
        <v>33.9</v>
      </c>
      <c r="AA7" s="38">
        <v>39.89</v>
      </c>
      <c r="AB7" s="38">
        <v>64.87</v>
      </c>
      <c r="AC7" s="38">
        <v>58.27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929.47</v>
      </c>
      <c r="BG7" s="38">
        <v>957.46</v>
      </c>
      <c r="BH7" s="38">
        <v>794.95</v>
      </c>
      <c r="BI7" s="38">
        <v>739.43</v>
      </c>
      <c r="BJ7" s="38">
        <v>629.03</v>
      </c>
      <c r="BK7" s="38">
        <v>1018.27</v>
      </c>
      <c r="BL7" s="38">
        <v>1111.31</v>
      </c>
      <c r="BM7" s="38">
        <v>966.33</v>
      </c>
      <c r="BN7" s="38">
        <v>958.81</v>
      </c>
      <c r="BO7" s="38">
        <v>1001.3</v>
      </c>
      <c r="BP7" s="38">
        <v>682.51</v>
      </c>
      <c r="BQ7" s="38">
        <v>67.02</v>
      </c>
      <c r="BR7" s="38">
        <v>98.23</v>
      </c>
      <c r="BS7" s="38">
        <v>66.48</v>
      </c>
      <c r="BT7" s="38">
        <v>86.18</v>
      </c>
      <c r="BU7" s="38">
        <v>67.11</v>
      </c>
      <c r="BV7" s="38">
        <v>71.569999999999993</v>
      </c>
      <c r="BW7" s="38">
        <v>75.540000000000006</v>
      </c>
      <c r="BX7" s="38">
        <v>81.739999999999995</v>
      </c>
      <c r="BY7" s="38">
        <v>82.88</v>
      </c>
      <c r="BZ7" s="38">
        <v>81.88</v>
      </c>
      <c r="CA7" s="38">
        <v>100.34</v>
      </c>
      <c r="CB7" s="38">
        <v>221.26</v>
      </c>
      <c r="CC7" s="38">
        <v>150</v>
      </c>
      <c r="CD7" s="38">
        <v>227.13</v>
      </c>
      <c r="CE7" s="38">
        <v>172.99</v>
      </c>
      <c r="CF7" s="38">
        <v>163.19</v>
      </c>
      <c r="CG7" s="38">
        <v>195.88</v>
      </c>
      <c r="CH7" s="38">
        <v>207.96</v>
      </c>
      <c r="CI7" s="38">
        <v>194.31</v>
      </c>
      <c r="CJ7" s="38">
        <v>190.99</v>
      </c>
      <c r="CK7" s="38">
        <v>187.55</v>
      </c>
      <c r="CL7" s="38">
        <v>136.15</v>
      </c>
      <c r="CM7" s="38">
        <v>51.19</v>
      </c>
      <c r="CN7" s="38">
        <v>65.430000000000007</v>
      </c>
      <c r="CO7" s="38">
        <v>59.07</v>
      </c>
      <c r="CP7" s="38">
        <v>68.05</v>
      </c>
      <c r="CQ7" s="38">
        <v>66.94</v>
      </c>
      <c r="CR7" s="38">
        <v>49.75</v>
      </c>
      <c r="CS7" s="38">
        <v>53.51</v>
      </c>
      <c r="CT7" s="38">
        <v>53.5</v>
      </c>
      <c r="CU7" s="38">
        <v>52.58</v>
      </c>
      <c r="CV7" s="38">
        <v>50.94</v>
      </c>
      <c r="CW7" s="38">
        <v>59.64</v>
      </c>
      <c r="CX7" s="38">
        <v>92.81</v>
      </c>
      <c r="CY7" s="38">
        <v>93.07</v>
      </c>
      <c r="CZ7" s="38">
        <v>96.63</v>
      </c>
      <c r="DA7" s="38">
        <v>94.55</v>
      </c>
      <c r="DB7" s="38">
        <v>98.34</v>
      </c>
      <c r="DC7" s="38">
        <v>87.85</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0.16</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116</v>
      </c>
      <c r="E13" t="s">
        <v>114</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2021-01-27T02:15:37Z</cp:lastPrinted>
  <dcterms:created xsi:type="dcterms:W3CDTF">2020-12-04T02:49:53Z</dcterms:created>
  <dcterms:modified xsi:type="dcterms:W3CDTF">2021-02-14T01:36:23Z</dcterms:modified>
  <cp:category/>
</cp:coreProperties>
</file>