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下水道課\@令和02年度\R2管理係\15地方公営企業決算状況調査\R01決算状況調査\⑯公営企業に係る 経営比較分析表（令和元年度決算）\20 大津町\下水道（法非適）\"/>
    </mc:Choice>
  </mc:AlternateContent>
  <workbookProtection workbookAlgorithmName="SHA-512" workbookHashValue="30zu7ps4yWGrDk11xlg3aNdReSEcTkpZVWJDNGDXTEWIqdIbTd/+dsE8fuZZPPk9Oo2x45MIwS9/5ycHbOtqLw==" workbookSaltValue="OGBp7Ntx94xc4cKF+QPsPg==" workbookSpinCount="100000" lockStructure="1"/>
  <bookViews>
    <workbookView xWindow="0" yWindow="0" windowWidth="23040" windowHeight="909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<sst xmlns="http://schemas.openxmlformats.org/spreadsheetml/2006/main" count="236" uniqueCount="122">
  <si>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</si>
  <si>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</si>
  <si>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</si>
  <si>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</si>
  <si>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</si>
  <si>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</si>
  <si>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</si>
  <si>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</si>
  <si>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</si>
  <si>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</si>
  <si>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</si>
  <si>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</si>
  <si>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</si>
  <si>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</si>
  <si>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</si>
  <si>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</si>
  <si>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</si>
  <si>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</si>
  <si>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</si>
  <si>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</si>
  <si>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</si>
  <si>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</si>
  <si>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</si>
  <si>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</si>
  <si>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</si>
  <si>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</si>
  <si>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</si>
  <si>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</si>
  <si>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</si>
  <si>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</si>
  <si>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</si>
  <si>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</si>
  <si>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</si>
  <si>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</si>
  <si>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</si>
  <si>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</si>
  <si>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</si>
  <si>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</si>
  <si>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</si>
  <si>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</si>
  <si>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</si>
  <si>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</si>
  <si>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</si>
  <si>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</si>
  <si>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</si>
  <si>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</si>
  <si>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</si>
  <si>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</si>
  <si>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</si>
  <si>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</si>
  <si>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</si>
  <si>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</si>
  <si>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</si>
  <si>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</si>
  <si>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</si>
  <si>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</si>
  <si>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</si>
  <si>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</si>
  <si>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</si>
  <si>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</si>
  <si>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</si>
  <si>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</si>
  <si>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</si>
  <si>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</si>
  <si>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</si>
  <si>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</si>
  <si>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</si>
  <si>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</si>
  <si>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</si>
  <si>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</si>
  <si>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</si>
  <si>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</si>
  <si>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</si>
  <si>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</si>
  <si>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</si>
  <si>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</si>
  <si>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</si>
  <si>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</si>
  <si>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</si>
  <si>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</si>
  <si>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</si>
  <si>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</si>
  <si>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</si>
  <si>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</si>
  <si>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</si>
  <si>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</si>
  <si>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</si>
  <si>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</si>
  <si>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</si>
  <si>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</si>
  <si>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</si>
  <si>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</si>
  <si>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</si>
  <si>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</si>
  <si>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</si>
  <si>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</si>
  <si>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</si>
  <si>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</si>
  <si>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</si>
  <si>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</si>
  <si>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</si>
  <si>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</si>
  <si>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</si>
  <si>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</si>
  <si>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</si>
  <si>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</si>
  <si>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</si>
  <si>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</si>
  <si>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</si>
  <si>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</si>
  <si>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</si>
  <si>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</si>
  <si>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</si>
  <si>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</si>
  <si>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</si>
  <si>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</si>
  <si>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</si>
  <si>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</si>
  <si>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</si>
  <si>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①収益的収支比率　⑤経費回収率　
　地方債償還金の減少、また公営企業会計移行に伴う打ち切り決算の影響により収益的収支比率は上昇している。打ち切り決算の影響により、経費回収率は上昇している。令和２年度に策定する経営戦略により適正な使用料金の設定を令和３年度以降継続して検討し、経費回収率の向上に努める。
④企業債残高対事業規模比率
　打ち切り決算の影響による営業収益の減により、一時的に上昇しているが、引き続き、適正な更新計画及び使用料金設定による率の向上に努める。
⑥汚水処理原価
　類似団体との比較では低くなっているが、今後も継続して経費削減や接続率の向上に努める。
⑦施設利用率
　今後、処理水量の増加を見込んでおり、他の処理場の編入の検討も踏まえ、増設を計画している。
⑧水洗化率
　若干の増加はしているものの、公共水域の水質保全に向けて、引き続き未接続世帯への戸別訪問等により水洗化率向上に努める。</t>
    <rPh sb="30" eb="32">
      <t>コウエイ</t>
    </rPh>
    <rPh sb="32" eb="34">
      <t>キギョウ</t>
    </rPh>
    <rPh sb="34" eb="36">
      <t>カイケイ</t>
    </rPh>
    <rPh sb="36" eb="38">
      <t>イコウ</t>
    </rPh>
    <rPh sb="39" eb="40">
      <t>トモナ</t>
    </rPh>
    <rPh sb="41" eb="42">
      <t>ウ</t>
    </rPh>
    <rPh sb="43" eb="44">
      <t>キ</t>
    </rPh>
    <rPh sb="45" eb="47">
      <t>ケッサン</t>
    </rPh>
    <rPh sb="48" eb="50">
      <t>エイキョウ</t>
    </rPh>
    <rPh sb="68" eb="69">
      <t>ウ</t>
    </rPh>
    <rPh sb="70" eb="71">
      <t>キ</t>
    </rPh>
    <rPh sb="72" eb="74">
      <t>ケッサン</t>
    </rPh>
    <rPh sb="75" eb="77">
      <t>エイキョウ</t>
    </rPh>
    <rPh sb="87" eb="89">
      <t>ジョウショウ</t>
    </rPh>
    <rPh sb="94" eb="96">
      <t>レイワ</t>
    </rPh>
    <rPh sb="97" eb="99">
      <t>ネンド</t>
    </rPh>
    <rPh sb="100" eb="102">
      <t>サクテイ</t>
    </rPh>
    <rPh sb="104" eb="106">
      <t>ケイエイ</t>
    </rPh>
    <rPh sb="106" eb="108">
      <t>センリャク</t>
    </rPh>
    <rPh sb="122" eb="124">
      <t>レイワ</t>
    </rPh>
    <rPh sb="125" eb="127">
      <t>ネンド</t>
    </rPh>
    <rPh sb="127" eb="129">
      <t>イコウ</t>
    </rPh>
    <rPh sb="129" eb="131">
      <t>ケイゾク</t>
    </rPh>
    <rPh sb="137" eb="139">
      <t>ケイヒ</t>
    </rPh>
    <rPh sb="139" eb="141">
      <t>カイシュウ</t>
    </rPh>
    <rPh sb="166" eb="167">
      <t>ウ</t>
    </rPh>
    <rPh sb="168" eb="169">
      <t>キ</t>
    </rPh>
    <rPh sb="170" eb="172">
      <t>ケッサン</t>
    </rPh>
    <rPh sb="173" eb="175">
      <t>エイキョウ</t>
    </rPh>
    <rPh sb="178" eb="180">
      <t>エイギョウ</t>
    </rPh>
    <rPh sb="180" eb="182">
      <t>シュウエキ</t>
    </rPh>
    <rPh sb="183" eb="184">
      <t>ゲン</t>
    </rPh>
    <rPh sb="188" eb="191">
      <t>イチジテキ</t>
    </rPh>
    <rPh sb="192" eb="194">
      <t>ジョウショウ</t>
    </rPh>
    <rPh sb="200" eb="201">
      <t>ヒ</t>
    </rPh>
    <rPh sb="202" eb="203">
      <t>ツヅ</t>
    </rPh>
    <phoneticPr fontId="4"/>
  </si>
  <si>
    <t>　平成元年度に供用開始、平成２３年度に長寿命化計画を策定し、順次処理場・ポンプ場・汚水管渠等の改築更新を行っている。
　令和元年度については、マンホールポンプの修繕を行ったことにより、③管渠改善率の数値が計上されている。
　今後は、定期的に点検調査を行い、令和元年度に策定したストックマネジメント計画による、緊急性等の優先順位に基づき効率的な老朽化対策を行い、安心・安全の確保に努める。</t>
    <rPh sb="60" eb="62">
      <t>レイワ</t>
    </rPh>
    <rPh sb="62" eb="63">
      <t>モト</t>
    </rPh>
    <rPh sb="128" eb="130">
      <t>レイワ</t>
    </rPh>
    <rPh sb="130" eb="131">
      <t>モト</t>
    </rPh>
    <rPh sb="134" eb="136">
      <t>サクテイ</t>
    </rPh>
    <rPh sb="164" eb="165">
      <t>モト</t>
    </rPh>
    <phoneticPr fontId="4"/>
  </si>
  <si>
    <t>　維持管理と改築更新、経営の効率化と健全化を図るため、令和２年度からの公営企業会計に移行した。
　今後は、更なる経費削減及び更新投資等に充てる財源を確保するため、引き続き包括的民間委託、戸別訪問による水洗化率の向上、また適正な料金設定を検討し、経営の向上に努める。
　経営戦略については、令和２年度までに策定予定である。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</si>
</sst>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0.02</c:v>
                </c:pt>
                <c:pt idx="1">
                  <c:v>0</c:v>
                </c:pt>
                <c:pt idx="2">
                  <c:v>0</c:v>
                </c:pt>
                <c:pt idx="3" formatCode="#,##0.00;&quot;△&quot;#,##0.00;&quot;-&quot;">
                  <c:v>2.9</c:v>
                </c:pt>
                <c:pt idx="4" formatCode="#,##0.00;&quot;△&quot;#,##0.00;&quot;-&quot;">
                  <c:v>1.43</c:v>
                </c:pt>
              </c:numCache>
            </c:numRef>
          </c:val>
          <c:extLst>
            <c:ext xmlns:c16="http://schemas.microsoft.com/office/drawing/2014/chart" uri="{C3380CC4-5D6E-409C-BE32-E72D297353CC}">
              <c16:uniqueId val="{00000000-9973-4A9B-BA1E-6C352FB864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0.17</c:v>
                </c:pt>
              </c:numCache>
            </c:numRef>
          </c:val>
          <c:smooth val="0"/>
          <c:extLst>
            <c:ext xmlns:c16="http://schemas.microsoft.com/office/drawing/2014/chart" uri="{C3380CC4-5D6E-409C-BE32-E72D297353CC}">
              <c16:uniqueId val="{00000001-9973-4A9B-BA1E-6C352FB864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79.28</c:v>
                </c:pt>
                <c:pt idx="1">
                  <c:v>70.05</c:v>
                </c:pt>
                <c:pt idx="2">
                  <c:v>77.17</c:v>
                </c:pt>
                <c:pt idx="3">
                  <c:v>77.010000000000005</c:v>
                </c:pt>
                <c:pt idx="4">
                  <c:v>78.89</c:v>
                </c:pt>
              </c:numCache>
            </c:numRef>
          </c:val>
          <c:extLst>
            <c:ext xmlns:c16="http://schemas.microsoft.com/office/drawing/2014/chart" uri="{C3380CC4-5D6E-409C-BE32-E72D297353CC}">
              <c16:uniqueId val="{00000000-3CC2-4C90-B601-F7FDDD7140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57.42</c:v>
                </c:pt>
              </c:numCache>
            </c:numRef>
          </c:val>
          <c:smooth val="0"/>
          <c:extLst>
            <c:ext xmlns:c16="http://schemas.microsoft.com/office/drawing/2014/chart" uri="{C3380CC4-5D6E-409C-BE32-E72D297353CC}">
              <c16:uniqueId val="{00000001-3CC2-4C90-B601-F7FDDD7140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93.23</c:v>
                </c:pt>
                <c:pt idx="1">
                  <c:v>93.37</c:v>
                </c:pt>
                <c:pt idx="2">
                  <c:v>94.27</c:v>
                </c:pt>
                <c:pt idx="3">
                  <c:v>94.52</c:v>
                </c:pt>
                <c:pt idx="4">
                  <c:v>94.95</c:v>
                </c:pt>
              </c:numCache>
            </c:numRef>
          </c:val>
          <c:extLst>
            <c:ext xmlns:c16="http://schemas.microsoft.com/office/drawing/2014/chart" uri="{C3380CC4-5D6E-409C-BE32-E72D297353CC}">
              <c16:uniqueId val="{00000000-6689-4DCA-8455-089E7B50CC6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90.42</c:v>
                </c:pt>
              </c:numCache>
            </c:numRef>
          </c:val>
          <c:smooth val="0"/>
          <c:extLst>
            <c:ext xmlns:c16="http://schemas.microsoft.com/office/drawing/2014/chart" uri="{C3380CC4-5D6E-409C-BE32-E72D297353CC}">
              <c16:uniqueId val="{00000001-6689-4DCA-8455-089E7B50CC6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70.25</c:v>
                </c:pt>
                <c:pt idx="1">
                  <c:v>65.81</c:v>
                </c:pt>
                <c:pt idx="2">
                  <c:v>76.42</c:v>
                </c:pt>
                <c:pt idx="3">
                  <c:v>79.06</c:v>
                </c:pt>
                <c:pt idx="4">
                  <c:v>82.18</c:v>
                </c:pt>
              </c:numCache>
            </c:numRef>
          </c:val>
          <c:extLst>
            <c:ext xmlns:c16="http://schemas.microsoft.com/office/drawing/2014/chart" uri="{C3380CC4-5D6E-409C-BE32-E72D297353CC}">
              <c16:uniqueId val="{00000000-DD76-42F0-8809-D605DA6134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76-42F0-8809-D605DA6134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26-4C6D-BCAC-14224244AF7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26-4C6D-BCAC-14224244AF7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1E-47DE-8537-C13F362E29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1E-47DE-8537-C13F362E29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7F-4DE6-A929-DCF4099A32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7F-4DE6-A929-DCF4099A32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DA-4B1C-814E-1A75D15B7B6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DA-4B1C-814E-1A75D15B7B6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736.84</c:v>
                </c:pt>
                <c:pt idx="1">
                  <c:v>815.84</c:v>
                </c:pt>
                <c:pt idx="2">
                  <c:v>780.99</c:v>
                </c:pt>
                <c:pt idx="3">
                  <c:v>745.84</c:v>
                </c:pt>
                <c:pt idx="4">
                  <c:v>818.3</c:v>
                </c:pt>
              </c:numCache>
            </c:numRef>
          </c:val>
          <c:extLst>
            <c:ext xmlns:c16="http://schemas.microsoft.com/office/drawing/2014/chart" uri="{C3380CC4-5D6E-409C-BE32-E72D297353CC}">
              <c16:uniqueId val="{00000000-213D-4D50-AE4B-05714348A8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789.44</c:v>
                </c:pt>
              </c:numCache>
            </c:numRef>
          </c:val>
          <c:smooth val="0"/>
          <c:extLst>
            <c:ext xmlns:c16="http://schemas.microsoft.com/office/drawing/2014/chart" uri="{C3380CC4-5D6E-409C-BE32-E72D297353CC}">
              <c16:uniqueId val="{00000001-213D-4D50-AE4B-05714348A8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79.2</c:v>
                </c:pt>
                <c:pt idx="1">
                  <c:v>75.13</c:v>
                </c:pt>
                <c:pt idx="2">
                  <c:v>87.34</c:v>
                </c:pt>
                <c:pt idx="3">
                  <c:v>86.17</c:v>
                </c:pt>
                <c:pt idx="4">
                  <c:v>90.55</c:v>
                </c:pt>
              </c:numCache>
            </c:numRef>
          </c:val>
          <c:extLst>
            <c:ext xmlns:c16="http://schemas.microsoft.com/office/drawing/2014/chart" uri="{C3380CC4-5D6E-409C-BE32-E72D297353CC}">
              <c16:uniqueId val="{00000000-AA79-49C0-A241-6D87C336078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87.29</c:v>
                </c:pt>
              </c:numCache>
            </c:numRef>
          </c:val>
          <c:smooth val="0"/>
          <c:extLst>
            <c:ext xmlns:c16="http://schemas.microsoft.com/office/drawing/2014/chart" uri="{C3380CC4-5D6E-409C-BE32-E72D297353CC}">
              <c16:uniqueId val="{00000001-AA79-49C0-A241-6D87C336078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166.49</c:v>
                </c:pt>
                <c:pt idx="1">
                  <c:v>168.07</c:v>
                </c:pt>
                <c:pt idx="2">
                  <c:v>145.15</c:v>
                </c:pt>
                <c:pt idx="3">
                  <c:v>147.41999999999999</c:v>
                </c:pt>
                <c:pt idx="4">
                  <c:v>133.19</c:v>
                </c:pt>
              </c:numCache>
            </c:numRef>
          </c:val>
          <c:extLst>
            <c:ext xmlns:c16="http://schemas.microsoft.com/office/drawing/2014/chart" uri="{C3380CC4-5D6E-409C-BE32-E72D297353CC}">
              <c16:uniqueId val="{00000000-7B74-4C27-9326-D752D4D4A31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176.67</c:v>
                </c:pt>
              </c:numCache>
            </c:numRef>
          </c:val>
          <c:smooth val="0"/>
          <c:extLst>
            <c:ext xmlns:c16="http://schemas.microsoft.com/office/drawing/2014/chart" uri="{C3380CC4-5D6E-409C-BE32-E72D297353CC}">
              <c16:uniqueId val="{00000001-7B74-4C27-9326-D752D4D4A31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43" zoomScaleNormal="100" workbookViewId="0">
      <selection activeCell="CA66" sqref="CA6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熊本県　大津町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35125</v>
      </c>
      <c r="AM8" s="51"/>
      <c r="AN8" s="51"/>
      <c r="AO8" s="51"/>
      <c r="AP8" s="51"/>
      <c r="AQ8" s="51"/>
      <c r="AR8" s="51"/>
      <c r="AS8" s="51"/>
      <c r="AT8" s="46">
        <f>データ!T6</f>
        <v>99.1</v>
      </c>
      <c r="AU8" s="46"/>
      <c r="AV8" s="46"/>
      <c r="AW8" s="46"/>
      <c r="AX8" s="46"/>
      <c r="AY8" s="46"/>
      <c r="AZ8" s="46"/>
      <c r="BA8" s="46"/>
      <c r="BB8" s="46">
        <f>データ!U6</f>
        <v>354.44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75.16</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26429</v>
      </c>
      <c r="AM10" s="51"/>
      <c r="AN10" s="51"/>
      <c r="AO10" s="51"/>
      <c r="AP10" s="51"/>
      <c r="AQ10" s="51"/>
      <c r="AR10" s="51"/>
      <c r="AS10" s="51"/>
      <c r="AT10" s="46">
        <f>データ!W6</f>
        <v>7.19</v>
      </c>
      <c r="AU10" s="46"/>
      <c r="AV10" s="46"/>
      <c r="AW10" s="46"/>
      <c r="AX10" s="46"/>
      <c r="AY10" s="46"/>
      <c r="AZ10" s="46"/>
      <c r="BA10" s="46"/>
      <c r="BB10" s="46">
        <f>データ!X6</f>
        <v>3675.8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45</v>
      </c>
      <c r="N86" s="26" t="s">
        <v>45</v>
      </c>
      <c r="O86" s="26" t="str">
        <f>データ!EO6</f>
        <v>【0.22】</v>
      </c>
    </row>
  </sheetData>
  <sheetProtection algorithmName="SHA-512" hashValue="QfRFejC/PR4O7I1mLyintDGkIzENLwSzeP0F2VEP6dY9JAcLzEj4gDK1bY3ihuC5BDULbcSWrh1xcVwkTlC0zQ==" saltValue="3OOBp/Xj4o1OwMclx2QrG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434035</v>
      </c>
      <c r="D6" s="33">
        <f t="shared" si="3"/>
        <v>47</v>
      </c>
      <c r="E6" s="33">
        <f t="shared" si="3"/>
        <v>17</v>
      </c>
      <c r="F6" s="33">
        <f t="shared" si="3"/>
        <v>1</v>
      </c>
      <c r="G6" s="33">
        <f t="shared" si="3"/>
        <v>0</v>
      </c>
      <c r="H6" s="33" t="str">
        <f t="shared" si="3"/>
        <v>熊本県　大津町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75.16</v>
      </c>
      <c r="Q6" s="34">
        <f t="shared" si="3"/>
        <v>100</v>
      </c>
      <c r="R6" s="34">
        <f t="shared" si="3"/>
        <v>2200</v>
      </c>
      <c r="S6" s="34">
        <f t="shared" si="3"/>
        <v>35125</v>
      </c>
      <c r="T6" s="34">
        <f t="shared" si="3"/>
        <v>99.1</v>
      </c>
      <c r="U6" s="34">
        <f t="shared" si="3"/>
        <v>354.44</v>
      </c>
      <c r="V6" s="34">
        <f t="shared" si="3"/>
        <v>26429</v>
      </c>
      <c r="W6" s="34">
        <f t="shared" si="3"/>
        <v>7.19</v>
      </c>
      <c r="X6" s="34">
        <f t="shared" si="3"/>
        <v>3675.8</v>
      </c>
      <c r="Y6" s="35">
        <f>IF(Y7="",NA(),Y7)</f>
        <v>70.25</v>
      </c>
      <c r="Z6" s="35">
        <f t="shared" ref="Z6:AH6" si="4">IF(Z7="",NA(),Z7)</f>
        <v>65.81</v>
      </c>
      <c r="AA6" s="35">
        <f t="shared" si="4"/>
        <v>76.42</v>
      </c>
      <c r="AB6" s="35">
        <f t="shared" si="4"/>
        <v>79.06</v>
      </c>
      <c r="AC6" s="35">
        <f t="shared" si="4"/>
        <v>82.18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736.84</v>
      </c>
      <c r="BG6" s="35">
        <f t="shared" ref="BG6:BO6" si="7">IF(BG7="",NA(),BG7)</f>
        <v>815.84</v>
      </c>
      <c r="BH6" s="35">
        <f t="shared" si="7"/>
        <v>780.99</v>
      </c>
      <c r="BI6" s="35">
        <f t="shared" si="7"/>
        <v>745.84</v>
      </c>
      <c r="BJ6" s="35">
        <f t="shared" si="7"/>
        <v>818.3</v>
      </c>
      <c r="BK6" s="35">
        <f t="shared" si="7"/>
        <v>1118.56</v>
      </c>
      <c r="BL6" s="35">
        <f t="shared" si="7"/>
        <v>1111.31</v>
      </c>
      <c r="BM6" s="35">
        <f t="shared" si="7"/>
        <v>966.33</v>
      </c>
      <c r="BN6" s="35">
        <f t="shared" si="7"/>
        <v>958.81</v>
      </c>
      <c r="BO6" s="35">
        <f t="shared" si="7"/>
        <v>789.44</v>
      </c>
      <c r="BP6" s="34" t="str">
        <f>IF(BP7="","",IF(BP7="-","【-】","【"&amp;SUBSTITUTE(TEXT(BP7,"#,##0.00"),"-","△")&amp;"】"))</f>
        <v>【682.51】</v>
      </c>
      <c r="BQ6" s="35">
        <f>IF(BQ7="",NA(),BQ7)</f>
        <v>79.2</v>
      </c>
      <c r="BR6" s="35">
        <f t="shared" ref="BR6:BZ6" si="8">IF(BR7="",NA(),BR7)</f>
        <v>75.13</v>
      </c>
      <c r="BS6" s="35">
        <f t="shared" si="8"/>
        <v>87.34</v>
      </c>
      <c r="BT6" s="35">
        <f t="shared" si="8"/>
        <v>86.17</v>
      </c>
      <c r="BU6" s="35">
        <f t="shared" si="8"/>
        <v>90.55</v>
      </c>
      <c r="BV6" s="35">
        <f t="shared" si="8"/>
        <v>72.33</v>
      </c>
      <c r="BW6" s="35">
        <f t="shared" si="8"/>
        <v>75.540000000000006</v>
      </c>
      <c r="BX6" s="35">
        <f t="shared" si="8"/>
        <v>81.739999999999995</v>
      </c>
      <c r="BY6" s="35">
        <f t="shared" si="8"/>
        <v>82.88</v>
      </c>
      <c r="BZ6" s="35">
        <f t="shared" si="8"/>
        <v>87.29</v>
      </c>
      <c r="CA6" s="34" t="str">
        <f>IF(CA7="","",IF(CA7="-","【-】","【"&amp;SUBSTITUTE(TEXT(CA7,"#,##0.00"),"-","△")&amp;"】"))</f>
        <v>【100.34】</v>
      </c>
      <c r="CB6" s="35">
        <f>IF(CB7="",NA(),CB7)</f>
        <v>166.49</v>
      </c>
      <c r="CC6" s="35">
        <f t="shared" ref="CC6:CK6" si="9">IF(CC7="",NA(),CC7)</f>
        <v>168.07</v>
      </c>
      <c r="CD6" s="35">
        <f t="shared" si="9"/>
        <v>145.15</v>
      </c>
      <c r="CE6" s="35">
        <f t="shared" si="9"/>
        <v>147.41999999999999</v>
      </c>
      <c r="CF6" s="35">
        <f t="shared" si="9"/>
        <v>133.19</v>
      </c>
      <c r="CG6" s="35">
        <f t="shared" si="9"/>
        <v>215.28</v>
      </c>
      <c r="CH6" s="35">
        <f t="shared" si="9"/>
        <v>207.96</v>
      </c>
      <c r="CI6" s="35">
        <f t="shared" si="9"/>
        <v>194.31</v>
      </c>
      <c r="CJ6" s="35">
        <f t="shared" si="9"/>
        <v>190.99</v>
      </c>
      <c r="CK6" s="35">
        <f t="shared" si="9"/>
        <v>176.67</v>
      </c>
      <c r="CL6" s="34" t="str">
        <f>IF(CL7="","",IF(CL7="-","【-】","【"&amp;SUBSTITUTE(TEXT(CL7,"#,##0.00"),"-","△")&amp;"】"))</f>
        <v>【136.15】</v>
      </c>
      <c r="CM6" s="35">
        <f>IF(CM7="",NA(),CM7)</f>
        <v>79.28</v>
      </c>
      <c r="CN6" s="35">
        <f t="shared" ref="CN6:CV6" si="10">IF(CN7="",NA(),CN7)</f>
        <v>70.05</v>
      </c>
      <c r="CO6" s="35">
        <f t="shared" si="10"/>
        <v>77.17</v>
      </c>
      <c r="CP6" s="35">
        <f t="shared" si="10"/>
        <v>77.010000000000005</v>
      </c>
      <c r="CQ6" s="35">
        <f t="shared" si="10"/>
        <v>78.89</v>
      </c>
      <c r="CR6" s="35">
        <f t="shared" si="10"/>
        <v>54.67</v>
      </c>
      <c r="CS6" s="35">
        <f t="shared" si="10"/>
        <v>53.51</v>
      </c>
      <c r="CT6" s="35">
        <f t="shared" si="10"/>
        <v>53.5</v>
      </c>
      <c r="CU6" s="35">
        <f t="shared" si="10"/>
        <v>52.58</v>
      </c>
      <c r="CV6" s="35">
        <f t="shared" si="10"/>
        <v>57.42</v>
      </c>
      <c r="CW6" s="34" t="str">
        <f>IF(CW7="","",IF(CW7="-","【-】","【"&amp;SUBSTITUTE(TEXT(CW7,"#,##0.00"),"-","△")&amp;"】"))</f>
        <v>【59.64】</v>
      </c>
      <c r="CX6" s="35">
        <f>IF(CX7="",NA(),CX7)</f>
        <v>93.23</v>
      </c>
      <c r="CY6" s="35">
        <f t="shared" ref="CY6:DG6" si="11">IF(CY7="",NA(),CY7)</f>
        <v>93.37</v>
      </c>
      <c r="CZ6" s="35">
        <f t="shared" si="11"/>
        <v>94.27</v>
      </c>
      <c r="DA6" s="35">
        <f t="shared" si="11"/>
        <v>94.52</v>
      </c>
      <c r="DB6" s="35">
        <f t="shared" si="11"/>
        <v>94.95</v>
      </c>
      <c r="DC6" s="35">
        <f t="shared" si="11"/>
        <v>83.8</v>
      </c>
      <c r="DD6" s="35">
        <f t="shared" si="11"/>
        <v>83.91</v>
      </c>
      <c r="DE6" s="35">
        <f t="shared" si="11"/>
        <v>83.51</v>
      </c>
      <c r="DF6" s="35">
        <f t="shared" si="11"/>
        <v>83.02</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0.02</v>
      </c>
      <c r="EF6" s="34">
        <f t="shared" ref="EF6:EN6" si="14">IF(EF7="",NA(),EF7)</f>
        <v>0</v>
      </c>
      <c r="EG6" s="34">
        <f t="shared" si="14"/>
        <v>0</v>
      </c>
      <c r="EH6" s="35">
        <f t="shared" si="14"/>
        <v>2.9</v>
      </c>
      <c r="EI6" s="35">
        <f t="shared" si="14"/>
        <v>1.43</v>
      </c>
      <c r="EJ6" s="35">
        <f t="shared" si="14"/>
        <v>0.11</v>
      </c>
      <c r="EK6" s="35">
        <f t="shared" si="14"/>
        <v>0.15</v>
      </c>
      <c r="EL6" s="35">
        <f t="shared" si="14"/>
        <v>0.16</v>
      </c>
      <c r="EM6" s="35">
        <f t="shared" si="14"/>
        <v>0.13</v>
      </c>
      <c r="EN6" s="35">
        <f t="shared" si="14"/>
        <v>0.17</v>
      </c>
      <c r="EO6" s="34" t="str">
        <f>IF(EO7="","",IF(EO7="-","【-】","【"&amp;SUBSTITUTE(TEXT(EO7,"#,##0.00"),"-","△")&amp;"】"))</f>
        <v>【0.22】</v>
      </c>
    </row>
    <row r="7" spans="1:145" s="36" customFormat="1" x14ac:dyDescent="0.2">
      <c r="A7" s="28"/>
      <c r="B7" s="37">
        <v>2019</v>
      </c>
      <c r="C7" s="37">
        <v>434035</v>
      </c>
      <c r="D7" s="37">
        <v>47</v>
      </c>
      <c r="E7" s="37">
        <v>17</v>
      </c>
      <c r="F7" s="37">
        <v>1</v>
      </c>
      <c r="G7" s="37">
        <v>0</v>
      </c>
      <c r="H7" s="37" t="s">
        <v>99</v>
      </c>
      <c r="I7" s="37" t="s">
        <v>100</v>
      </c>
      <c r="J7" s="37" t="s">
        <v>101</v>
      </c>
      <c r="K7" s="37" t="s">
        <v>102</v>
      </c>
      <c r="L7" s="37" t="s">
        <v>103</v>
      </c>
      <c r="M7" s="37" t="s">
        <v>104</v>
      </c>
      <c r="N7" s="38" t="s">
        <v>105</v>
      </c>
      <c r="O7" s="38" t="s">
        <v>106</v>
      </c>
      <c r="P7" s="38">
        <v>75.16</v>
      </c>
      <c r="Q7" s="38">
        <v>100</v>
      </c>
      <c r="R7" s="38">
        <v>2200</v>
      </c>
      <c r="S7" s="38">
        <v>35125</v>
      </c>
      <c r="T7" s="38">
        <v>99.1</v>
      </c>
      <c r="U7" s="38">
        <v>354.44</v>
      </c>
      <c r="V7" s="38">
        <v>26429</v>
      </c>
      <c r="W7" s="38">
        <v>7.19</v>
      </c>
      <c r="X7" s="38">
        <v>3675.8</v>
      </c>
      <c r="Y7" s="38">
        <v>70.25</v>
      </c>
      <c r="Z7" s="38">
        <v>65.81</v>
      </c>
      <c r="AA7" s="38">
        <v>76.42</v>
      </c>
      <c r="AB7" s="38">
        <v>79.06</v>
      </c>
      <c r="AC7" s="38">
        <v>82.18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736.84</v>
      </c>
      <c r="BG7" s="38">
        <v>815.84</v>
      </c>
      <c r="BH7" s="38">
        <v>780.99</v>
      </c>
      <c r="BI7" s="38">
        <v>745.84</v>
      </c>
      <c r="BJ7" s="38">
        <v>818.3</v>
      </c>
      <c r="BK7" s="38">
        <v>1118.56</v>
      </c>
      <c r="BL7" s="38">
        <v>1111.31</v>
      </c>
      <c r="BM7" s="38">
        <v>966.33</v>
      </c>
      <c r="BN7" s="38">
        <v>958.81</v>
      </c>
      <c r="BO7" s="38">
        <v>789.44</v>
      </c>
      <c r="BP7" s="38">
        <v>682.51</v>
      </c>
      <c r="BQ7" s="38">
        <v>79.2</v>
      </c>
      <c r="BR7" s="38">
        <v>75.13</v>
      </c>
      <c r="BS7" s="38">
        <v>87.34</v>
      </c>
      <c r="BT7" s="38">
        <v>86.17</v>
      </c>
      <c r="BU7" s="38">
        <v>90.55</v>
      </c>
      <c r="BV7" s="38">
        <v>72.33</v>
      </c>
      <c r="BW7" s="38">
        <v>75.540000000000006</v>
      </c>
      <c r="BX7" s="38">
        <v>81.739999999999995</v>
      </c>
      <c r="BY7" s="38">
        <v>82.88</v>
      </c>
      <c r="BZ7" s="38">
        <v>87.29</v>
      </c>
      <c r="CA7" s="38">
        <v>100.34</v>
      </c>
      <c r="CB7" s="38">
        <v>166.49</v>
      </c>
      <c r="CC7" s="38">
        <v>168.07</v>
      </c>
      <c r="CD7" s="38">
        <v>145.15</v>
      </c>
      <c r="CE7" s="38">
        <v>147.41999999999999</v>
      </c>
      <c r="CF7" s="38">
        <v>133.19</v>
      </c>
      <c r="CG7" s="38">
        <v>215.28</v>
      </c>
      <c r="CH7" s="38">
        <v>207.96</v>
      </c>
      <c r="CI7" s="38">
        <v>194.31</v>
      </c>
      <c r="CJ7" s="38">
        <v>190.99</v>
      </c>
      <c r="CK7" s="38">
        <v>176.67</v>
      </c>
      <c r="CL7" s="38">
        <v>136.15</v>
      </c>
      <c r="CM7" s="38">
        <v>79.28</v>
      </c>
      <c r="CN7" s="38">
        <v>70.05</v>
      </c>
      <c r="CO7" s="38">
        <v>77.17</v>
      </c>
      <c r="CP7" s="38">
        <v>77.010000000000005</v>
      </c>
      <c r="CQ7" s="38">
        <v>78.89</v>
      </c>
      <c r="CR7" s="38">
        <v>54.67</v>
      </c>
      <c r="CS7" s="38">
        <v>53.51</v>
      </c>
      <c r="CT7" s="38">
        <v>53.5</v>
      </c>
      <c r="CU7" s="38">
        <v>52.58</v>
      </c>
      <c r="CV7" s="38">
        <v>57.42</v>
      </c>
      <c r="CW7" s="38">
        <v>59.64</v>
      </c>
      <c r="CX7" s="38">
        <v>93.23</v>
      </c>
      <c r="CY7" s="38">
        <v>93.37</v>
      </c>
      <c r="CZ7" s="38">
        <v>94.27</v>
      </c>
      <c r="DA7" s="38">
        <v>94.52</v>
      </c>
      <c r="DB7" s="38">
        <v>94.95</v>
      </c>
      <c r="DC7" s="38">
        <v>83.8</v>
      </c>
      <c r="DD7" s="38">
        <v>83.91</v>
      </c>
      <c r="DE7" s="38">
        <v>83.51</v>
      </c>
      <c r="DF7" s="38">
        <v>83.02</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0.02</v>
      </c>
      <c r="EF7" s="38">
        <v>0</v>
      </c>
      <c r="EG7" s="38">
        <v>0</v>
      </c>
      <c r="EH7" s="38">
        <v>2.9</v>
      </c>
      <c r="EI7" s="38">
        <v>1.43</v>
      </c>
      <c r="EJ7" s="38">
        <v>0.11</v>
      </c>
      <c r="EK7" s="38">
        <v>0.15</v>
      </c>
      <c r="EL7" s="38">
        <v>0.16</v>
      </c>
      <c r="EM7" s="38">
        <v>0.13</v>
      </c>
      <c r="EN7" s="38">
        <v>0.17</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115</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宮崎 俊也</cp:lastModifiedBy>
  <cp:lastPrinted>2021-01-19T02:12:19Z</cp:lastPrinted>
  <dcterms:created xsi:type="dcterms:W3CDTF">2020-12-04T02:49:50Z</dcterms:created>
  <dcterms:modified xsi:type="dcterms:W3CDTF">2021-01-19T02:18:02Z</dcterms:modified>
  <cp:category/>
</cp:coreProperties>
</file>