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5_土木部\0503_下水道課\050303_業務係\50諸調査\【熊本県市町村課】関係の照会\R2\㉑0115　経営比較分析表の分析等について（R1決算）\回答\"/>
    </mc:Choice>
  </mc:AlternateContent>
  <workbookProtection workbookAlgorithmName="SHA-512" workbookHashValue="1tIhpa8dKV2VTijFxn3vQ4XQGA4pNYH6NyTigtutX6m63L7gjO19FVAGi3LTj8pXOhiyhdax3YL5GHv3GkdGIQ==" workbookSaltValue="DY8ot352wQgePRY7GXiY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<sst xmlns="http://schemas.openxmlformats.org/spreadsheetml/2006/main" count="231" uniqueCount="116">
  <si>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</si>
  <si>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</si>
  <si>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</si>
  <si>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</si>
  <si>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</si>
  <si>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</si>
  <si>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</si>
  <si>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</si>
  <si>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</si>
  <si>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</si>
  <si>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</si>
  <si>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</si>
  <si>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</si>
  <si>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</si>
  <si>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</si>
  <si>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</si>
  <si>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</si>
  <si>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</si>
  <si>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</si>
  <si>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</si>
  <si>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</si>
  <si>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</si>
  <si>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</si>
  <si>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</si>
  <si>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</si>
  <si>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</si>
  <si>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</si>
  <si>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</si>
  <si>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</si>
  <si>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</si>
  <si>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</si>
  <si>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</si>
  <si>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</si>
  <si>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</si>
  <si>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</si>
  <si>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</si>
  <si>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</si>
  <si>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</si>
  <si>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</si>
  <si>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</si>
  <si>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</si>
  <si>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</si>
  <si>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</si>
  <si>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</si>
  <si>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</si>
  <si>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</si>
  <si>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</si>
  <si>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</si>
  <si>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</si>
  <si>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</si>
  <si>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</si>
  <si>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</si>
  <si>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</si>
  <si>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</si>
  <si>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</si>
  <si>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</si>
  <si>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</si>
  <si>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</si>
  <si>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</si>
  <si>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</si>
  <si>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</si>
  <si>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</si>
  <si>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</si>
  <si>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</si>
  <si>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</si>
  <si>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</si>
  <si>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</si>
  <si>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</si>
  <si>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</si>
  <si>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</si>
  <si>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</si>
  <si>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</si>
  <si>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</si>
  <si>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</si>
  <si>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</si>
  <si>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</si>
  <si>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</si>
  <si>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</si>
  <si>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</si>
  <si>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</si>
  <si>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</si>
  <si>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</si>
  <si>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</si>
  <si>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</si>
  <si>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</si>
  <si>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</si>
  <si>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</si>
  <si>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</si>
  <si>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</si>
  <si>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</si>
  <si>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</si>
  <si>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</si>
  <si>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</si>
  <si>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</si>
  <si>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</si>
  <si>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</si>
  <si>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</si>
  <si>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</si>
  <si>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</si>
  <si>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</si>
  <si>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</si>
  <si>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</si>
  <si>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</si>
  <si>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</si>
  <si>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</si>
  <si>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</si>
  <si>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</si>
  <si>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</si>
  <si>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</si>
  <si>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</si>
  <si>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</si>
  <si>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</si>
  <si>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</si>
  <si>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は平成10年度であるため、耐用年数を超えた管渠は現在のところないが、処理場やマンホールポンプなどの機械・電気設備については、経年劣化が進んでいるため、修繕に要する費用は毎年計上される。
　今後も維持管理費の節減や計画的な施設の補修・改築を実施する予定である。
　</t>
    <rPh sb="1" eb="3">
      <t>キョウヨウ</t>
    </rPh>
    <rPh sb="3" eb="5">
      <t>カイシ</t>
    </rPh>
    <rPh sb="6" eb="8">
      <t>ヘイセイ</t>
    </rPh>
    <rPh sb="10" eb="12">
      <t>ネンド</t>
    </rPh>
    <rPh sb="18" eb="20">
      <t>タイヨウ</t>
    </rPh>
    <rPh sb="20" eb="22">
      <t>ネンスウ</t>
    </rPh>
    <rPh sb="23" eb="24">
      <t>コ</t>
    </rPh>
    <rPh sb="26" eb="28">
      <t>カンキョ</t>
    </rPh>
    <rPh sb="29" eb="31">
      <t>ゲンザイ</t>
    </rPh>
    <rPh sb="39" eb="42">
      <t>ショリジョウ</t>
    </rPh>
    <rPh sb="54" eb="56">
      <t>キカイ</t>
    </rPh>
    <rPh sb="57" eb="59">
      <t>デンキ</t>
    </rPh>
    <rPh sb="59" eb="61">
      <t>セツビ</t>
    </rPh>
    <rPh sb="67" eb="69">
      <t>ケイネン</t>
    </rPh>
    <rPh sb="69" eb="71">
      <t>レッカ</t>
    </rPh>
    <rPh sb="72" eb="73">
      <t>スス</t>
    </rPh>
    <rPh sb="80" eb="82">
      <t>シュウゼン</t>
    </rPh>
    <rPh sb="83" eb="84">
      <t>ヨウ</t>
    </rPh>
    <rPh sb="86" eb="88">
      <t>ヒヨウ</t>
    </rPh>
    <rPh sb="89" eb="91">
      <t>マイトシ</t>
    </rPh>
    <rPh sb="91" eb="93">
      <t>ケイジョウ</t>
    </rPh>
    <rPh sb="99" eb="101">
      <t>コンゴ</t>
    </rPh>
    <rPh sb="102" eb="104">
      <t>イジ</t>
    </rPh>
    <rPh sb="104" eb="107">
      <t>カンリヒ</t>
    </rPh>
    <rPh sb="108" eb="110">
      <t>セツゲン</t>
    </rPh>
    <rPh sb="111" eb="114">
      <t>ケイカクテキ</t>
    </rPh>
    <rPh sb="115" eb="117">
      <t>シセツ</t>
    </rPh>
    <rPh sb="118" eb="120">
      <t>ホシュウ</t>
    </rPh>
    <rPh sb="121" eb="123">
      <t>カイチク</t>
    </rPh>
    <rPh sb="124" eb="126">
      <t>ジッシ</t>
    </rPh>
    <rPh sb="128" eb="130">
      <t>ヨテイ</t>
    </rPh>
    <phoneticPr fontId="15"/>
  </si>
  <si>
    <t xml:space="preserve">　適正な料金の検討を行う必要があるが、公共下水道と同じ単価を採用しているので、公共下水道事業と合わせた経営状況を見ながら検討を行っていく。
　今後は、公共下水道への統合についても視野に入れ検証を引き続き行っていく。
</t>
    <rPh sb="71" eb="73">
      <t>コンゴ</t>
    </rPh>
    <rPh sb="75" eb="77">
      <t>コウキョウ</t>
    </rPh>
    <rPh sb="82" eb="84">
      <t>トウゴウ</t>
    </rPh>
    <phoneticPr fontId="15"/>
  </si>
  <si>
    <r>
      <rPr>
        <sz val="8"/>
        <rFont val="ＭＳ ゴシック"/>
        <family val="3"/>
        <charset val="128"/>
      </rPr>
      <t>①経常収支比率　
　経常収支比率は100％を上回ったが、これは一般会計からの基準外繰入（赤字補てんのための繰入）があるためである。
　一般会計繰入金に依存する経営状況を改善していくため、使用料水準の適正化を図る必要がある。</t>
    </r>
    <r>
      <rPr>
        <sz val="8"/>
        <color theme="1"/>
        <rFont val="ＭＳ ゴシック"/>
        <family val="3"/>
        <charset val="128"/>
      </rPr>
      <t xml:space="preserve">
②累積欠損比率
　類似団体平均を下回っているが、使用料や一般会計繰入金などの収入の確保及び経費削減により、累積欠損金の解消に努める。　
③流動比率
 100％を大きく下回っているため、今後の経営環境の変化に対応するため、改善に取り組む必要がある。
④企業債残高対事業規模比率
　企業債残高は減少しているが、資本費の減少により一般会計が負担すべき額についても減少しているため、比率は前年を上回った。
　今後も同様の状況が続くことが予想されるため、使用料水準の適正化を図る必要がある。
⑤経費回収率
　前年を上回ったが、汚水処理費用を使用料収入で賄えていない状況は続いているため、経費削減に努め、使用料水準の適正化を図る必要がある。
⑥汚水処理原価
　全国平均、類似団体平均よりも低い値となっているため、効率的に汚水処理が行われているといえる。
⑦施設利用率
　全国平均、類似団体平均と比較しても高い水準となっている。今後、集落内開発により施設利用率の改善が見込まれる。
⑧水洗化率
　全国平均、類似団体平均を上回っているが、引き続き水洗化率の向上に努めていく。</t>
    </r>
    <rPh sb="1" eb="3">
      <t>ケイジョウ</t>
    </rPh>
    <rPh sb="3" eb="5">
      <t>シュウシ</t>
    </rPh>
    <rPh sb="5" eb="7">
      <t>ヒリツ</t>
    </rPh>
    <rPh sb="10" eb="12">
      <t>ケイジョウ</t>
    </rPh>
    <rPh sb="12" eb="14">
      <t>シュウシ</t>
    </rPh>
    <rPh sb="14" eb="16">
      <t>ヒリツ</t>
    </rPh>
    <rPh sb="22" eb="24">
      <t>ウワマワ</t>
    </rPh>
    <rPh sb="31" eb="33">
      <t>イッパン</t>
    </rPh>
    <rPh sb="33" eb="35">
      <t>カイケイ</t>
    </rPh>
    <rPh sb="38" eb="40">
      <t>キジュン</t>
    </rPh>
    <rPh sb="40" eb="41">
      <t>ガイ</t>
    </rPh>
    <rPh sb="41" eb="43">
      <t>クリイレ</t>
    </rPh>
    <rPh sb="44" eb="46">
      <t>アカジ</t>
    </rPh>
    <rPh sb="46" eb="47">
      <t>ホ</t>
    </rPh>
    <rPh sb="53" eb="55">
      <t>クリイレ</t>
    </rPh>
    <rPh sb="67" eb="69">
      <t>イッパン</t>
    </rPh>
    <rPh sb="69" eb="71">
      <t>カイケイ</t>
    </rPh>
    <rPh sb="71" eb="73">
      <t>クリイレ</t>
    </rPh>
    <rPh sb="73" eb="74">
      <t>キン</t>
    </rPh>
    <rPh sb="75" eb="77">
      <t>イゾン</t>
    </rPh>
    <rPh sb="79" eb="81">
      <t>ケイエイ</t>
    </rPh>
    <rPh sb="81" eb="83">
      <t>ジョウキョウ</t>
    </rPh>
    <rPh sb="84" eb="86">
      <t>カイゼン</t>
    </rPh>
    <rPh sb="93" eb="96">
      <t>シヨウリョウ</t>
    </rPh>
    <rPh sb="96" eb="98">
      <t>スイジュン</t>
    </rPh>
    <rPh sb="99" eb="102">
      <t>テキセイカ</t>
    </rPh>
    <rPh sb="103" eb="104">
      <t>ハカ</t>
    </rPh>
    <rPh sb="105" eb="107">
      <t>ヒツヨウ</t>
    </rPh>
    <rPh sb="137" eb="140">
      <t>シヨウリョウ</t>
    </rPh>
    <rPh sb="143" eb="145">
      <t>カイケイ</t>
    </rPh>
    <rPh sb="151" eb="153">
      <t>シュウニュウ</t>
    </rPh>
    <rPh sb="156" eb="157">
      <t>オヨ</t>
    </rPh>
    <rPh sb="158" eb="160">
      <t>ケイヒ</t>
    </rPh>
    <rPh sb="160" eb="162">
      <t>サクゲン</t>
    </rPh>
    <rPh sb="166" eb="168">
      <t>ルイセキ</t>
    </rPh>
    <rPh sb="168" eb="170">
      <t>ケッソン</t>
    </rPh>
    <rPh sb="170" eb="171">
      <t>キン</t>
    </rPh>
    <rPh sb="172" eb="174">
      <t>カイショウ</t>
    </rPh>
    <rPh sb="183" eb="185">
      <t>リュウドウ</t>
    </rPh>
    <rPh sb="185" eb="187">
      <t>ヒリツ</t>
    </rPh>
    <rPh sb="194" eb="195">
      <t>オオ</t>
    </rPh>
    <rPh sb="197" eb="199">
      <t>シタマワ</t>
    </rPh>
    <rPh sb="206" eb="208">
      <t>コンゴ</t>
    </rPh>
    <rPh sb="209" eb="211">
      <t>ケイエイ</t>
    </rPh>
    <rPh sb="211" eb="213">
      <t>カンキョウ</t>
    </rPh>
    <rPh sb="214" eb="216">
      <t>ヘンカ</t>
    </rPh>
    <rPh sb="217" eb="219">
      <t>タイオウ</t>
    </rPh>
    <rPh sb="224" eb="226">
      <t>カイゼン</t>
    </rPh>
    <rPh sb="227" eb="228">
      <t>ト</t>
    </rPh>
    <rPh sb="229" eb="230">
      <t>ク</t>
    </rPh>
    <rPh sb="231" eb="233">
      <t>ヒツヨウ</t>
    </rPh>
    <rPh sb="240" eb="242">
      <t>キギョウ</t>
    </rPh>
    <rPh sb="242" eb="243">
      <t>サイ</t>
    </rPh>
    <rPh sb="243" eb="245">
      <t>ザンダカ</t>
    </rPh>
    <rPh sb="245" eb="246">
      <t>タイ</t>
    </rPh>
    <rPh sb="246" eb="248">
      <t>ジギョウ</t>
    </rPh>
    <rPh sb="248" eb="250">
      <t>キボ</t>
    </rPh>
    <rPh sb="250" eb="252">
      <t>ヒリツ</t>
    </rPh>
    <rPh sb="254" eb="256">
      <t>キギョウ</t>
    </rPh>
    <rPh sb="256" eb="257">
      <t>サイ</t>
    </rPh>
    <rPh sb="257" eb="259">
      <t>ザンダカ</t>
    </rPh>
    <rPh sb="260" eb="262">
      <t>ゲンショウ</t>
    </rPh>
    <rPh sb="268" eb="270">
      <t>シホン</t>
    </rPh>
    <rPh sb="270" eb="271">
      <t>ヒ</t>
    </rPh>
    <rPh sb="272" eb="274">
      <t>ゲンショウ</t>
    </rPh>
    <rPh sb="277" eb="279">
      <t>イッパン</t>
    </rPh>
    <rPh sb="279" eb="281">
      <t>カイケイ</t>
    </rPh>
    <rPh sb="282" eb="284">
      <t>フタン</t>
    </rPh>
    <rPh sb="287" eb="288">
      <t>ガク</t>
    </rPh>
    <rPh sb="293" eb="295">
      <t>ゲンショウ</t>
    </rPh>
    <rPh sb="302" eb="304">
      <t>ヒリツ</t>
    </rPh>
    <rPh sb="305" eb="307">
      <t>ゼンネン</t>
    </rPh>
    <rPh sb="308" eb="310">
      <t>ウワマワ</t>
    </rPh>
    <rPh sb="315" eb="317">
      <t>コンゴ</t>
    </rPh>
    <rPh sb="318" eb="320">
      <t>ドウヨウ</t>
    </rPh>
    <rPh sb="321" eb="323">
      <t>ジョウキョウ</t>
    </rPh>
    <rPh sb="324" eb="325">
      <t>ツヅ</t>
    </rPh>
    <rPh sb="329" eb="331">
      <t>ヨソウ</t>
    </rPh>
    <rPh sb="337" eb="340">
      <t>シヨウリョウ</t>
    </rPh>
    <rPh sb="340" eb="342">
      <t>スイジュン</t>
    </rPh>
    <rPh sb="343" eb="346">
      <t>テキセイカ</t>
    </rPh>
    <rPh sb="347" eb="348">
      <t>ハカ</t>
    </rPh>
    <rPh sb="349" eb="351">
      <t>ヒツヨウ</t>
    </rPh>
    <rPh sb="358" eb="360">
      <t>ケイヒ</t>
    </rPh>
    <rPh sb="360" eb="362">
      <t>カイシュウ</t>
    </rPh>
    <rPh sb="362" eb="363">
      <t>リツ</t>
    </rPh>
    <rPh sb="365" eb="367">
      <t>ゼンネン</t>
    </rPh>
    <rPh sb="368" eb="370">
      <t>ウワマワ</t>
    </rPh>
    <rPh sb="374" eb="376">
      <t>オスイ</t>
    </rPh>
    <rPh sb="376" eb="378">
      <t>ショリ</t>
    </rPh>
    <rPh sb="378" eb="380">
      <t>ヒヨウ</t>
    </rPh>
    <rPh sb="381" eb="384">
      <t>シヨウリョウ</t>
    </rPh>
    <rPh sb="384" eb="386">
      <t>シュウニュウ</t>
    </rPh>
    <rPh sb="387" eb="388">
      <t>マカナ</t>
    </rPh>
    <rPh sb="393" eb="395">
      <t>ジョウキョウ</t>
    </rPh>
    <rPh sb="396" eb="397">
      <t>ツヅ</t>
    </rPh>
    <rPh sb="404" eb="406">
      <t>ケイヒ</t>
    </rPh>
    <rPh sb="406" eb="408">
      <t>サクゲン</t>
    </rPh>
    <rPh sb="409" eb="410">
      <t>ツト</t>
    </rPh>
    <rPh sb="446" eb="448">
      <t>ルイジ</t>
    </rPh>
    <rPh sb="448" eb="450">
      <t>ダンタイ</t>
    </rPh>
    <rPh sb="450" eb="452">
      <t>ヘイキン</t>
    </rPh>
    <rPh sb="467" eb="470">
      <t>コウリツテキ</t>
    </rPh>
    <rPh sb="471" eb="473">
      <t>オスイ</t>
    </rPh>
    <rPh sb="473" eb="475">
      <t>ショリ</t>
    </rPh>
    <rPh sb="476" eb="477">
      <t>オコナ</t>
    </rPh>
    <rPh sb="490" eb="492">
      <t>シセツ</t>
    </rPh>
    <rPh sb="492" eb="494">
      <t>リヨウ</t>
    </rPh>
    <rPh sb="494" eb="495">
      <t>リツ</t>
    </rPh>
    <rPh sb="497" eb="499">
      <t>ゼンコク</t>
    </rPh>
    <rPh sb="499" eb="501">
      <t>ヘイキン</t>
    </rPh>
    <rPh sb="554" eb="557">
      <t>スイセンカ</t>
    </rPh>
    <rPh sb="557" eb="558">
      <t>リツ</t>
    </rPh>
    <rPh sb="560" eb="562">
      <t>ゼンコク</t>
    </rPh>
    <rPh sb="562" eb="564">
      <t>ヘイキン</t>
    </rPh>
    <rPh sb="565" eb="567">
      <t>ルイジ</t>
    </rPh>
    <rPh sb="567" eb="569">
      <t>ダンタイ</t>
    </rPh>
    <rPh sb="569" eb="571">
      <t>ヘイキン</t>
    </rPh>
    <rPh sb="572" eb="574">
      <t>ウワマワ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</si>
</sst>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E1-41CA-BE30-9CB9D46FA2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1E1-41CA-BE30-9CB9D46FA2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66.55</c:v>
                </c:pt>
                <c:pt idx="1">
                  <c:v>66.55</c:v>
                </c:pt>
                <c:pt idx="2">
                  <c:v>66.55</c:v>
                </c:pt>
                <c:pt idx="3">
                  <c:v>66.55</c:v>
                </c:pt>
                <c:pt idx="4">
                  <c:v>66.55</c:v>
                </c:pt>
              </c:numCache>
            </c:numRef>
          </c:val>
          <c:extLst>
            <c:ext xmlns:c16="http://schemas.microsoft.com/office/drawing/2014/chart" uri="{C3380CC4-5D6E-409C-BE32-E72D297353CC}">
              <c16:uniqueId val="{00000000-77DB-439C-B030-5E36B4CE77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7DB-439C-B030-5E36B4CE77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93.82</c:v>
                </c:pt>
                <c:pt idx="1">
                  <c:v>94.58</c:v>
                </c:pt>
                <c:pt idx="2">
                  <c:v>95.94</c:v>
                </c:pt>
                <c:pt idx="3">
                  <c:v>96.43</c:v>
                </c:pt>
                <c:pt idx="4">
                  <c:v>95.76</c:v>
                </c:pt>
              </c:numCache>
            </c:numRef>
          </c:val>
          <c:extLst>
            <c:ext xmlns:c16="http://schemas.microsoft.com/office/drawing/2014/chart" uri="{C3380CC4-5D6E-409C-BE32-E72D297353CC}">
              <c16:uniqueId val="{00000000-99C7-49AB-B271-8ECF8B699A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9C7-49AB-B271-8ECF8B699A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104.46</c:v>
                </c:pt>
                <c:pt idx="1">
                  <c:v>106.04</c:v>
                </c:pt>
                <c:pt idx="2">
                  <c:v>95.12</c:v>
                </c:pt>
                <c:pt idx="3">
                  <c:v>110.39</c:v>
                </c:pt>
                <c:pt idx="4">
                  <c:v>115.15</c:v>
                </c:pt>
              </c:numCache>
            </c:numRef>
          </c:val>
          <c:extLst>
            <c:ext xmlns:c16="http://schemas.microsoft.com/office/drawing/2014/chart" uri="{C3380CC4-5D6E-409C-BE32-E72D297353CC}">
              <c16:uniqueId val="{00000000-4CDE-4DCF-AF8D-8A3513A7C9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4CDE-4DCF-AF8D-8A3513A7C9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13.28</c:v>
                </c:pt>
                <c:pt idx="1">
                  <c:v>16.52</c:v>
                </c:pt>
                <c:pt idx="2">
                  <c:v>19.73</c:v>
                </c:pt>
                <c:pt idx="3">
                  <c:v>22.9</c:v>
                </c:pt>
                <c:pt idx="4">
                  <c:v>25.11</c:v>
                </c:pt>
              </c:numCache>
            </c:numRef>
          </c:val>
          <c:extLst>
            <c:ext xmlns:c16="http://schemas.microsoft.com/office/drawing/2014/chart" uri="{C3380CC4-5D6E-409C-BE32-E72D297353CC}">
              <c16:uniqueId val="{00000000-C9D6-4623-B419-F778ED65D0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C9D6-4623-B419-F778ED65D0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9D-4B74-9632-D14CAD36AA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9D-4B74-9632-D14CAD36AA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134.82</c:v>
                </c:pt>
                <c:pt idx="1">
                  <c:v>97.71</c:v>
                </c:pt>
                <c:pt idx="2">
                  <c:v>149.08000000000001</c:v>
                </c:pt>
                <c:pt idx="3">
                  <c:v>96.38</c:v>
                </c:pt>
                <c:pt idx="4">
                  <c:v>22.15</c:v>
                </c:pt>
              </c:numCache>
            </c:numRef>
          </c:val>
          <c:extLst>
            <c:ext xmlns:c16="http://schemas.microsoft.com/office/drawing/2014/chart" uri="{C3380CC4-5D6E-409C-BE32-E72D297353CC}">
              <c16:uniqueId val="{00000000-2997-4C5A-BB7D-8D11CBF1A9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2997-4C5A-BB7D-8D11CBF1A9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60.56</c:v>
                </c:pt>
                <c:pt idx="1">
                  <c:v>68.3</c:v>
                </c:pt>
                <c:pt idx="2">
                  <c:v>64.989999999999995</c:v>
                </c:pt>
                <c:pt idx="3">
                  <c:v>66.209999999999994</c:v>
                </c:pt>
                <c:pt idx="4">
                  <c:v>65.739999999999995</c:v>
                </c:pt>
              </c:numCache>
            </c:numRef>
          </c:val>
          <c:extLst>
            <c:ext xmlns:c16="http://schemas.microsoft.com/office/drawing/2014/chart" uri="{C3380CC4-5D6E-409C-BE32-E72D297353CC}">
              <c16:uniqueId val="{00000000-1A04-474A-B606-9F797F136B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1A04-474A-B606-9F797F136B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357.9</c:v>
                </c:pt>
                <c:pt idx="1">
                  <c:v>268.75</c:v>
                </c:pt>
                <c:pt idx="2">
                  <c:v>233.44</c:v>
                </c:pt>
                <c:pt idx="3">
                  <c:v>153.86000000000001</c:v>
                </c:pt>
                <c:pt idx="4">
                  <c:v>279.52999999999997</c:v>
                </c:pt>
              </c:numCache>
            </c:numRef>
          </c:val>
          <c:extLst>
            <c:ext xmlns:c16="http://schemas.microsoft.com/office/drawing/2014/chart" uri="{C3380CC4-5D6E-409C-BE32-E72D297353CC}">
              <c16:uniqueId val="{00000000-7D34-4E1F-B511-017893FDD9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D34-4E1F-B511-017893FDD9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63.12</c:v>
                </c:pt>
                <c:pt idx="1">
                  <c:v>65.39</c:v>
                </c:pt>
                <c:pt idx="2">
                  <c:v>61.63</c:v>
                </c:pt>
                <c:pt idx="3">
                  <c:v>69.680000000000007</c:v>
                </c:pt>
                <c:pt idx="4">
                  <c:v>70.22</c:v>
                </c:pt>
              </c:numCache>
            </c:numRef>
          </c:val>
          <c:extLst>
            <c:ext xmlns:c16="http://schemas.microsoft.com/office/drawing/2014/chart" uri="{C3380CC4-5D6E-409C-BE32-E72D297353CC}">
              <c16:uniqueId val="{00000000-9B52-43AD-A68C-D05BF6C7D7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B52-43AD-A68C-D05BF6C7D7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165.76</c:v>
                </c:pt>
                <c:pt idx="1">
                  <c:v>160.57</c:v>
                </c:pt>
                <c:pt idx="2">
                  <c:v>170.07</c:v>
                </c:pt>
                <c:pt idx="3">
                  <c:v>149.52000000000001</c:v>
                </c:pt>
                <c:pt idx="4">
                  <c:v>149.74</c:v>
                </c:pt>
              </c:numCache>
            </c:numRef>
          </c:val>
          <c:extLst>
            <c:ext xmlns:c16="http://schemas.microsoft.com/office/drawing/2014/chart" uri="{C3380CC4-5D6E-409C-BE32-E72D297353CC}">
              <c16:uniqueId val="{00000000-C696-4268-AE8A-42D097C466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696-4268-AE8A-42D097C466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2"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菊陽町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42306</v>
      </c>
      <c r="AM8" s="51"/>
      <c r="AN8" s="51"/>
      <c r="AO8" s="51"/>
      <c r="AP8" s="51"/>
      <c r="AQ8" s="51"/>
      <c r="AR8" s="51"/>
      <c r="AS8" s="51"/>
      <c r="AT8" s="46">
        <f>データ!T6</f>
        <v>37.46</v>
      </c>
      <c r="AU8" s="46"/>
      <c r="AV8" s="46"/>
      <c r="AW8" s="46"/>
      <c r="AX8" s="46"/>
      <c r="AY8" s="46"/>
      <c r="AZ8" s="46"/>
      <c r="BA8" s="46"/>
      <c r="BB8" s="46">
        <f>データ!U6</f>
        <v>1129.3599999999999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84.11</v>
      </c>
      <c r="J10" s="46"/>
      <c r="K10" s="46"/>
      <c r="L10" s="46"/>
      <c r="M10" s="46"/>
      <c r="N10" s="46"/>
      <c r="O10" s="46"/>
      <c r="P10" s="46">
        <f>データ!P6</f>
        <v>1.73</v>
      </c>
      <c r="Q10" s="46"/>
      <c r="R10" s="46"/>
      <c r="S10" s="46"/>
      <c r="T10" s="46"/>
      <c r="U10" s="46"/>
      <c r="V10" s="46"/>
      <c r="W10" s="46">
        <f>データ!Q6</f>
        <v>100</v>
      </c>
      <c r="X10" s="46"/>
      <c r="Y10" s="46"/>
      <c r="Z10" s="46"/>
      <c r="AA10" s="46"/>
      <c r="AB10" s="46"/>
      <c r="AC10" s="46"/>
      <c r="AD10" s="51">
        <f>データ!R6</f>
        <v>2020</v>
      </c>
      <c r="AE10" s="51"/>
      <c r="AF10" s="51"/>
      <c r="AG10" s="51"/>
      <c r="AH10" s="51"/>
      <c r="AI10" s="51"/>
      <c r="AJ10" s="51"/>
      <c r="AK10" s="2"/>
      <c r="AL10" s="51">
        <f>データ!V6</f>
        <v>731</v>
      </c>
      <c r="AM10" s="51"/>
      <c r="AN10" s="51"/>
      <c r="AO10" s="51"/>
      <c r="AP10" s="51"/>
      <c r="AQ10" s="51"/>
      <c r="AR10" s="51"/>
      <c r="AS10" s="51"/>
      <c r="AT10" s="46">
        <f>データ!W6</f>
        <v>0.35</v>
      </c>
      <c r="AU10" s="46"/>
      <c r="AV10" s="46"/>
      <c r="AW10" s="46"/>
      <c r="AX10" s="46"/>
      <c r="AY10" s="46"/>
      <c r="AZ10" s="46"/>
      <c r="BA10" s="46"/>
      <c r="BB10" s="46">
        <f>データ!X6</f>
        <v>2088.5700000000002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9pMBewfOZmkensNSWebD2trwzJF07aE198SUAas7ZucxVtNsV+cReFG4vGp/axd0J3GOkHTVV5XZD/2E02OycA==" saltValue="rT3KolQxSVZ0A2sfmsBB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434043</v>
      </c>
      <c r="D6" s="33">
        <f t="shared" si="3"/>
        <v>46</v>
      </c>
      <c r="E6" s="33">
        <f t="shared" si="3"/>
        <v>17</v>
      </c>
      <c r="F6" s="33">
        <f t="shared" si="3"/>
        <v>5</v>
      </c>
      <c r="G6" s="33">
        <f t="shared" si="3"/>
        <v>0</v>
      </c>
      <c r="H6" s="33" t="str">
        <f t="shared" si="3"/>
        <v>熊本県　菊陽町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84.11</v>
      </c>
      <c r="P6" s="34">
        <f t="shared" si="3"/>
        <v>1.73</v>
      </c>
      <c r="Q6" s="34">
        <f t="shared" si="3"/>
        <v>100</v>
      </c>
      <c r="R6" s="34">
        <f t="shared" si="3"/>
        <v>2020</v>
      </c>
      <c r="S6" s="34">
        <f t="shared" si="3"/>
        <v>42306</v>
      </c>
      <c r="T6" s="34">
        <f t="shared" si="3"/>
        <v>37.46</v>
      </c>
      <c r="U6" s="34">
        <f t="shared" si="3"/>
        <v>1129.3599999999999</v>
      </c>
      <c r="V6" s="34">
        <f t="shared" si="3"/>
        <v>731</v>
      </c>
      <c r="W6" s="34">
        <f t="shared" si="3"/>
        <v>0.35</v>
      </c>
      <c r="X6" s="34">
        <f t="shared" si="3"/>
        <v>2088.5700000000002</v>
      </c>
      <c r="Y6" s="35">
        <f>IF(Y7="",NA(),Y7)</f>
        <v>104.46</v>
      </c>
      <c r="Z6" s="35">
        <f t="shared" ref="Z6:AH6" si="4">IF(Z7="",NA(),Z7)</f>
        <v>106.04</v>
      </c>
      <c r="AA6" s="35">
        <f t="shared" si="4"/>
        <v>95.12</v>
      </c>
      <c r="AB6" s="35">
        <f t="shared" si="4"/>
        <v>110.39</v>
      </c>
      <c r="AC6" s="35">
        <f t="shared" si="4"/>
        <v>115.15</v>
      </c>
      <c r="AD6" s="35">
        <f t="shared" si="4"/>
        <v>99.64</v>
      </c>
      <c r="AE6" s="35">
        <f t="shared" si="4"/>
        <v>99.66</v>
      </c>
      <c r="AF6" s="35">
        <f t="shared" si="4"/>
        <v>100.95</v>
      </c>
      <c r="AG6" s="35">
        <f t="shared" si="4"/>
        <v>101.77</v>
      </c>
      <c r="AH6" s="35">
        <f t="shared" si="4"/>
        <v>103.6</v>
      </c>
      <c r="AI6" s="34" t="str">
        <f>IF(AI7="","",IF(AI7="-","【-】","【"&amp;SUBSTITUTE(TEXT(AI7,"#,##0.00"),"-","△")&amp;"】"))</f>
        <v>【102.97】</v>
      </c>
      <c r="AJ6" s="35">
        <f>IF(AJ7="",NA(),AJ7)</f>
        <v>134.82</v>
      </c>
      <c r="AK6" s="35">
        <f t="shared" ref="AK6:AS6" si="5">IF(AK7="",NA(),AK7)</f>
        <v>97.71</v>
      </c>
      <c r="AL6" s="35">
        <f t="shared" si="5"/>
        <v>149.08000000000001</v>
      </c>
      <c r="AM6" s="35">
        <f t="shared" si="5"/>
        <v>96.38</v>
      </c>
      <c r="AN6" s="35">
        <f t="shared" si="5"/>
        <v>22.15</v>
      </c>
      <c r="AO6" s="35">
        <f t="shared" si="5"/>
        <v>214.61</v>
      </c>
      <c r="AP6" s="35">
        <f t="shared" si="5"/>
        <v>225.39</v>
      </c>
      <c r="AQ6" s="35">
        <f t="shared" si="5"/>
        <v>224.04</v>
      </c>
      <c r="AR6" s="35">
        <f t="shared" si="5"/>
        <v>227.4</v>
      </c>
      <c r="AS6" s="35">
        <f t="shared" si="5"/>
        <v>193.99</v>
      </c>
      <c r="AT6" s="34" t="str">
        <f>IF(AT7="","",IF(AT7="-","【-】","【"&amp;SUBSTITUTE(TEXT(AT7,"#,##0.00"),"-","△")&amp;"】"))</f>
        <v>【165.48】</v>
      </c>
      <c r="AU6" s="35">
        <f>IF(AU7="",NA(),AU7)</f>
        <v>60.56</v>
      </c>
      <c r="AV6" s="35">
        <f t="shared" ref="AV6:BD6" si="6">IF(AV7="",NA(),AV7)</f>
        <v>68.3</v>
      </c>
      <c r="AW6" s="35">
        <f t="shared" si="6"/>
        <v>64.989999999999995</v>
      </c>
      <c r="AX6" s="35">
        <f t="shared" si="6"/>
        <v>66.209999999999994</v>
      </c>
      <c r="AY6" s="35">
        <f t="shared" si="6"/>
        <v>65.739999999999995</v>
      </c>
      <c r="AZ6" s="35">
        <f t="shared" si="6"/>
        <v>29.45</v>
      </c>
      <c r="BA6" s="35">
        <f t="shared" si="6"/>
        <v>31.84</v>
      </c>
      <c r="BB6" s="35">
        <f t="shared" si="6"/>
        <v>29.91</v>
      </c>
      <c r="BC6" s="35">
        <f t="shared" si="6"/>
        <v>29.54</v>
      </c>
      <c r="BD6" s="35">
        <f t="shared" si="6"/>
        <v>26.99</v>
      </c>
      <c r="BE6" s="34" t="str">
        <f>IF(BE7="","",IF(BE7="-","【-】","【"&amp;SUBSTITUTE(TEXT(BE7,"#,##0.00"),"-","△")&amp;"】"))</f>
        <v>【33.84】</v>
      </c>
      <c r="BF6" s="35">
        <f>IF(BF7="",NA(),BF7)</f>
        <v>357.9</v>
      </c>
      <c r="BG6" s="35">
        <f t="shared" ref="BG6:BO6" si="7">IF(BG7="",NA(),BG7)</f>
        <v>268.75</v>
      </c>
      <c r="BH6" s="35">
        <f t="shared" si="7"/>
        <v>233.44</v>
      </c>
      <c r="BI6" s="35">
        <f t="shared" si="7"/>
        <v>153.86000000000001</v>
      </c>
      <c r="BJ6" s="35">
        <f t="shared" si="7"/>
        <v>279.52999999999997</v>
      </c>
      <c r="BK6" s="35">
        <f t="shared" si="7"/>
        <v>1081.8</v>
      </c>
      <c r="BL6" s="35">
        <f t="shared" si="7"/>
        <v>974.93</v>
      </c>
      <c r="BM6" s="35">
        <f t="shared" si="7"/>
        <v>855.8</v>
      </c>
      <c r="BN6" s="35">
        <f t="shared" si="7"/>
        <v>789.46</v>
      </c>
      <c r="BO6" s="35">
        <f t="shared" si="7"/>
        <v>826.83</v>
      </c>
      <c r="BP6" s="34" t="str">
        <f>IF(BP7="","",IF(BP7="-","【-】","【"&amp;SUBSTITUTE(TEXT(BP7,"#,##0.00"),"-","△")&amp;"】"))</f>
        <v>【765.47】</v>
      </c>
      <c r="BQ6" s="35">
        <f>IF(BQ7="",NA(),BQ7)</f>
        <v>63.12</v>
      </c>
      <c r="BR6" s="35">
        <f t="shared" ref="BR6:BZ6" si="8">IF(BR7="",NA(),BR7)</f>
        <v>65.39</v>
      </c>
      <c r="BS6" s="35">
        <f t="shared" si="8"/>
        <v>61.63</v>
      </c>
      <c r="BT6" s="35">
        <f t="shared" si="8"/>
        <v>69.680000000000007</v>
      </c>
      <c r="BU6" s="35">
        <f t="shared" si="8"/>
        <v>70.22</v>
      </c>
      <c r="BV6" s="35">
        <f t="shared" si="8"/>
        <v>52.19</v>
      </c>
      <c r="BW6" s="35">
        <f t="shared" si="8"/>
        <v>55.32</v>
      </c>
      <c r="BX6" s="35">
        <f t="shared" si="8"/>
        <v>59.8</v>
      </c>
      <c r="BY6" s="35">
        <f t="shared" si="8"/>
        <v>57.77</v>
      </c>
      <c r="BZ6" s="35">
        <f t="shared" si="8"/>
        <v>57.31</v>
      </c>
      <c r="CA6" s="34" t="str">
        <f>IF(CA7="","",IF(CA7="-","【-】","【"&amp;SUBSTITUTE(TEXT(CA7,"#,##0.00"),"-","△")&amp;"】"))</f>
        <v>【59.59】</v>
      </c>
      <c r="CB6" s="35">
        <f>IF(CB7="",NA(),CB7)</f>
        <v>165.76</v>
      </c>
      <c r="CC6" s="35">
        <f t="shared" ref="CC6:CK6" si="9">IF(CC7="",NA(),CC7)</f>
        <v>160.57</v>
      </c>
      <c r="CD6" s="35">
        <f t="shared" si="9"/>
        <v>170.07</v>
      </c>
      <c r="CE6" s="35">
        <f t="shared" si="9"/>
        <v>149.52000000000001</v>
      </c>
      <c r="CF6" s="35">
        <f t="shared" si="9"/>
        <v>149.74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66.55</v>
      </c>
      <c r="CN6" s="35">
        <f t="shared" ref="CN6:CV6" si="10">IF(CN7="",NA(),CN7)</f>
        <v>66.55</v>
      </c>
      <c r="CO6" s="35">
        <f t="shared" si="10"/>
        <v>66.55</v>
      </c>
      <c r="CP6" s="35">
        <f t="shared" si="10"/>
        <v>66.55</v>
      </c>
      <c r="CQ6" s="35">
        <f t="shared" si="10"/>
        <v>66.55</v>
      </c>
      <c r="CR6" s="35">
        <f t="shared" si="10"/>
        <v>52.31</v>
      </c>
      <c r="CS6" s="35">
        <f t="shared" si="10"/>
        <v>60.65</v>
      </c>
      <c r="CT6" s="35">
        <f t="shared" si="10"/>
        <v>51.75</v>
      </c>
      <c r="CU6" s="35">
        <f t="shared" si="10"/>
        <v>50.68</v>
      </c>
      <c r="CV6" s="35">
        <f t="shared" si="10"/>
        <v>50.14</v>
      </c>
      <c r="CW6" s="34" t="str">
        <f>IF(CW7="","",IF(CW7="-","【-】","【"&amp;SUBSTITUTE(TEXT(CW7,"#,##0.00"),"-","△")&amp;"】"))</f>
        <v>【51.30】</v>
      </c>
      <c r="CX6" s="35">
        <f>IF(CX7="",NA(),CX7)</f>
        <v>93.82</v>
      </c>
      <c r="CY6" s="35">
        <f t="shared" ref="CY6:DG6" si="11">IF(CY7="",NA(),CY7)</f>
        <v>94.58</v>
      </c>
      <c r="CZ6" s="35">
        <f t="shared" si="11"/>
        <v>95.94</v>
      </c>
      <c r="DA6" s="35">
        <f t="shared" si="11"/>
        <v>96.43</v>
      </c>
      <c r="DB6" s="35">
        <f t="shared" si="11"/>
        <v>95.76</v>
      </c>
      <c r="DC6" s="35">
        <f t="shared" si="11"/>
        <v>84.32</v>
      </c>
      <c r="DD6" s="35">
        <f t="shared" si="11"/>
        <v>84.58</v>
      </c>
      <c r="DE6" s="35">
        <f t="shared" si="11"/>
        <v>84.84</v>
      </c>
      <c r="DF6" s="35">
        <f t="shared" si="11"/>
        <v>84.86</v>
      </c>
      <c r="DG6" s="35">
        <f t="shared" si="11"/>
        <v>84.98</v>
      </c>
      <c r="DH6" s="34" t="str">
        <f>IF(DH7="","",IF(DH7="-","【-】","【"&amp;SUBSTITUTE(TEXT(DH7,"#,##0.00"),"-","△")&amp;"】"))</f>
        <v>【86.22】</v>
      </c>
      <c r="DI6" s="35">
        <f>IF(DI7="",NA(),DI7)</f>
        <v>13.28</v>
      </c>
      <c r="DJ6" s="35">
        <f t="shared" ref="DJ6:DR6" si="12">IF(DJ7="",NA(),DJ7)</f>
        <v>16.52</v>
      </c>
      <c r="DK6" s="35">
        <f t="shared" si="12"/>
        <v>19.73</v>
      </c>
      <c r="DL6" s="35">
        <f t="shared" si="12"/>
        <v>22.9</v>
      </c>
      <c r="DM6" s="35">
        <f t="shared" si="12"/>
        <v>25.11</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434043</v>
      </c>
      <c r="D7" s="37">
        <v>46</v>
      </c>
      <c r="E7" s="37">
        <v>17</v>
      </c>
      <c r="F7" s="37">
        <v>5</v>
      </c>
      <c r="G7" s="37">
        <v>0</v>
      </c>
      <c r="H7" s="37" t="s">
        <v>96</v>
      </c>
      <c r="I7" s="37" t="s">
        <v>97</v>
      </c>
      <c r="J7" s="37" t="s">
        <v>98</v>
      </c>
      <c r="K7" s="37" t="s">
        <v>99</v>
      </c>
      <c r="L7" s="37" t="s">
        <v>100</v>
      </c>
      <c r="M7" s="37" t="s">
        <v>101</v>
      </c>
      <c r="N7" s="38" t="s">
        <v>102</v>
      </c>
      <c r="O7" s="38">
        <v>84.11</v>
      </c>
      <c r="P7" s="38">
        <v>1.73</v>
      </c>
      <c r="Q7" s="38">
        <v>100</v>
      </c>
      <c r="R7" s="38">
        <v>2020</v>
      </c>
      <c r="S7" s="38">
        <v>42306</v>
      </c>
      <c r="T7" s="38">
        <v>37.46</v>
      </c>
      <c r="U7" s="38">
        <v>1129.3599999999999</v>
      </c>
      <c r="V7" s="38">
        <v>731</v>
      </c>
      <c r="W7" s="38">
        <v>0.35</v>
      </c>
      <c r="X7" s="38">
        <v>2088.5700000000002</v>
      </c>
      <c r="Y7" s="38">
        <v>104.46</v>
      </c>
      <c r="Z7" s="38">
        <v>106.04</v>
      </c>
      <c r="AA7" s="38">
        <v>95.12</v>
      </c>
      <c r="AB7" s="38">
        <v>110.39</v>
      </c>
      <c r="AC7" s="38">
        <v>115.15</v>
      </c>
      <c r="AD7" s="38">
        <v>99.64</v>
      </c>
      <c r="AE7" s="38">
        <v>99.66</v>
      </c>
      <c r="AF7" s="38">
        <v>100.95</v>
      </c>
      <c r="AG7" s="38">
        <v>101.77</v>
      </c>
      <c r="AH7" s="38">
        <v>103.6</v>
      </c>
      <c r="AI7" s="38">
        <v>102.97</v>
      </c>
      <c r="AJ7" s="38">
        <v>134.82</v>
      </c>
      <c r="AK7" s="38">
        <v>97.71</v>
      </c>
      <c r="AL7" s="38">
        <v>149.08000000000001</v>
      </c>
      <c r="AM7" s="38">
        <v>96.38</v>
      </c>
      <c r="AN7" s="38">
        <v>22.15</v>
      </c>
      <c r="AO7" s="38">
        <v>214.61</v>
      </c>
      <c r="AP7" s="38">
        <v>225.39</v>
      </c>
      <c r="AQ7" s="38">
        <v>224.04</v>
      </c>
      <c r="AR7" s="38">
        <v>227.4</v>
      </c>
      <c r="AS7" s="38">
        <v>193.99</v>
      </c>
      <c r="AT7" s="38">
        <v>165.48</v>
      </c>
      <c r="AU7" s="38">
        <v>60.56</v>
      </c>
      <c r="AV7" s="38">
        <v>68.3</v>
      </c>
      <c r="AW7" s="38">
        <v>64.989999999999995</v>
      </c>
      <c r="AX7" s="38">
        <v>66.209999999999994</v>
      </c>
      <c r="AY7" s="38">
        <v>65.739999999999995</v>
      </c>
      <c r="AZ7" s="38">
        <v>29.45</v>
      </c>
      <c r="BA7" s="38">
        <v>31.84</v>
      </c>
      <c r="BB7" s="38">
        <v>29.91</v>
      </c>
      <c r="BC7" s="38">
        <v>29.54</v>
      </c>
      <c r="BD7" s="38">
        <v>26.99</v>
      </c>
      <c r="BE7" s="38">
        <v>33.840000000000003</v>
      </c>
      <c r="BF7" s="38">
        <v>357.9</v>
      </c>
      <c r="BG7" s="38">
        <v>268.75</v>
      </c>
      <c r="BH7" s="38">
        <v>233.44</v>
      </c>
      <c r="BI7" s="38">
        <v>153.86000000000001</v>
      </c>
      <c r="BJ7" s="38">
        <v>279.52999999999997</v>
      </c>
      <c r="BK7" s="38">
        <v>1081.8</v>
      </c>
      <c r="BL7" s="38">
        <v>974.93</v>
      </c>
      <c r="BM7" s="38">
        <v>855.8</v>
      </c>
      <c r="BN7" s="38">
        <v>789.46</v>
      </c>
      <c r="BO7" s="38">
        <v>826.83</v>
      </c>
      <c r="BP7" s="38">
        <v>765.47</v>
      </c>
      <c r="BQ7" s="38">
        <v>63.12</v>
      </c>
      <c r="BR7" s="38">
        <v>65.39</v>
      </c>
      <c r="BS7" s="38">
        <v>61.63</v>
      </c>
      <c r="BT7" s="38">
        <v>69.680000000000007</v>
      </c>
      <c r="BU7" s="38">
        <v>70.22</v>
      </c>
      <c r="BV7" s="38">
        <v>52.19</v>
      </c>
      <c r="BW7" s="38">
        <v>55.32</v>
      </c>
      <c r="BX7" s="38">
        <v>59.8</v>
      </c>
      <c r="BY7" s="38">
        <v>57.77</v>
      </c>
      <c r="BZ7" s="38">
        <v>57.31</v>
      </c>
      <c r="CA7" s="38">
        <v>59.59</v>
      </c>
      <c r="CB7" s="38">
        <v>165.76</v>
      </c>
      <c r="CC7" s="38">
        <v>160.57</v>
      </c>
      <c r="CD7" s="38">
        <v>170.07</v>
      </c>
      <c r="CE7" s="38">
        <v>149.52000000000001</v>
      </c>
      <c r="CF7" s="38">
        <v>149.74</v>
      </c>
      <c r="CG7" s="38">
        <v>296.14</v>
      </c>
      <c r="CH7" s="38">
        <v>283.17</v>
      </c>
      <c r="CI7" s="38">
        <v>263.76</v>
      </c>
      <c r="CJ7" s="38">
        <v>274.35000000000002</v>
      </c>
      <c r="CK7" s="38">
        <v>273.52</v>
      </c>
      <c r="CL7" s="38">
        <v>257.86</v>
      </c>
      <c r="CM7" s="38">
        <v>66.55</v>
      </c>
      <c r="CN7" s="38">
        <v>66.55</v>
      </c>
      <c r="CO7" s="38">
        <v>66.55</v>
      </c>
      <c r="CP7" s="38">
        <v>66.55</v>
      </c>
      <c r="CQ7" s="38">
        <v>66.55</v>
      </c>
      <c r="CR7" s="38">
        <v>52.31</v>
      </c>
      <c r="CS7" s="38">
        <v>60.65</v>
      </c>
      <c r="CT7" s="38">
        <v>51.75</v>
      </c>
      <c r="CU7" s="38">
        <v>50.68</v>
      </c>
      <c r="CV7" s="38">
        <v>50.14</v>
      </c>
      <c r="CW7" s="38">
        <v>51.3</v>
      </c>
      <c r="CX7" s="38">
        <v>93.82</v>
      </c>
      <c r="CY7" s="38">
        <v>94.58</v>
      </c>
      <c r="CZ7" s="38">
        <v>95.94</v>
      </c>
      <c r="DA7" s="38">
        <v>96.43</v>
      </c>
      <c r="DB7" s="38">
        <v>95.76</v>
      </c>
      <c r="DC7" s="38">
        <v>84.32</v>
      </c>
      <c r="DD7" s="38">
        <v>84.58</v>
      </c>
      <c r="DE7" s="38">
        <v>84.84</v>
      </c>
      <c r="DF7" s="38">
        <v>84.86</v>
      </c>
      <c r="DG7" s="38">
        <v>84.98</v>
      </c>
      <c r="DH7" s="38">
        <v>86.22</v>
      </c>
      <c r="DI7" s="38">
        <v>13.28</v>
      </c>
      <c r="DJ7" s="38">
        <v>16.52</v>
      </c>
      <c r="DK7" s="38">
        <v>19.73</v>
      </c>
      <c r="DL7" s="38">
        <v>22.9</v>
      </c>
      <c r="DM7" s="38">
        <v>25.11</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2020-12-04T02:38:25Z</dcterms:created>
  <dcterms:modified xsi:type="dcterms:W3CDTF">2021-01-28T01:44:13Z</dcterms:modified>
  <cp:category/>
</cp:coreProperties>
</file>