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R2(R1分析)\"/>
    </mc:Choice>
  </mc:AlternateContent>
  <xr:revisionPtr revIDLastSave="0" documentId="13_ncr:1_{50786F0C-73C6-4295-AFB6-6F20AC4C6B6B}" xr6:coauthVersionLast="45" xr6:coauthVersionMax="45" xr10:uidLastSave="{00000000-0000-0000-0000-000000000000}"/>
  <workbookProtection workbookAlgorithmName="SHA-512" workbookHashValue="pYzwDaJkG0wAhrCFq0uatxlIDiR/46ofi8QPhl7s28GLJB//HMJBAZViT4z7FtT3p0pk3TCWRe73TPjB+uUfvA==" workbookSaltValue="H1ih1y+E8ch38tDFVhqb9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D10" i="4"/>
  <c r="W10" i="4"/>
  <c r="P10" i="4"/>
  <c r="B10" i="4"/>
  <c r="BB8" i="4"/>
  <c r="AT8" i="4"/>
  <c r="AD8" i="4"/>
  <c r="W8" i="4"/>
  <c r="P8" i="4"/>
  <c r="B8" i="4"/>
</calcChain>
</file>

<file path=xl/sharedStrings.xml><?xml version="1.0" encoding="utf-8"?>
<sst xmlns="http://schemas.openxmlformats.org/spreadsheetml/2006/main" count="235" uniqueCount="115">
  <si>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</si>
  <si>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</si>
  <si>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</si>
  <si>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</si>
  <si>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</si>
  <si>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</si>
  <si>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</si>
  <si>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</si>
  <si>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</si>
  <si>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</si>
  <si>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</si>
  <si>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</si>
  <si>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</si>
  <si>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</si>
  <si>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</si>
  <si>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</si>
  <si>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</si>
  <si>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</si>
  <si>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</si>
  <si>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</si>
  <si>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</si>
  <si>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</si>
  <si>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</si>
  <si>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</si>
  <si>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</si>
  <si>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</si>
  <si>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</si>
  <si>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</si>
  <si>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</si>
  <si>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</si>
  <si>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</si>
  <si>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</si>
  <si>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</si>
  <si>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</si>
  <si>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</si>
  <si>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</si>
  <si>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</si>
  <si>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</si>
  <si>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</si>
  <si>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</si>
  <si>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</si>
  <si>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</si>
  <si>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</si>
  <si>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</si>
  <si>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</si>
  <si>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</si>
  <si>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</si>
  <si>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</si>
  <si>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</si>
  <si>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</si>
  <si>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</si>
  <si>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</si>
  <si>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</si>
  <si>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</si>
  <si>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</si>
  <si>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</si>
  <si>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</si>
  <si>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</si>
  <si>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</si>
  <si>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</si>
  <si>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</si>
  <si>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</si>
  <si>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</si>
  <si>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</si>
  <si>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</si>
  <si>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</si>
  <si>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</si>
  <si>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</si>
  <si>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</si>
  <si>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</si>
  <si>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</si>
  <si>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</si>
  <si>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</si>
  <si>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</si>
  <si>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</si>
  <si>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</si>
  <si>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</si>
  <si>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</si>
  <si>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</si>
  <si>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</si>
  <si>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</si>
  <si>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</si>
  <si>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</si>
  <si>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</si>
  <si>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</si>
  <si>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</si>
  <si>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</si>
  <si>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</si>
  <si>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</si>
  <si>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</si>
  <si>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</si>
  <si>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</si>
  <si>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</si>
  <si>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</si>
  <si>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</si>
  <si>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</si>
  <si>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</si>
  <si>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</si>
  <si>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</si>
  <si>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</si>
  <si>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</si>
  <si>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</si>
  <si>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</si>
  <si>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</si>
  <si>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</si>
  <si>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</si>
  <si>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</si>
  <si>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</si>
  <si>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</si>
  <si>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</si>
  <si>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</si>
  <si>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</si>
  <si>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昭和56年の供用開始から40年が経過しようとしており、施設の老朽化により電気設備・機械設備の改築・更新の必要性が高くなっています。
　このことから、施設の不具合による機能停止等を防ぐため、長寿命化計画やストックマネジメント計画に基づき、改築・更新を計画的に進めていきます。また、老朽化対策と合わせて、耐震化も進めていきます。</t>
    <phoneticPr fontId="4"/>
  </si>
  <si>
    <t>　平成27年度から地方公営企業会計に移行し、5回目の決算となりましたが、①経常収支比率は、前年度比5.25％増加したものの、100％未満で単年度収支が5期連続の赤字となりました。⑤経費回収率についても前年度比0.56％の増加したものの、100％未満で汚水処理費用を使用料収入で賄えていない状況であり、依然として一般会計からの繰入金に依存した経営となっています。
　営業収益に対する累積欠損金の状況を表す②累積欠損金比率は、前年度比0.17％減少し、48.75％となりわずかに向上しました。これは、当年度の総費用が総収益を上回り、欠損金が発生したものの、令和元年9月分からの下水道使用料の値上げにより営業収益が増えたことによるものです。累積欠損金を解消するためには、当年度の欠損金を減らす若しくは発生させない必要があり、建設費や維持管理費について、効率的、計画的に取り組むことによってコストを抑制していく必要があります。
　④企業債残高対事業規模比率は、企業債残高の減により73.93％の減となり、類似団体平均値より若干低い状況となりました。
　⑦施設利用率は、平成28年度より単独公共下水道を流域下水道へ接続したため値なしとなっています。</t>
    <rPh sb="54" eb="56">
      <t>ゾウカ</t>
    </rPh>
    <rPh sb="110" eb="111">
      <t>ゾウ</t>
    </rPh>
    <rPh sb="111" eb="112">
      <t>カ</t>
    </rPh>
    <rPh sb="122" eb="124">
      <t>ミマン</t>
    </rPh>
    <rPh sb="187" eb="188">
      <t>タイ</t>
    </rPh>
    <rPh sb="196" eb="198">
      <t>ジョウキョウ</t>
    </rPh>
    <rPh sb="199" eb="200">
      <t>アラワ</t>
    </rPh>
    <rPh sb="202" eb="204">
      <t>ルイセキ</t>
    </rPh>
    <rPh sb="204" eb="206">
      <t>ケッソン</t>
    </rPh>
    <rPh sb="206" eb="207">
      <t>キン</t>
    </rPh>
    <rPh sb="211" eb="214">
      <t>ゼンネンド</t>
    </rPh>
    <rPh sb="214" eb="215">
      <t>ヒ</t>
    </rPh>
    <rPh sb="220" eb="222">
      <t>ゲンショウ</t>
    </rPh>
    <rPh sb="237" eb="239">
      <t>コウジョウ</t>
    </rPh>
    <rPh sb="332" eb="335">
      <t>トウネンド</t>
    </rPh>
    <rPh sb="336" eb="339">
      <t>ケッソンキン</t>
    </rPh>
    <rPh sb="340" eb="341">
      <t>ヘ</t>
    </rPh>
    <rPh sb="343" eb="344">
      <t>モ</t>
    </rPh>
    <rPh sb="347" eb="349">
      <t>ハッセイ</t>
    </rPh>
    <rPh sb="353" eb="355">
      <t>ヒツヨウ</t>
    </rPh>
    <rPh sb="384" eb="386">
      <t>コンゴ</t>
    </rPh>
    <rPh sb="470" eb="472">
      <t>ジャッカン</t>
    </rPh>
    <rPh sb="472" eb="473">
      <t>ヒク</t>
    </rPh>
    <phoneticPr fontId="4"/>
  </si>
  <si>
    <t>　認可区域の整備についてはほぼ完了し、今後は維持管理及び改築更新が主な事業となっていきます。さらに今後、本格的な老朽化対策が求められることから平成30年度から2か年かけてストックマネジメント（資産の老朽化と更新にかかる計画）を策定し、更新事業を計画的に進めていく予定です。
　熊本北部流域下水道への接続により、廃止となった処理場の解体工事費用や国庫補助金返還等で令和2年度は負担が増加する見込みです。
　本市は今後数年は人口増が見込まれますが、いずれ人口が減少していくことが予想されるため将来を見据えた経営が必要と考えています。持続可能な下水道事業経営のため、平成30年度に策定した「下水道事業経営戦略」に基づき、経営基盤の強化と財政マネジメントの向上を目指します。</t>
    <rPh sb="138" eb="140">
      <t>クマモト</t>
    </rPh>
    <rPh sb="140" eb="142">
      <t>ホクブ</t>
    </rPh>
    <rPh sb="142" eb="144">
      <t>リュウイキ</t>
    </rPh>
    <rPh sb="144" eb="147">
      <t>ゲスイドウ</t>
    </rPh>
    <rPh sb="149" eb="151">
      <t>セツゾク</t>
    </rPh>
    <rPh sb="194" eb="19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</si>
</sst>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0.6</c:v>
                </c:pt>
                <c:pt idx="1">
                  <c:v>0</c:v>
                </c:pt>
                <c:pt idx="2">
                  <c:v>0</c:v>
                </c:pt>
                <c:pt idx="3" formatCode="#,##0.00;&quot;△&quot;#,##0.00;&quot;-&quot;">
                  <c:v>0.04</c:v>
                </c:pt>
                <c:pt idx="4" formatCode="#,##0.00;&quot;△&quot;#,##0.00;&quot;-&quot;">
                  <c:v>0.06</c:v>
                </c:pt>
              </c:numCache>
            </c:numRef>
          </c:val>
          <c:extLst>
            <c:ext xmlns:c16="http://schemas.microsoft.com/office/drawing/2014/chart" uri="{C3380CC4-5D6E-409C-BE32-E72D297353CC}">
              <c16:uniqueId val="{00000000-95FC-439A-A484-FA7DE8E299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95FC-439A-A484-FA7DE8E299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67.31</c:v>
                </c:pt>
                <c:pt idx="1">
                  <c:v>0</c:v>
                </c:pt>
                <c:pt idx="2">
                  <c:v>0</c:v>
                </c:pt>
                <c:pt idx="3">
                  <c:v>0</c:v>
                </c:pt>
                <c:pt idx="4">
                  <c:v>0</c:v>
                </c:pt>
              </c:numCache>
            </c:numRef>
          </c:val>
          <c:extLst>
            <c:ext xmlns:c16="http://schemas.microsoft.com/office/drawing/2014/chart" uri="{C3380CC4-5D6E-409C-BE32-E72D297353CC}">
              <c16:uniqueId val="{00000000-3878-4A37-98E0-EB3098B74A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3878-4A37-98E0-EB3098B74A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99.03</c:v>
                </c:pt>
                <c:pt idx="1">
                  <c:v>99.05</c:v>
                </c:pt>
                <c:pt idx="2">
                  <c:v>99.23</c:v>
                </c:pt>
                <c:pt idx="3">
                  <c:v>99.23</c:v>
                </c:pt>
                <c:pt idx="4">
                  <c:v>99.45</c:v>
                </c:pt>
              </c:numCache>
            </c:numRef>
          </c:val>
          <c:extLst>
            <c:ext xmlns:c16="http://schemas.microsoft.com/office/drawing/2014/chart" uri="{C3380CC4-5D6E-409C-BE32-E72D297353CC}">
              <c16:uniqueId val="{00000000-AC77-42C7-ABF7-75F3CD32FA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AC77-42C7-ABF7-75F3CD32FA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93.98</c:v>
                </c:pt>
                <c:pt idx="1">
                  <c:v>91.7</c:v>
                </c:pt>
                <c:pt idx="2">
                  <c:v>94.54</c:v>
                </c:pt>
                <c:pt idx="3">
                  <c:v>91.32</c:v>
                </c:pt>
                <c:pt idx="4">
                  <c:v>96.57</c:v>
                </c:pt>
              </c:numCache>
            </c:numRef>
          </c:val>
          <c:extLst>
            <c:ext xmlns:c16="http://schemas.microsoft.com/office/drawing/2014/chart" uri="{C3380CC4-5D6E-409C-BE32-E72D297353CC}">
              <c16:uniqueId val="{00000000-F134-4671-B8EE-C1D8E3AC58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105.81</c:v>
                </c:pt>
                <c:pt idx="1">
                  <c:v>106.63</c:v>
                </c:pt>
                <c:pt idx="2">
                  <c:v>106.41</c:v>
                </c:pt>
                <c:pt idx="3">
                  <c:v>107.95</c:v>
                </c:pt>
                <c:pt idx="4">
                  <c:v>106.32</c:v>
                </c:pt>
              </c:numCache>
            </c:numRef>
          </c:val>
          <c:smooth val="0"/>
          <c:extLst>
            <c:ext xmlns:c16="http://schemas.microsoft.com/office/drawing/2014/chart" uri="{C3380CC4-5D6E-409C-BE32-E72D297353CC}">
              <c16:uniqueId val="{00000001-F134-4671-B8EE-C1D8E3AC58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4.7699999999999996</c:v>
                </c:pt>
                <c:pt idx="1">
                  <c:v>8.8800000000000008</c:v>
                </c:pt>
                <c:pt idx="2">
                  <c:v>12.81</c:v>
                </c:pt>
                <c:pt idx="3">
                  <c:v>16.43</c:v>
                </c:pt>
                <c:pt idx="4">
                  <c:v>19.77</c:v>
                </c:pt>
              </c:numCache>
            </c:numRef>
          </c:val>
          <c:extLst>
            <c:ext xmlns:c16="http://schemas.microsoft.com/office/drawing/2014/chart" uri="{C3380CC4-5D6E-409C-BE32-E72D297353CC}">
              <c16:uniqueId val="{00000000-D495-4B8C-BE93-0520DA6A0C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30.09</c:v>
                </c:pt>
                <c:pt idx="1">
                  <c:v>26.07</c:v>
                </c:pt>
                <c:pt idx="2">
                  <c:v>23.42</c:v>
                </c:pt>
                <c:pt idx="3">
                  <c:v>22.74</c:v>
                </c:pt>
                <c:pt idx="4">
                  <c:v>21.22</c:v>
                </c:pt>
              </c:numCache>
            </c:numRef>
          </c:val>
          <c:smooth val="0"/>
          <c:extLst>
            <c:ext xmlns:c16="http://schemas.microsoft.com/office/drawing/2014/chart" uri="{C3380CC4-5D6E-409C-BE32-E72D297353CC}">
              <c16:uniqueId val="{00000001-D495-4B8C-BE93-0520DA6A0C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6F-4E82-9C34-6F95C4866F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0.15</c:v>
                </c:pt>
                <c:pt idx="2">
                  <c:v>0.15</c:v>
                </c:pt>
                <c:pt idx="3">
                  <c:v>0.18</c:v>
                </c:pt>
                <c:pt idx="4">
                  <c:v>0.83</c:v>
                </c:pt>
              </c:numCache>
            </c:numRef>
          </c:val>
          <c:smooth val="0"/>
          <c:extLst>
            <c:ext xmlns:c16="http://schemas.microsoft.com/office/drawing/2014/chart" uri="{C3380CC4-5D6E-409C-BE32-E72D297353CC}">
              <c16:uniqueId val="{00000001-0B6F-4E82-9C34-6F95C4866F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10.51</c:v>
                </c:pt>
                <c:pt idx="1">
                  <c:v>16.579999999999998</c:v>
                </c:pt>
                <c:pt idx="2">
                  <c:v>35.299999999999997</c:v>
                </c:pt>
                <c:pt idx="3">
                  <c:v>48.92</c:v>
                </c:pt>
                <c:pt idx="4">
                  <c:v>48.75</c:v>
                </c:pt>
              </c:numCache>
            </c:numRef>
          </c:val>
          <c:extLst>
            <c:ext xmlns:c16="http://schemas.microsoft.com/office/drawing/2014/chart" uri="{C3380CC4-5D6E-409C-BE32-E72D297353CC}">
              <c16:uniqueId val="{00000000-729F-45E0-9B89-1AF4FEE9F9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35.49</c:v>
                </c:pt>
                <c:pt idx="1">
                  <c:v>26.43</c:v>
                </c:pt>
                <c:pt idx="2">
                  <c:v>25.32</c:v>
                </c:pt>
                <c:pt idx="3">
                  <c:v>1.03</c:v>
                </c:pt>
                <c:pt idx="4">
                  <c:v>1.35</c:v>
                </c:pt>
              </c:numCache>
            </c:numRef>
          </c:val>
          <c:smooth val="0"/>
          <c:extLst>
            <c:ext xmlns:c16="http://schemas.microsoft.com/office/drawing/2014/chart" uri="{C3380CC4-5D6E-409C-BE32-E72D297353CC}">
              <c16:uniqueId val="{00000001-729F-45E0-9B89-1AF4FEE9F9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60.93</c:v>
                </c:pt>
                <c:pt idx="1">
                  <c:v>70.040000000000006</c:v>
                </c:pt>
                <c:pt idx="2">
                  <c:v>89.45</c:v>
                </c:pt>
                <c:pt idx="3">
                  <c:v>111.17</c:v>
                </c:pt>
                <c:pt idx="4">
                  <c:v>134.88999999999999</c:v>
                </c:pt>
              </c:numCache>
            </c:numRef>
          </c:val>
          <c:extLst>
            <c:ext xmlns:c16="http://schemas.microsoft.com/office/drawing/2014/chart" uri="{C3380CC4-5D6E-409C-BE32-E72D297353CC}">
              <c16:uniqueId val="{00000000-1B16-4CB4-8273-EB661C07E3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82.47</c:v>
                </c:pt>
                <c:pt idx="1">
                  <c:v>72.44</c:v>
                </c:pt>
                <c:pt idx="2">
                  <c:v>78.56</c:v>
                </c:pt>
                <c:pt idx="3">
                  <c:v>80.5</c:v>
                </c:pt>
                <c:pt idx="4">
                  <c:v>71.540000000000006</c:v>
                </c:pt>
              </c:numCache>
            </c:numRef>
          </c:val>
          <c:smooth val="0"/>
          <c:extLst>
            <c:ext xmlns:c16="http://schemas.microsoft.com/office/drawing/2014/chart" uri="{C3380CC4-5D6E-409C-BE32-E72D297353CC}">
              <c16:uniqueId val="{00000001-1B16-4CB4-8273-EB661C07E3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540.96</c:v>
                </c:pt>
                <c:pt idx="1">
                  <c:v>797.18</c:v>
                </c:pt>
                <c:pt idx="2">
                  <c:v>759.4</c:v>
                </c:pt>
                <c:pt idx="3">
                  <c:v>716.73</c:v>
                </c:pt>
                <c:pt idx="4">
                  <c:v>642.79999999999995</c:v>
                </c:pt>
              </c:numCache>
            </c:numRef>
          </c:val>
          <c:extLst>
            <c:ext xmlns:c16="http://schemas.microsoft.com/office/drawing/2014/chart" uri="{C3380CC4-5D6E-409C-BE32-E72D297353CC}">
              <c16:uniqueId val="{00000000-569F-4021-AFFB-D9FDF97332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569F-4021-AFFB-D9FDF97332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87.93</c:v>
                </c:pt>
                <c:pt idx="1">
                  <c:v>78.61</c:v>
                </c:pt>
                <c:pt idx="2">
                  <c:v>85.4</c:v>
                </c:pt>
                <c:pt idx="3">
                  <c:v>88.44</c:v>
                </c:pt>
                <c:pt idx="4">
                  <c:v>89</c:v>
                </c:pt>
              </c:numCache>
            </c:numRef>
          </c:val>
          <c:extLst>
            <c:ext xmlns:c16="http://schemas.microsoft.com/office/drawing/2014/chart" uri="{C3380CC4-5D6E-409C-BE32-E72D297353CC}">
              <c16:uniqueId val="{00000000-2AE6-4C6A-8E56-3DD8FE3393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2AE6-4C6A-8E56-3DD8FE3393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122</c:v>
                </c:pt>
                <c:pt idx="1">
                  <c:v>116.93</c:v>
                </c:pt>
                <c:pt idx="2">
                  <c:v>124.66</c:v>
                </c:pt>
                <c:pt idx="3">
                  <c:v>120.84</c:v>
                </c:pt>
                <c:pt idx="4">
                  <c:v>126.68</c:v>
                </c:pt>
              </c:numCache>
            </c:numRef>
          </c:val>
          <c:extLst>
            <c:ext xmlns:c16="http://schemas.microsoft.com/office/drawing/2014/chart" uri="{C3380CC4-5D6E-409C-BE32-E72D297353CC}">
              <c16:uniqueId val="{00000000-7FB9-4932-A76C-52A22AA992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7FB9-4932-A76C-52A22AA992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0" zoomScale="85" zoomScaleNormal="85"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合志市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62640</v>
      </c>
      <c r="AM8" s="69"/>
      <c r="AN8" s="69"/>
      <c r="AO8" s="69"/>
      <c r="AP8" s="69"/>
      <c r="AQ8" s="69"/>
      <c r="AR8" s="69"/>
      <c r="AS8" s="69"/>
      <c r="AT8" s="68">
        <f>データ!T6</f>
        <v>53.19</v>
      </c>
      <c r="AU8" s="68"/>
      <c r="AV8" s="68"/>
      <c r="AW8" s="68"/>
      <c r="AX8" s="68"/>
      <c r="AY8" s="68"/>
      <c r="AZ8" s="68"/>
      <c r="BA8" s="68"/>
      <c r="BB8" s="68">
        <f>データ!U6</f>
        <v>1177.6600000000001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64.75</v>
      </c>
      <c r="J10" s="68"/>
      <c r="K10" s="68"/>
      <c r="L10" s="68"/>
      <c r="M10" s="68"/>
      <c r="N10" s="68"/>
      <c r="O10" s="68"/>
      <c r="P10" s="68">
        <f>データ!P6</f>
        <v>77</v>
      </c>
      <c r="Q10" s="68"/>
      <c r="R10" s="68"/>
      <c r="S10" s="68"/>
      <c r="T10" s="68"/>
      <c r="U10" s="68"/>
      <c r="V10" s="68"/>
      <c r="W10" s="68">
        <f>データ!Q6</f>
        <v>94.08</v>
      </c>
      <c r="X10" s="68"/>
      <c r="Y10" s="68"/>
      <c r="Z10" s="68"/>
      <c r="AA10" s="68"/>
      <c r="AB10" s="68"/>
      <c r="AC10" s="68"/>
      <c r="AD10" s="69">
        <f>データ!R6</f>
        <v>2470</v>
      </c>
      <c r="AE10" s="69"/>
      <c r="AF10" s="69"/>
      <c r="AG10" s="69"/>
      <c r="AH10" s="69"/>
      <c r="AI10" s="69"/>
      <c r="AJ10" s="69"/>
      <c r="AK10" s="2"/>
      <c r="AL10" s="69">
        <f>データ!V6</f>
        <v>48287</v>
      </c>
      <c r="AM10" s="69"/>
      <c r="AN10" s="69"/>
      <c r="AO10" s="69"/>
      <c r="AP10" s="69"/>
      <c r="AQ10" s="69"/>
      <c r="AR10" s="69"/>
      <c r="AS10" s="69"/>
      <c r="AT10" s="68">
        <f>データ!W6</f>
        <v>8.75</v>
      </c>
      <c r="AU10" s="68"/>
      <c r="AV10" s="68"/>
      <c r="AW10" s="68"/>
      <c r="AX10" s="68"/>
      <c r="AY10" s="68"/>
      <c r="AZ10" s="68"/>
      <c r="BA10" s="68"/>
      <c r="BB10" s="68">
        <f>データ!X6</f>
        <v>5518.51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vHGjOFSdwsIwlD2Gzp1yGnUlE/AP+YXVRY84/wE735K0kG0kFp3/RZXFrYJc4pMo1AQyo5qcFrNrB0cEbNEjw==" saltValue="K2Xbb62aymal3QQy0e0y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432164</v>
      </c>
      <c r="D6" s="33">
        <f t="shared" si="3"/>
        <v>46</v>
      </c>
      <c r="E6" s="33">
        <f t="shared" si="3"/>
        <v>17</v>
      </c>
      <c r="F6" s="33">
        <f t="shared" si="3"/>
        <v>1</v>
      </c>
      <c r="G6" s="33">
        <f t="shared" si="3"/>
        <v>0</v>
      </c>
      <c r="H6" s="33" t="str">
        <f t="shared" si="3"/>
        <v>熊本県　合志市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64.75</v>
      </c>
      <c r="P6" s="34">
        <f t="shared" si="3"/>
        <v>77</v>
      </c>
      <c r="Q6" s="34">
        <f t="shared" si="3"/>
        <v>94.08</v>
      </c>
      <c r="R6" s="34">
        <f t="shared" si="3"/>
        <v>2470</v>
      </c>
      <c r="S6" s="34">
        <f t="shared" si="3"/>
        <v>62640</v>
      </c>
      <c r="T6" s="34">
        <f t="shared" si="3"/>
        <v>53.19</v>
      </c>
      <c r="U6" s="34">
        <f t="shared" si="3"/>
        <v>1177.6600000000001</v>
      </c>
      <c r="V6" s="34">
        <f t="shared" si="3"/>
        <v>48287</v>
      </c>
      <c r="W6" s="34">
        <f t="shared" si="3"/>
        <v>8.75</v>
      </c>
      <c r="X6" s="34">
        <f t="shared" si="3"/>
        <v>5518.51</v>
      </c>
      <c r="Y6" s="35">
        <f>IF(Y7="",NA(),Y7)</f>
        <v>93.98</v>
      </c>
      <c r="Z6" s="35">
        <f t="shared" ref="Z6:AH6" si="4">IF(Z7="",NA(),Z7)</f>
        <v>91.7</v>
      </c>
      <c r="AA6" s="35">
        <f t="shared" si="4"/>
        <v>94.54</v>
      </c>
      <c r="AB6" s="35">
        <f t="shared" si="4"/>
        <v>91.32</v>
      </c>
      <c r="AC6" s="35">
        <f t="shared" si="4"/>
        <v>96.57</v>
      </c>
      <c r="AD6" s="35">
        <f t="shared" si="4"/>
        <v>105.81</v>
      </c>
      <c r="AE6" s="35">
        <f t="shared" si="4"/>
        <v>106.63</v>
      </c>
      <c r="AF6" s="35">
        <f t="shared" si="4"/>
        <v>106.41</v>
      </c>
      <c r="AG6" s="35">
        <f t="shared" si="4"/>
        <v>107.95</v>
      </c>
      <c r="AH6" s="35">
        <f t="shared" si="4"/>
        <v>106.32</v>
      </c>
      <c r="AI6" s="34" t="str">
        <f>IF(AI7="","",IF(AI7="-","【-】","【"&amp;SUBSTITUTE(TEXT(AI7,"#,##0.00"),"-","△")&amp;"】"))</f>
        <v>【108.07】</v>
      </c>
      <c r="AJ6" s="35">
        <f>IF(AJ7="",NA(),AJ7)</f>
        <v>10.51</v>
      </c>
      <c r="AK6" s="35">
        <f t="shared" ref="AK6:AS6" si="5">IF(AK7="",NA(),AK7)</f>
        <v>16.579999999999998</v>
      </c>
      <c r="AL6" s="35">
        <f t="shared" si="5"/>
        <v>35.299999999999997</v>
      </c>
      <c r="AM6" s="35">
        <f t="shared" si="5"/>
        <v>48.92</v>
      </c>
      <c r="AN6" s="35">
        <f t="shared" si="5"/>
        <v>48.75</v>
      </c>
      <c r="AO6" s="35">
        <f t="shared" si="5"/>
        <v>35.49</v>
      </c>
      <c r="AP6" s="35">
        <f t="shared" si="5"/>
        <v>26.43</v>
      </c>
      <c r="AQ6" s="35">
        <f t="shared" si="5"/>
        <v>25.32</v>
      </c>
      <c r="AR6" s="35">
        <f t="shared" si="5"/>
        <v>1.03</v>
      </c>
      <c r="AS6" s="35">
        <f t="shared" si="5"/>
        <v>1.35</v>
      </c>
      <c r="AT6" s="34" t="str">
        <f>IF(AT7="","",IF(AT7="-","【-】","【"&amp;SUBSTITUTE(TEXT(AT7,"#,##0.00"),"-","△")&amp;"】"))</f>
        <v>【3.09】</v>
      </c>
      <c r="AU6" s="35">
        <f>IF(AU7="",NA(),AU7)</f>
        <v>60.93</v>
      </c>
      <c r="AV6" s="35">
        <f t="shared" ref="AV6:BD6" si="6">IF(AV7="",NA(),AV7)</f>
        <v>70.040000000000006</v>
      </c>
      <c r="AW6" s="35">
        <f t="shared" si="6"/>
        <v>89.45</v>
      </c>
      <c r="AX6" s="35">
        <f t="shared" si="6"/>
        <v>111.17</v>
      </c>
      <c r="AY6" s="35">
        <f t="shared" si="6"/>
        <v>134.88999999999999</v>
      </c>
      <c r="AZ6" s="35">
        <f t="shared" si="6"/>
        <v>82.47</v>
      </c>
      <c r="BA6" s="35">
        <f t="shared" si="6"/>
        <v>72.44</v>
      </c>
      <c r="BB6" s="35">
        <f t="shared" si="6"/>
        <v>78.56</v>
      </c>
      <c r="BC6" s="35">
        <f t="shared" si="6"/>
        <v>80.5</v>
      </c>
      <c r="BD6" s="35">
        <f t="shared" si="6"/>
        <v>71.540000000000006</v>
      </c>
      <c r="BE6" s="34" t="str">
        <f>IF(BE7="","",IF(BE7="-","【-】","【"&amp;SUBSTITUTE(TEXT(BE7,"#,##0.00"),"-","△")&amp;"】"))</f>
        <v>【69.54】</v>
      </c>
      <c r="BF6" s="35">
        <f>IF(BF7="",NA(),BF7)</f>
        <v>540.96</v>
      </c>
      <c r="BG6" s="35">
        <f t="shared" ref="BG6:BO6" si="7">IF(BG7="",NA(),BG7)</f>
        <v>797.18</v>
      </c>
      <c r="BH6" s="35">
        <f t="shared" si="7"/>
        <v>759.4</v>
      </c>
      <c r="BI6" s="35">
        <f t="shared" si="7"/>
        <v>716.73</v>
      </c>
      <c r="BJ6" s="35">
        <f t="shared" si="7"/>
        <v>642.79999999999995</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87.93</v>
      </c>
      <c r="BR6" s="35">
        <f t="shared" ref="BR6:BZ6" si="8">IF(BR7="",NA(),BR7)</f>
        <v>78.61</v>
      </c>
      <c r="BS6" s="35">
        <f t="shared" si="8"/>
        <v>85.4</v>
      </c>
      <c r="BT6" s="35">
        <f t="shared" si="8"/>
        <v>88.44</v>
      </c>
      <c r="BU6" s="35">
        <f t="shared" si="8"/>
        <v>89</v>
      </c>
      <c r="BV6" s="35">
        <f t="shared" si="8"/>
        <v>86.2</v>
      </c>
      <c r="BW6" s="35">
        <f t="shared" si="8"/>
        <v>89.74</v>
      </c>
      <c r="BX6" s="35">
        <f t="shared" si="8"/>
        <v>88.37</v>
      </c>
      <c r="BY6" s="35">
        <f t="shared" si="8"/>
        <v>89.41</v>
      </c>
      <c r="BZ6" s="35">
        <f t="shared" si="8"/>
        <v>88.05</v>
      </c>
      <c r="CA6" s="34" t="str">
        <f>IF(CA7="","",IF(CA7="-","【-】","【"&amp;SUBSTITUTE(TEXT(CA7,"#,##0.00"),"-","△")&amp;"】"))</f>
        <v>【100.34】</v>
      </c>
      <c r="CB6" s="35">
        <f>IF(CB7="",NA(),CB7)</f>
        <v>122</v>
      </c>
      <c r="CC6" s="35">
        <f t="shared" ref="CC6:CK6" si="9">IF(CC7="",NA(),CC7)</f>
        <v>116.93</v>
      </c>
      <c r="CD6" s="35">
        <f t="shared" si="9"/>
        <v>124.66</v>
      </c>
      <c r="CE6" s="35">
        <f t="shared" si="9"/>
        <v>120.84</v>
      </c>
      <c r="CF6" s="35">
        <f t="shared" si="9"/>
        <v>126.68</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67.31</v>
      </c>
      <c r="CN6" s="35" t="str">
        <f t="shared" ref="CN6:CV6" si="10">IF(CN7="",NA(),CN7)</f>
        <v>-</v>
      </c>
      <c r="CO6" s="35" t="str">
        <f t="shared" si="10"/>
        <v>-</v>
      </c>
      <c r="CP6" s="35" t="str">
        <f t="shared" si="10"/>
        <v>-</v>
      </c>
      <c r="CQ6" s="35" t="str">
        <f t="shared" si="10"/>
        <v>-</v>
      </c>
      <c r="CR6" s="35">
        <f t="shared" si="10"/>
        <v>62.64</v>
      </c>
      <c r="CS6" s="35">
        <f t="shared" si="10"/>
        <v>58.12</v>
      </c>
      <c r="CT6" s="35">
        <f t="shared" si="10"/>
        <v>58.83</v>
      </c>
      <c r="CU6" s="35">
        <f t="shared" si="10"/>
        <v>56.51</v>
      </c>
      <c r="CV6" s="35">
        <f t="shared" si="10"/>
        <v>57.04</v>
      </c>
      <c r="CW6" s="34" t="str">
        <f>IF(CW7="","",IF(CW7="-","【-】","【"&amp;SUBSTITUTE(TEXT(CW7,"#,##0.00"),"-","△")&amp;"】"))</f>
        <v>【59.64】</v>
      </c>
      <c r="CX6" s="35">
        <f>IF(CX7="",NA(),CX7)</f>
        <v>99.03</v>
      </c>
      <c r="CY6" s="35">
        <f t="shared" ref="CY6:DG6" si="11">IF(CY7="",NA(),CY7)</f>
        <v>99.05</v>
      </c>
      <c r="CZ6" s="35">
        <f t="shared" si="11"/>
        <v>99.23</v>
      </c>
      <c r="DA6" s="35">
        <f t="shared" si="11"/>
        <v>99.23</v>
      </c>
      <c r="DB6" s="35">
        <f t="shared" si="11"/>
        <v>99.45</v>
      </c>
      <c r="DC6" s="35">
        <f t="shared" si="11"/>
        <v>92.98</v>
      </c>
      <c r="DD6" s="35">
        <f t="shared" si="11"/>
        <v>93.07</v>
      </c>
      <c r="DE6" s="35">
        <f t="shared" si="11"/>
        <v>92.9</v>
      </c>
      <c r="DF6" s="35">
        <f t="shared" si="11"/>
        <v>93.91</v>
      </c>
      <c r="DG6" s="35">
        <f t="shared" si="11"/>
        <v>93.73</v>
      </c>
      <c r="DH6" s="34" t="str">
        <f>IF(DH7="","",IF(DH7="-","【-】","【"&amp;SUBSTITUTE(TEXT(DH7,"#,##0.00"),"-","△")&amp;"】"))</f>
        <v>【95.35】</v>
      </c>
      <c r="DI6" s="35">
        <f>IF(DI7="",NA(),DI7)</f>
        <v>4.7699999999999996</v>
      </c>
      <c r="DJ6" s="35">
        <f t="shared" ref="DJ6:DR6" si="12">IF(DJ7="",NA(),DJ7)</f>
        <v>8.8800000000000008</v>
      </c>
      <c r="DK6" s="35">
        <f t="shared" si="12"/>
        <v>12.81</v>
      </c>
      <c r="DL6" s="35">
        <f t="shared" si="12"/>
        <v>16.43</v>
      </c>
      <c r="DM6" s="35">
        <f t="shared" si="12"/>
        <v>19.77</v>
      </c>
      <c r="DN6" s="35">
        <f t="shared" si="12"/>
        <v>30.09</v>
      </c>
      <c r="DO6" s="35">
        <f t="shared" si="12"/>
        <v>26.07</v>
      </c>
      <c r="DP6" s="35">
        <f t="shared" si="12"/>
        <v>23.42</v>
      </c>
      <c r="DQ6" s="35">
        <f t="shared" si="12"/>
        <v>22.74</v>
      </c>
      <c r="DR6" s="35">
        <f t="shared" si="12"/>
        <v>21.22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0.15</v>
      </c>
      <c r="EA6" s="35">
        <f t="shared" si="13"/>
        <v>0.15</v>
      </c>
      <c r="EB6" s="35">
        <f t="shared" si="13"/>
        <v>0.18</v>
      </c>
      <c r="EC6" s="35">
        <f t="shared" si="13"/>
        <v>0.83</v>
      </c>
      <c r="ED6" s="34" t="str">
        <f>IF(ED7="","",IF(ED7="-","【-】","【"&amp;SUBSTITUTE(TEXT(ED7,"#,##0.00"),"-","△")&amp;"】"))</f>
        <v>【5.90】</v>
      </c>
      <c r="EE6" s="35">
        <f>IF(EE7="",NA(),EE7)</f>
        <v>0.6</v>
      </c>
      <c r="EF6" s="34">
        <f t="shared" ref="EF6:EN6" si="14">IF(EF7="",NA(),EF7)</f>
        <v>0</v>
      </c>
      <c r="EG6" s="34">
        <f t="shared" si="14"/>
        <v>0</v>
      </c>
      <c r="EH6" s="35">
        <f t="shared" si="14"/>
        <v>0.04</v>
      </c>
      <c r="EI6" s="35">
        <f t="shared" si="14"/>
        <v>0.06</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432164</v>
      </c>
      <c r="D7" s="37">
        <v>46</v>
      </c>
      <c r="E7" s="37">
        <v>17</v>
      </c>
      <c r="F7" s="37">
        <v>1</v>
      </c>
      <c r="G7" s="37">
        <v>0</v>
      </c>
      <c r="H7" s="37" t="s">
        <v>95</v>
      </c>
      <c r="I7" s="37" t="s">
        <v>96</v>
      </c>
      <c r="J7" s="37" t="s">
        <v>97</v>
      </c>
      <c r="K7" s="37" t="s">
        <v>98</v>
      </c>
      <c r="L7" s="37" t="s">
        <v>99</v>
      </c>
      <c r="M7" s="37" t="s">
        <v>100</v>
      </c>
      <c r="N7" s="38" t="s">
        <v>101</v>
      </c>
      <c r="O7" s="38">
        <v>64.75</v>
      </c>
      <c r="P7" s="38">
        <v>77</v>
      </c>
      <c r="Q7" s="38">
        <v>94.08</v>
      </c>
      <c r="R7" s="38">
        <v>2470</v>
      </c>
      <c r="S7" s="38">
        <v>62640</v>
      </c>
      <c r="T7" s="38">
        <v>53.19</v>
      </c>
      <c r="U7" s="38">
        <v>1177.6600000000001</v>
      </c>
      <c r="V7" s="38">
        <v>48287</v>
      </c>
      <c r="W7" s="38">
        <v>8.75</v>
      </c>
      <c r="X7" s="38">
        <v>5518.51</v>
      </c>
      <c r="Y7" s="38">
        <v>93.98</v>
      </c>
      <c r="Z7" s="38">
        <v>91.7</v>
      </c>
      <c r="AA7" s="38">
        <v>94.54</v>
      </c>
      <c r="AB7" s="38">
        <v>91.32</v>
      </c>
      <c r="AC7" s="38">
        <v>96.57</v>
      </c>
      <c r="AD7" s="38">
        <v>105.81</v>
      </c>
      <c r="AE7" s="38">
        <v>106.63</v>
      </c>
      <c r="AF7" s="38">
        <v>106.41</v>
      </c>
      <c r="AG7" s="38">
        <v>107.95</v>
      </c>
      <c r="AH7" s="38">
        <v>106.32</v>
      </c>
      <c r="AI7" s="38">
        <v>108.07</v>
      </c>
      <c r="AJ7" s="38">
        <v>10.51</v>
      </c>
      <c r="AK7" s="38">
        <v>16.579999999999998</v>
      </c>
      <c r="AL7" s="38">
        <v>35.299999999999997</v>
      </c>
      <c r="AM7" s="38">
        <v>48.92</v>
      </c>
      <c r="AN7" s="38">
        <v>48.75</v>
      </c>
      <c r="AO7" s="38">
        <v>35.49</v>
      </c>
      <c r="AP7" s="38">
        <v>26.43</v>
      </c>
      <c r="AQ7" s="38">
        <v>25.32</v>
      </c>
      <c r="AR7" s="38">
        <v>1.03</v>
      </c>
      <c r="AS7" s="38">
        <v>1.35</v>
      </c>
      <c r="AT7" s="38">
        <v>3.09</v>
      </c>
      <c r="AU7" s="38">
        <v>60.93</v>
      </c>
      <c r="AV7" s="38">
        <v>70.040000000000006</v>
      </c>
      <c r="AW7" s="38">
        <v>89.45</v>
      </c>
      <c r="AX7" s="38">
        <v>111.17</v>
      </c>
      <c r="AY7" s="38">
        <v>134.88999999999999</v>
      </c>
      <c r="AZ7" s="38">
        <v>82.47</v>
      </c>
      <c r="BA7" s="38">
        <v>72.44</v>
      </c>
      <c r="BB7" s="38">
        <v>78.56</v>
      </c>
      <c r="BC7" s="38">
        <v>80.5</v>
      </c>
      <c r="BD7" s="38">
        <v>71.540000000000006</v>
      </c>
      <c r="BE7" s="38">
        <v>69.540000000000006</v>
      </c>
      <c r="BF7" s="38">
        <v>540.96</v>
      </c>
      <c r="BG7" s="38">
        <v>797.18</v>
      </c>
      <c r="BH7" s="38">
        <v>759.4</v>
      </c>
      <c r="BI7" s="38">
        <v>716.73</v>
      </c>
      <c r="BJ7" s="38">
        <v>642.79999999999995</v>
      </c>
      <c r="BK7" s="38">
        <v>664.04</v>
      </c>
      <c r="BL7" s="38">
        <v>625.12</v>
      </c>
      <c r="BM7" s="38">
        <v>610.16999999999996</v>
      </c>
      <c r="BN7" s="38">
        <v>605.9</v>
      </c>
      <c r="BO7" s="38">
        <v>653.69000000000005</v>
      </c>
      <c r="BP7" s="38">
        <v>682.51</v>
      </c>
      <c r="BQ7" s="38">
        <v>87.93</v>
      </c>
      <c r="BR7" s="38">
        <v>78.61</v>
      </c>
      <c r="BS7" s="38">
        <v>85.4</v>
      </c>
      <c r="BT7" s="38">
        <v>88.44</v>
      </c>
      <c r="BU7" s="38">
        <v>89</v>
      </c>
      <c r="BV7" s="38">
        <v>86.2</v>
      </c>
      <c r="BW7" s="38">
        <v>89.74</v>
      </c>
      <c r="BX7" s="38">
        <v>88.37</v>
      </c>
      <c r="BY7" s="38">
        <v>89.41</v>
      </c>
      <c r="BZ7" s="38">
        <v>88.05</v>
      </c>
      <c r="CA7" s="38">
        <v>100.34</v>
      </c>
      <c r="CB7" s="38">
        <v>122</v>
      </c>
      <c r="CC7" s="38">
        <v>116.93</v>
      </c>
      <c r="CD7" s="38">
        <v>124.66</v>
      </c>
      <c r="CE7" s="38">
        <v>120.84</v>
      </c>
      <c r="CF7" s="38">
        <v>126.68</v>
      </c>
      <c r="CG7" s="38">
        <v>146.47999999999999</v>
      </c>
      <c r="CH7" s="38">
        <v>141.24</v>
      </c>
      <c r="CI7" s="38">
        <v>143.05000000000001</v>
      </c>
      <c r="CJ7" s="38">
        <v>142.05000000000001</v>
      </c>
      <c r="CK7" s="38">
        <v>141.15</v>
      </c>
      <c r="CL7" s="38">
        <v>136.15</v>
      </c>
      <c r="CM7" s="38">
        <v>67.31</v>
      </c>
      <c r="CN7" s="38" t="s">
        <v>101</v>
      </c>
      <c r="CO7" s="38" t="s">
        <v>101</v>
      </c>
      <c r="CP7" s="38" t="s">
        <v>101</v>
      </c>
      <c r="CQ7" s="38" t="s">
        <v>101</v>
      </c>
      <c r="CR7" s="38">
        <v>62.64</v>
      </c>
      <c r="CS7" s="38">
        <v>58.12</v>
      </c>
      <c r="CT7" s="38">
        <v>58.83</v>
      </c>
      <c r="CU7" s="38">
        <v>56.51</v>
      </c>
      <c r="CV7" s="38">
        <v>57.04</v>
      </c>
      <c r="CW7" s="38">
        <v>59.64</v>
      </c>
      <c r="CX7" s="38">
        <v>99.03</v>
      </c>
      <c r="CY7" s="38">
        <v>99.05</v>
      </c>
      <c r="CZ7" s="38">
        <v>99.23</v>
      </c>
      <c r="DA7" s="38">
        <v>99.23</v>
      </c>
      <c r="DB7" s="38">
        <v>99.45</v>
      </c>
      <c r="DC7" s="38">
        <v>92.98</v>
      </c>
      <c r="DD7" s="38">
        <v>93.07</v>
      </c>
      <c r="DE7" s="38">
        <v>92.9</v>
      </c>
      <c r="DF7" s="38">
        <v>93.91</v>
      </c>
      <c r="DG7" s="38">
        <v>93.73</v>
      </c>
      <c r="DH7" s="38">
        <v>95.35</v>
      </c>
      <c r="DI7" s="38">
        <v>4.7699999999999996</v>
      </c>
      <c r="DJ7" s="38">
        <v>8.8800000000000008</v>
      </c>
      <c r="DK7" s="38">
        <v>12.81</v>
      </c>
      <c r="DL7" s="38">
        <v>16.43</v>
      </c>
      <c r="DM7" s="38">
        <v>19.77</v>
      </c>
      <c r="DN7" s="38">
        <v>30.09</v>
      </c>
      <c r="DO7" s="38">
        <v>26.07</v>
      </c>
      <c r="DP7" s="38">
        <v>23.42</v>
      </c>
      <c r="DQ7" s="38">
        <v>22.74</v>
      </c>
      <c r="DR7" s="38">
        <v>21.22</v>
      </c>
      <c r="DS7" s="38">
        <v>38.57</v>
      </c>
      <c r="DT7" s="38">
        <v>0</v>
      </c>
      <c r="DU7" s="38">
        <v>0</v>
      </c>
      <c r="DV7" s="38">
        <v>0</v>
      </c>
      <c r="DW7" s="38">
        <v>0</v>
      </c>
      <c r="DX7" s="38">
        <v>0</v>
      </c>
      <c r="DY7" s="38">
        <v>0</v>
      </c>
      <c r="DZ7" s="38">
        <v>0.15</v>
      </c>
      <c r="EA7" s="38">
        <v>0.15</v>
      </c>
      <c r="EB7" s="38">
        <v>0.18</v>
      </c>
      <c r="EC7" s="38">
        <v>0.83</v>
      </c>
      <c r="ED7" s="38">
        <v>5.9</v>
      </c>
      <c r="EE7" s="38">
        <v>0.6</v>
      </c>
      <c r="EF7" s="38">
        <v>0</v>
      </c>
      <c r="EG7" s="38">
        <v>0</v>
      </c>
      <c r="EH7" s="38">
        <v>0.04</v>
      </c>
      <c r="EI7" s="38">
        <v>0.06</v>
      </c>
      <c r="EJ7" s="38">
        <v>7.0000000000000007E-2</v>
      </c>
      <c r="EK7" s="38">
        <v>0.1</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塩地　由梨</cp:lastModifiedBy>
  <cp:lastPrinted>2021-01-22T06:09:49Z</cp:lastPrinted>
  <dcterms:created xsi:type="dcterms:W3CDTF">2020-12-04T02:30:53Z</dcterms:created>
  <dcterms:modified xsi:type="dcterms:W3CDTF">2021-01-22T06:16:13Z</dcterms:modified>
  <cp:category/>
</cp:coreProperties>
</file>