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1/uX9bSFXqpz318R0s7Qn855QiKiMcOXMB1cJtCTUdR5m3BgGHbdQLH18QN1v3ejS2qWNdUhCCjCefj8U9vlwA==" workbookSaltValue="GpjxqWIJZkfyVkwJQjrPSQ==" workbookSpinCount="100000" lockStructure="1"/>
  <bookViews>
    <workbookView xWindow="10230" yWindow="-15" windowWidth="10275" windowHeight="7545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I85" i="4"/>
  <c r="H85" i="4"/>
  <c r="G85" i="4"/>
  <c r="E85" i="4"/>
  <c r="BB10" i="4"/>
  <c r="AT10" i="4"/>
  <c r="W10" i="4"/>
  <c r="P10" i="4"/>
  <c r="I10" i="4"/>
  <c r="BB8" i="4"/>
  <c r="AT8" i="4"/>
  <c r="AL8" i="4"/>
  <c r="W8" i="4"/>
  <c r="P8" i="4"/>
  <c r="B6" i="4"/>
</calcChain>
</file>

<file path=xl/sharedStrings.xml><?xml version="1.0" encoding="utf-8"?>
<sst xmlns="http://schemas.openxmlformats.org/spreadsheetml/2006/main" count="253" uniqueCount="118">
  <si>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</si>
  <si>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</si>
  <si>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</si>
  <si>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</si>
  <si>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</si>
  <si>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</si>
  <si>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</si>
  <si>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</si>
  <si>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</si>
  <si>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</si>
  <si>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</si>
  <si>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</si>
  <si>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</si>
  <si>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</si>
  <si>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</si>
  <si>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</si>
  <si>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</si>
  <si>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</si>
  <si>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</si>
  <si>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</si>
  <si>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</si>
  <si>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</si>
  <si>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</si>
  <si>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</si>
  <si>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</si>
  <si>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</si>
  <si>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</si>
  <si>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</si>
  <si>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</si>
  <si>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</si>
  <si>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</si>
  <si>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</si>
  <si>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</si>
  <si>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</si>
  <si>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</si>
  <si>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</si>
  <si>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</si>
  <si>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</si>
  <si>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</si>
  <si>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</si>
  <si>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</si>
  <si>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</si>
  <si>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</si>
  <si>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</si>
  <si>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</si>
  <si>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</si>
  <si>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</si>
  <si>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</si>
  <si>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</si>
  <si>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</si>
  <si>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</si>
  <si>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</si>
  <si>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</si>
  <si>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</si>
  <si>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</si>
  <si>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</si>
  <si>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</si>
  <si>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</si>
  <si>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</si>
  <si>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</si>
  <si>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</si>
  <si>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</si>
  <si>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</si>
  <si>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</si>
  <si>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</si>
  <si>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</si>
  <si>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</si>
  <si>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</si>
  <si>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</si>
  <si>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</si>
  <si>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</si>
  <si>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</si>
  <si>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</si>
  <si>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</si>
  <si>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</si>
  <si>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</si>
  <si>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</si>
  <si>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</si>
  <si>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</si>
  <si>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</si>
  <si>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</si>
  <si>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</si>
  <si>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</si>
  <si>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</si>
  <si>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</si>
  <si>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</si>
  <si>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</si>
  <si>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</si>
  <si>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</si>
  <si>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</si>
  <si>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</si>
  <si>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</si>
  <si>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</si>
  <si>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</si>
  <si>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</si>
  <si>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</si>
  <si>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</si>
  <si>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法適用</t>
  </si>
  <si>
    <t>下水道事業</t>
  </si>
  <si>
    <t>公共下水道</t>
  </si>
  <si>
    <t>Cc1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</si>
  <si>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</si>
  <si>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</si>
  <si>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</si>
  <si>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</si>
  <si>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</si>
  <si>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</si>
  <si>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</si>
  <si>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</si>
  <si>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</si>
  <si>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</si>
  <si>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</si>
  <si>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</si>
  <si>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</si>
  <si>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</si>
  <si>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①全国・類似団体平均を下回っていますが、資産の老朽は進んでいます。今後はストックマネジメント計画により計画的な更新を行います。
②供用開始から42年であり、現在のところ法定耐用年数を経過した管渠は存在しません。
③全国・類似団体平均を上回っていますが、今後も限られた財源の中で計画的な更新を行う必要があります。</t>
    <rPh sb="1" eb="3">
      <t>ゼンコク</t>
    </rPh>
    <rPh sb="4" eb="10">
      <t>ルイジダンタイヘイキン</t>
    </rPh>
    <rPh sb="11" eb="13">
      <t>シタマワ</t>
    </rPh>
    <rPh sb="20" eb="22">
      <t>シサン</t>
    </rPh>
    <rPh sb="23" eb="25">
      <t>ロウキュウ</t>
    </rPh>
    <rPh sb="26" eb="27">
      <t>スス</t>
    </rPh>
    <rPh sb="33" eb="35">
      <t>コンゴ</t>
    </rPh>
    <rPh sb="46" eb="48">
      <t>ケイカク</t>
    </rPh>
    <rPh sb="51" eb="54">
      <t>ケイカクテキ</t>
    </rPh>
    <rPh sb="55" eb="57">
      <t>コウシン</t>
    </rPh>
    <rPh sb="58" eb="59">
      <t>オコナ</t>
    </rPh>
    <rPh sb="65" eb="67">
      <t>キョウヨウ</t>
    </rPh>
    <rPh sb="67" eb="69">
      <t>カイシ</t>
    </rPh>
    <rPh sb="73" eb="74">
      <t>ネン</t>
    </rPh>
    <rPh sb="78" eb="80">
      <t>ゲンザイ</t>
    </rPh>
    <rPh sb="84" eb="86">
      <t>ホウテイ</t>
    </rPh>
    <rPh sb="86" eb="88">
      <t>タイヨウ</t>
    </rPh>
    <rPh sb="88" eb="90">
      <t>ネンスウ</t>
    </rPh>
    <rPh sb="91" eb="93">
      <t>ケイカ</t>
    </rPh>
    <rPh sb="95" eb="97">
      <t>カンキョ</t>
    </rPh>
    <rPh sb="98" eb="100">
      <t>ソンザイ</t>
    </rPh>
    <rPh sb="107" eb="109">
      <t>ゼンコク</t>
    </rPh>
    <rPh sb="110" eb="116">
      <t>ルイジダンタイヘイキン</t>
    </rPh>
    <rPh sb="117" eb="119">
      <t>ウワマワ</t>
    </rPh>
    <rPh sb="126" eb="128">
      <t>コンゴ</t>
    </rPh>
    <rPh sb="129" eb="130">
      <t>カギ</t>
    </rPh>
    <rPh sb="133" eb="135">
      <t>ザイゲン</t>
    </rPh>
    <rPh sb="136" eb="137">
      <t>ナカ</t>
    </rPh>
    <rPh sb="138" eb="141">
      <t>ケイカクテキ</t>
    </rPh>
    <rPh sb="142" eb="144">
      <t>コウシン</t>
    </rPh>
    <rPh sb="145" eb="146">
      <t>オコナ</t>
    </rPh>
    <rPh sb="147" eb="149">
      <t>ヒツヨウ</t>
    </rPh>
    <phoneticPr fontId="4"/>
  </si>
  <si>
    <t>　本事業の経営は、概ね良好な状態を維持しています。
　資金面においては、未だ十分ではないものの、数値も好転してきており、今後も現在の経営状態の維持に努めます。
　平成29年度に策定した経営戦略については、計画のローリングを行い、将来の経営予測に努めます。</t>
    <rPh sb="1" eb="2">
      <t>ホン</t>
    </rPh>
    <rPh sb="2" eb="4">
      <t>ジギョウ</t>
    </rPh>
    <rPh sb="5" eb="7">
      <t>ケイエイ</t>
    </rPh>
    <rPh sb="9" eb="10">
      <t>オオム</t>
    </rPh>
    <rPh sb="11" eb="13">
      <t>リョウコウ</t>
    </rPh>
    <rPh sb="14" eb="16">
      <t>ジョウタイ</t>
    </rPh>
    <rPh sb="17" eb="19">
      <t>イジ</t>
    </rPh>
    <rPh sb="27" eb="29">
      <t>シキン</t>
    </rPh>
    <rPh sb="29" eb="30">
      <t>メン</t>
    </rPh>
    <rPh sb="36" eb="37">
      <t>イマ</t>
    </rPh>
    <rPh sb="38" eb="40">
      <t>ジュウブン</t>
    </rPh>
    <rPh sb="48" eb="50">
      <t>スウチ</t>
    </rPh>
    <rPh sb="51" eb="53">
      <t>コウテン</t>
    </rPh>
    <rPh sb="60" eb="62">
      <t>コンゴ</t>
    </rPh>
    <rPh sb="63" eb="65">
      <t>ゲンザイ</t>
    </rPh>
    <rPh sb="66" eb="68">
      <t>ケイエイ</t>
    </rPh>
    <rPh sb="68" eb="70">
      <t>ジョウタイ</t>
    </rPh>
    <rPh sb="71" eb="73">
      <t>イジ</t>
    </rPh>
    <rPh sb="74" eb="75">
      <t>ツト</t>
    </rPh>
    <rPh sb="81" eb="83">
      <t>ヘイセイ</t>
    </rPh>
    <rPh sb="85" eb="87">
      <t>ネンド</t>
    </rPh>
    <rPh sb="88" eb="90">
      <t>サクテイ</t>
    </rPh>
    <rPh sb="92" eb="94">
      <t>ケイエイ</t>
    </rPh>
    <rPh sb="94" eb="96">
      <t>センリャク</t>
    </rPh>
    <rPh sb="102" eb="104">
      <t>ケイカク</t>
    </rPh>
    <rPh sb="111" eb="112">
      <t>オコナ</t>
    </rPh>
    <rPh sb="114" eb="116">
      <t>ショウライ</t>
    </rPh>
    <rPh sb="117" eb="119">
      <t>ケイエイ</t>
    </rPh>
    <rPh sb="119" eb="121">
      <t>ヨソク</t>
    </rPh>
    <rPh sb="122" eb="123">
      <t>ツト</t>
    </rPh>
    <phoneticPr fontId="4"/>
  </si>
  <si>
    <t>①全国・類似団体平均とほぼ同じです。単年度収支比率は100%以上を維持していますが、今後も健全経営を維持するため、経費削減に努める必要があります。
②累積欠損金は生じていません。
③全国・類似団体平均を上回っており、年々好転しています。しかし、100%を下回っており、今後も支払能力を高めるため、引き続き経営改善を行う必要があります。
④全国・類似団体平均に比べて低い水準にあり、企業債への依存度は低いと言えます。しかし、今後は設備の更新・整備が必要であり、計画的な更新を行うため、増加が予想されます。
⑤経費回収率は100%ですが、今後も費用削減に努めます。
⑥汚水処理原価は全国・類似団体平均を上回っており、年々好転していますが、今後も維持管理費の削減に努める必要があります。
⑦全国・類似団体平均を上回っており、効率的に施設の利用がなされていると言えます。
⑧全国・類似団体平均を上回っていますが、今後も水洗化率の更なる向上に努め、有収水量増加を図ります。</t>
    <rPh sb="1" eb="3">
      <t>ゼンコク</t>
    </rPh>
    <rPh sb="4" eb="6">
      <t>ルイジ</t>
    </rPh>
    <rPh sb="6" eb="8">
      <t>ダンタイ</t>
    </rPh>
    <rPh sb="13" eb="14">
      <t>オナ</t>
    </rPh>
    <rPh sb="18" eb="21">
      <t>タンネンド</t>
    </rPh>
    <rPh sb="21" eb="23">
      <t>シュウシ</t>
    </rPh>
    <rPh sb="23" eb="25">
      <t>ヒリツ</t>
    </rPh>
    <rPh sb="30" eb="32">
      <t>イジョウ</t>
    </rPh>
    <rPh sb="33" eb="35">
      <t>イジ</t>
    </rPh>
    <rPh sb="42" eb="44">
      <t>コンゴ</t>
    </rPh>
    <rPh sb="57" eb="59">
      <t>ケイヒ</t>
    </rPh>
    <rPh sb="59" eb="61">
      <t>サクゲン</t>
    </rPh>
    <rPh sb="62" eb="63">
      <t>ツト</t>
    </rPh>
    <rPh sb="65" eb="67">
      <t>ヒツヨウ</t>
    </rPh>
    <rPh sb="75" eb="77">
      <t>ルイセキ</t>
    </rPh>
    <rPh sb="77" eb="80">
      <t>ケッソンキン</t>
    </rPh>
    <rPh sb="81" eb="82">
      <t>ショウ</t>
    </rPh>
    <rPh sb="91" eb="93">
      <t>ゼンコク</t>
    </rPh>
    <rPh sb="94" eb="96">
      <t>ルイジ</t>
    </rPh>
    <rPh sb="96" eb="98">
      <t>ダンタイ</t>
    </rPh>
    <rPh sb="98" eb="100">
      <t>ヘイキン</t>
    </rPh>
    <rPh sb="101" eb="103">
      <t>ウワマワ</t>
    </rPh>
    <rPh sb="108" eb="110">
      <t>ネンネン</t>
    </rPh>
    <rPh sb="110" eb="112">
      <t>コウテン</t>
    </rPh>
    <rPh sb="127" eb="129">
      <t>シタマワ</t>
    </rPh>
    <rPh sb="134" eb="136">
      <t>コンゴ</t>
    </rPh>
    <rPh sb="137" eb="139">
      <t>シハラ</t>
    </rPh>
    <rPh sb="139" eb="141">
      <t>ノウリョク</t>
    </rPh>
    <rPh sb="142" eb="143">
      <t>タカ</t>
    </rPh>
    <rPh sb="148" eb="149">
      <t>ヒ</t>
    </rPh>
    <rPh sb="150" eb="151">
      <t>ツヅ</t>
    </rPh>
    <rPh sb="152" eb="154">
      <t>ケイエイ</t>
    </rPh>
    <rPh sb="154" eb="156">
      <t>カイゼン</t>
    </rPh>
    <rPh sb="157" eb="158">
      <t>オコナ</t>
    </rPh>
    <rPh sb="159" eb="161">
      <t>ヒツヨウ</t>
    </rPh>
    <rPh sb="169" eb="171">
      <t>ゼンコク</t>
    </rPh>
    <rPh sb="172" eb="176">
      <t>ルイジダンタイ</t>
    </rPh>
    <rPh sb="176" eb="178">
      <t>ヘイキン</t>
    </rPh>
    <rPh sb="179" eb="180">
      <t>クラ</t>
    </rPh>
    <rPh sb="182" eb="183">
      <t>ヒク</t>
    </rPh>
    <rPh sb="184" eb="186">
      <t>スイジュン</t>
    </rPh>
    <rPh sb="190" eb="192">
      <t>キギョウ</t>
    </rPh>
    <rPh sb="192" eb="193">
      <t>サイ</t>
    </rPh>
    <rPh sb="195" eb="198">
      <t>イゾンド</t>
    </rPh>
    <rPh sb="199" eb="200">
      <t>ヒク</t>
    </rPh>
    <rPh sb="202" eb="203">
      <t>イ</t>
    </rPh>
    <rPh sb="211" eb="213">
      <t>コンゴ</t>
    </rPh>
    <rPh sb="214" eb="216">
      <t>セツビ</t>
    </rPh>
    <rPh sb="217" eb="219">
      <t>コウシン</t>
    </rPh>
    <rPh sb="220" eb="222">
      <t>セイビ</t>
    </rPh>
    <rPh sb="223" eb="225">
      <t>ヒツヨウ</t>
    </rPh>
    <rPh sb="229" eb="231">
      <t>ケイカク</t>
    </rPh>
    <rPh sb="231" eb="232">
      <t>テキ</t>
    </rPh>
    <rPh sb="233" eb="235">
      <t>コウシン</t>
    </rPh>
    <rPh sb="236" eb="237">
      <t>オコナ</t>
    </rPh>
    <rPh sb="241" eb="243">
      <t>ゾウカ</t>
    </rPh>
    <rPh sb="244" eb="246">
      <t>ヨソウ</t>
    </rPh>
    <rPh sb="253" eb="255">
      <t>ケイヒ</t>
    </rPh>
    <rPh sb="255" eb="257">
      <t>カイシュウ</t>
    </rPh>
    <rPh sb="257" eb="258">
      <t>リツ</t>
    </rPh>
    <rPh sb="267" eb="269">
      <t>コンゴ</t>
    </rPh>
    <rPh sb="270" eb="272">
      <t>ヒヨウ</t>
    </rPh>
    <rPh sb="272" eb="274">
      <t>サクゲン</t>
    </rPh>
    <rPh sb="275" eb="276">
      <t>ツト</t>
    </rPh>
    <rPh sb="282" eb="284">
      <t>オスイ</t>
    </rPh>
    <rPh sb="284" eb="286">
      <t>ショリ</t>
    </rPh>
    <rPh sb="286" eb="288">
      <t>ゲンカ</t>
    </rPh>
    <rPh sb="289" eb="291">
      <t>ゼンコク</t>
    </rPh>
    <rPh sb="292" eb="298">
      <t>ルイジダンタイヘイキン</t>
    </rPh>
    <rPh sb="299" eb="301">
      <t>ウワマワ</t>
    </rPh>
    <rPh sb="306" eb="308">
      <t>ネンネン</t>
    </rPh>
    <rPh sb="308" eb="310">
      <t>コウテン</t>
    </rPh>
    <rPh sb="317" eb="319">
      <t>コンゴ</t>
    </rPh>
    <rPh sb="320" eb="322">
      <t>イジ</t>
    </rPh>
    <rPh sb="322" eb="325">
      <t>カンリヒ</t>
    </rPh>
    <rPh sb="326" eb="328">
      <t>サクゲン</t>
    </rPh>
    <rPh sb="329" eb="330">
      <t>ツト</t>
    </rPh>
    <rPh sb="332" eb="334">
      <t>ヒツヨウ</t>
    </rPh>
    <rPh sb="342" eb="344">
      <t>ゼンコク</t>
    </rPh>
    <rPh sb="345" eb="351">
      <t>ルイジダンタイヘイキン</t>
    </rPh>
    <rPh sb="352" eb="354">
      <t>ウワマワ</t>
    </rPh>
    <rPh sb="359" eb="362">
      <t>コウリツテキ</t>
    </rPh>
    <rPh sb="363" eb="365">
      <t>シセツ</t>
    </rPh>
    <rPh sb="366" eb="368">
      <t>リヨウ</t>
    </rPh>
    <rPh sb="376" eb="377">
      <t>イ</t>
    </rPh>
    <rPh sb="383" eb="385">
      <t>ゼンコク</t>
    </rPh>
    <rPh sb="386" eb="392">
      <t>ルイジダンタイヘイキン</t>
    </rPh>
    <rPh sb="393" eb="395">
      <t>ウワマワ</t>
    </rPh>
    <rPh sb="402" eb="404">
      <t>コンゴ</t>
    </rPh>
    <rPh sb="405" eb="408">
      <t>スイセンカ</t>
    </rPh>
    <rPh sb="408" eb="409">
      <t>リツ</t>
    </rPh>
    <rPh sb="410" eb="411">
      <t>サラ</t>
    </rPh>
    <rPh sb="413" eb="415">
      <t>コウジョウ</t>
    </rPh>
    <rPh sb="416" eb="417">
      <t>ツト</t>
    </rPh>
    <rPh sb="419" eb="423">
      <t>ユウシュウスイリョウ</t>
    </rPh>
    <rPh sb="423" eb="425">
      <t>ゾウカ</t>
    </rPh>
    <rPh sb="426" eb="427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</si>
</sst>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0.2</c:v>
                </c:pt>
                <c:pt idx="4" formatCode="#,##0.00;&quot;△&quot;#,##0.00;&quot;-&quot;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D6-41AE-AFFF-CF68314F3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81248"/>
        <c:axId val="557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0.19</c:v>
                </c:pt>
                <c:pt idx="2">
                  <c:v>0.23</c:v>
                </c:pt>
                <c:pt idx="3">
                  <c:v>0.21</c:v>
                </c:pt>
                <c:pt idx="4">
                  <c:v>0.17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D6-41AE-AFFF-CF68314F3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81248"/>
        <c:axId val="55795712"/>
      </c:lineChart>
      <c:dateAx>
        <c:axId val="557812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795712"/>
        <c:crosses val="autoZero"/>
        <c:auto val="1"/>
        <c:lblOffset val="100"/>
        <c:baseTimeUnit val="years"/>
      </c:dateAx>
      <c:valAx>
        <c:axId val="557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781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62.51</c:v>
                </c:pt>
                <c:pt idx="2">
                  <c:v>62.78</c:v>
                </c:pt>
                <c:pt idx="3">
                  <c:v>66.34</c:v>
                </c:pt>
                <c:pt idx="4">
                  <c:v>66.540000000000006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D4-4142-9295-5F0AAA7F8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193216"/>
        <c:axId val="59203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59.35</c:v>
                </c:pt>
                <c:pt idx="2">
                  <c:v>58.4</c:v>
                </c:pt>
                <c:pt idx="3">
                  <c:v>58</c:v>
                </c:pt>
                <c:pt idx="4">
                  <c:v>57.42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D4-4142-9295-5F0AAA7F8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93216"/>
        <c:axId val="59203584"/>
      </c:lineChart>
      <c:dateAx>
        <c:axId val="591932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203584"/>
        <c:crosses val="autoZero"/>
        <c:auto val="1"/>
        <c:lblOffset val="100"/>
        <c:baseTimeUnit val="years"/>
      </c:dateAx>
      <c:valAx>
        <c:axId val="59203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193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96.4</c:v>
                </c:pt>
                <c:pt idx="2">
                  <c:v>96.38</c:v>
                </c:pt>
                <c:pt idx="3">
                  <c:v>96.37</c:v>
                </c:pt>
                <c:pt idx="4">
                  <c:v>96.28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12-45AF-90E5-171B67DC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42752"/>
        <c:axId val="5932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89.88</c:v>
                </c:pt>
                <c:pt idx="2">
                  <c:v>89.68</c:v>
                </c:pt>
                <c:pt idx="3">
                  <c:v>89.79</c:v>
                </c:pt>
                <c:pt idx="4">
                  <c:v>90.42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12-45AF-90E5-171B67DC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42752"/>
        <c:axId val="59322752"/>
      </c:lineChart>
      <c:dateAx>
        <c:axId val="592427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322752"/>
        <c:crosses val="autoZero"/>
        <c:auto val="1"/>
        <c:lblOffset val="100"/>
        <c:baseTimeUnit val="years"/>
      </c:dateAx>
      <c:valAx>
        <c:axId val="59322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24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106.79</c:v>
                </c:pt>
                <c:pt idx="2">
                  <c:v>107.86</c:v>
                </c:pt>
                <c:pt idx="3">
                  <c:v>106.5</c:v>
                </c:pt>
                <c:pt idx="4">
                  <c:v>106.71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03-4985-A5C5-92C43A25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06208"/>
        <c:axId val="55820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105.98</c:v>
                </c:pt>
                <c:pt idx="2">
                  <c:v>105.53</c:v>
                </c:pt>
                <c:pt idx="3">
                  <c:v>105.06</c:v>
                </c:pt>
                <c:pt idx="4">
                  <c:v>106.81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03-4985-A5C5-92C43A25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6208"/>
        <c:axId val="55820672"/>
      </c:lineChart>
      <c:dateAx>
        <c:axId val="558062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5820672"/>
        <c:crosses val="autoZero"/>
        <c:auto val="1"/>
        <c:lblOffset val="100"/>
        <c:baseTimeUnit val="years"/>
      </c:dateAx>
      <c:valAx>
        <c:axId val="55820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5806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5.4</c:v>
                </c:pt>
                <c:pt idx="2">
                  <c:v>9.9700000000000006</c:v>
                </c:pt>
                <c:pt idx="3">
                  <c:v>13.62</c:v>
                </c:pt>
                <c:pt idx="4">
                  <c:v>17.59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52-462B-A37A-FD838D6AC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66304"/>
        <c:axId val="5886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27.12</c:v>
                </c:pt>
                <c:pt idx="2">
                  <c:v>29.5</c:v>
                </c:pt>
                <c:pt idx="3">
                  <c:v>30.6</c:v>
                </c:pt>
                <c:pt idx="4">
                  <c:v>29.23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52-462B-A37A-FD838D6AC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66304"/>
        <c:axId val="58868480"/>
      </c:lineChart>
      <c:dateAx>
        <c:axId val="588663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8868480"/>
        <c:crosses val="autoZero"/>
        <c:auto val="1"/>
        <c:lblOffset val="100"/>
        <c:baseTimeUnit val="years"/>
      </c:dateAx>
      <c:valAx>
        <c:axId val="5886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866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AF-414D-9EC7-97F7CF9CD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07648"/>
        <c:axId val="5891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1.93</c:v>
                </c:pt>
                <c:pt idx="2">
                  <c:v>1.92</c:v>
                </c:pt>
                <c:pt idx="3">
                  <c:v>1.83</c:v>
                </c:pt>
                <c:pt idx="4">
                  <c:v>1.37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AF-414D-9EC7-97F7CF9CD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07648"/>
        <c:axId val="58913920"/>
      </c:lineChart>
      <c:dateAx>
        <c:axId val="589076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8913920"/>
        <c:crosses val="autoZero"/>
        <c:auto val="1"/>
        <c:lblOffset val="100"/>
        <c:baseTimeUnit val="years"/>
      </c:dateAx>
      <c:valAx>
        <c:axId val="5891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907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D1-48C8-A056-9945F9344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55264"/>
        <c:axId val="5895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41.15</c:v>
                </c:pt>
                <c:pt idx="2">
                  <c:v>39.08</c:v>
                </c:pt>
                <c:pt idx="3">
                  <c:v>41.56</c:v>
                </c:pt>
                <c:pt idx="4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D1-48C8-A056-9945F9344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55264"/>
        <c:axId val="58957184"/>
      </c:lineChart>
      <c:dateAx>
        <c:axId val="58955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8957184"/>
        <c:crosses val="autoZero"/>
        <c:auto val="1"/>
        <c:lblOffset val="100"/>
        <c:baseTimeUnit val="years"/>
      </c:dateAx>
      <c:valAx>
        <c:axId val="5895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955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45.47</c:v>
                </c:pt>
                <c:pt idx="2">
                  <c:v>55.82</c:v>
                </c:pt>
                <c:pt idx="3">
                  <c:v>68.5</c:v>
                </c:pt>
                <c:pt idx="4">
                  <c:v>76.069999999999993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B7-4D91-A0F0-293550664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50240"/>
        <c:axId val="5905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88.12</c:v>
                </c:pt>
                <c:pt idx="2">
                  <c:v>81.33</c:v>
                </c:pt>
                <c:pt idx="3">
                  <c:v>80.81</c:v>
                </c:pt>
                <c:pt idx="4">
                  <c:v>68.17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B7-4D91-A0F0-293550664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50240"/>
        <c:axId val="59056512"/>
      </c:lineChart>
      <c:dateAx>
        <c:axId val="590502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56512"/>
        <c:crosses val="autoZero"/>
        <c:auto val="1"/>
        <c:lblOffset val="100"/>
        <c:baseTimeUnit val="years"/>
      </c:dateAx>
      <c:valAx>
        <c:axId val="5905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50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459.15</c:v>
                </c:pt>
                <c:pt idx="2">
                  <c:v>386.44</c:v>
                </c:pt>
                <c:pt idx="3">
                  <c:v>347.74</c:v>
                </c:pt>
                <c:pt idx="4">
                  <c:v>302.31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4D-4263-B200-CDC744506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95680"/>
        <c:axId val="5909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716.96</c:v>
                </c:pt>
                <c:pt idx="2">
                  <c:v>799.11</c:v>
                </c:pt>
                <c:pt idx="3">
                  <c:v>768.62</c:v>
                </c:pt>
                <c:pt idx="4">
                  <c:v>789.44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4D-4263-B200-CDC744506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95680"/>
        <c:axId val="59097856"/>
      </c:lineChart>
      <c:dateAx>
        <c:axId val="590956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97856"/>
        <c:crosses val="autoZero"/>
        <c:auto val="1"/>
        <c:lblOffset val="100"/>
        <c:baseTimeUnit val="years"/>
      </c:dateAx>
      <c:valAx>
        <c:axId val="5909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95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65.84</c:v>
                </c:pt>
                <c:pt idx="2">
                  <c:v>96.91</c:v>
                </c:pt>
                <c:pt idx="3">
                  <c:v>97.41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E0-44D4-B76F-696251F52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131392"/>
        <c:axId val="5913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88.09</c:v>
                </c:pt>
                <c:pt idx="2">
                  <c:v>87.69</c:v>
                </c:pt>
                <c:pt idx="3">
                  <c:v>88.06</c:v>
                </c:pt>
                <c:pt idx="4">
                  <c:v>87.29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E0-44D4-B76F-696251F52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31392"/>
        <c:axId val="59133312"/>
      </c:lineChart>
      <c:dateAx>
        <c:axId val="591313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133312"/>
        <c:crosses val="autoZero"/>
        <c:auto val="1"/>
        <c:lblOffset val="100"/>
        <c:baseTimeUnit val="years"/>
      </c:dateAx>
      <c:valAx>
        <c:axId val="5913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13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286.79000000000002</c:v>
                </c:pt>
                <c:pt idx="2">
                  <c:v>196.79</c:v>
                </c:pt>
                <c:pt idx="3">
                  <c:v>195.89</c:v>
                </c:pt>
                <c:pt idx="4">
                  <c:v>189.32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92-4072-9C15-890F2BB3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164160"/>
        <c:axId val="59166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181.8</c:v>
                </c:pt>
                <c:pt idx="2">
                  <c:v>180.07</c:v>
                </c:pt>
                <c:pt idx="3">
                  <c:v>179.32</c:v>
                </c:pt>
                <c:pt idx="4">
                  <c:v>176.67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92-4072-9C15-890F2BB3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64160"/>
        <c:axId val="59166080"/>
      </c:lineChart>
      <c:dateAx>
        <c:axId val="591641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166080"/>
        <c:crosses val="autoZero"/>
        <c:auto val="1"/>
        <c:lblOffset val="100"/>
        <c:baseTimeUnit val="years"/>
      </c:dateAx>
      <c:valAx>
        <c:axId val="59166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164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3" zoomScaleNormal="100" workbookViewId="0">
      <selection activeCell="BI37" sqref="BI3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熊本県　天草市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公共下水道</v>
      </c>
      <c r="Q8" s="49"/>
      <c r="R8" s="49"/>
      <c r="S8" s="49"/>
      <c r="T8" s="49"/>
      <c r="U8" s="49"/>
      <c r="V8" s="49"/>
      <c r="W8" s="49" t="str">
        <f>データ!L6</f>
        <v>Cc1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79694</v>
      </c>
      <c r="AM8" s="51"/>
      <c r="AN8" s="51"/>
      <c r="AO8" s="51"/>
      <c r="AP8" s="51"/>
      <c r="AQ8" s="51"/>
      <c r="AR8" s="51"/>
      <c r="AS8" s="51"/>
      <c r="AT8" s="46">
        <f>データ!T6</f>
        <v>683.82</v>
      </c>
      <c r="AU8" s="46"/>
      <c r="AV8" s="46"/>
      <c r="AW8" s="46"/>
      <c r="AX8" s="46"/>
      <c r="AY8" s="46"/>
      <c r="AZ8" s="46"/>
      <c r="BA8" s="46"/>
      <c r="BB8" s="46">
        <f>データ!U6</f>
        <v>116.54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72.55</v>
      </c>
      <c r="J10" s="46"/>
      <c r="K10" s="46"/>
      <c r="L10" s="46"/>
      <c r="M10" s="46"/>
      <c r="N10" s="46"/>
      <c r="O10" s="46"/>
      <c r="P10" s="46">
        <f>データ!P6</f>
        <v>31.86</v>
      </c>
      <c r="Q10" s="46"/>
      <c r="R10" s="46"/>
      <c r="S10" s="46"/>
      <c r="T10" s="46"/>
      <c r="U10" s="46"/>
      <c r="V10" s="46"/>
      <c r="W10" s="46">
        <f>データ!Q6</f>
        <v>71.510000000000005</v>
      </c>
      <c r="X10" s="46"/>
      <c r="Y10" s="46"/>
      <c r="Z10" s="46"/>
      <c r="AA10" s="46"/>
      <c r="AB10" s="46"/>
      <c r="AC10" s="46"/>
      <c r="AD10" s="51">
        <f>データ!R6</f>
        <v>3740</v>
      </c>
      <c r="AE10" s="51"/>
      <c r="AF10" s="51"/>
      <c r="AG10" s="51"/>
      <c r="AH10" s="51"/>
      <c r="AI10" s="51"/>
      <c r="AJ10" s="51"/>
      <c r="AK10" s="2"/>
      <c r="AL10" s="51">
        <f>データ!V6</f>
        <v>25112</v>
      </c>
      <c r="AM10" s="51"/>
      <c r="AN10" s="51"/>
      <c r="AO10" s="51"/>
      <c r="AP10" s="51"/>
      <c r="AQ10" s="51"/>
      <c r="AR10" s="51"/>
      <c r="AS10" s="51"/>
      <c r="AT10" s="46">
        <f>データ!W6</f>
        <v>6.36</v>
      </c>
      <c r="AU10" s="46"/>
      <c r="AV10" s="46"/>
      <c r="AW10" s="46"/>
      <c r="AX10" s="46"/>
      <c r="AY10" s="46"/>
      <c r="AZ10" s="46"/>
      <c r="BA10" s="46"/>
      <c r="BB10" s="46">
        <f>データ!X6</f>
        <v>3948.43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117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115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【108.07】</v>
      </c>
      <c r="F85" s="26" t="str">
        <f>データ!AT6</f>
        <v>【3.09】</v>
      </c>
      <c r="G85" s="26" t="str">
        <f>データ!BE6</f>
        <v>【69.54】</v>
      </c>
      <c r="H85" s="26" t="str">
        <f>データ!BP6</f>
        <v>【682.51】</v>
      </c>
      <c r="I85" s="26" t="str">
        <f>データ!CA6</f>
        <v>【100.34】</v>
      </c>
      <c r="J85" s="26" t="str">
        <f>データ!CL6</f>
        <v>【136.15】</v>
      </c>
      <c r="K85" s="26" t="str">
        <f>データ!CW6</f>
        <v>【59.64】</v>
      </c>
      <c r="L85" s="26" t="str">
        <f>データ!DH6</f>
        <v>【95.35】</v>
      </c>
      <c r="M85" s="26" t="str">
        <f>データ!DS6</f>
        <v>【38.57】</v>
      </c>
      <c r="N85" s="26" t="str">
        <f>データ!ED6</f>
        <v>【5.90】</v>
      </c>
      <c r="O85" s="26" t="str">
        <f>データ!EO6</f>
        <v>【0.22】</v>
      </c>
    </row>
  </sheetData>
  <sheetProtection algorithmName="SHA-512" hashValue="QNGhKKvmjC0jgbdoPfc0Nh5UhhmJjOgdZjsfrBT/FVieVHPqIsRckFZ5tLo+RLi+FPysOP8TzG6UPt/nX8rNwQ==" saltValue="wpNgPfNfFOmCGAwILADqz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2019</v>
      </c>
      <c r="C6" s="33">
        <f t="shared" ref="C6:X6" si="3">C7</f>
        <v>432156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熊本県　天草市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Cc1</v>
      </c>
      <c r="M6" s="33" t="str">
        <f t="shared" si="3"/>
        <v>非設置</v>
      </c>
      <c r="N6" s="34" t="str">
        <f t="shared" si="3"/>
        <v>-</v>
      </c>
      <c r="O6" s="34">
        <f t="shared" si="3"/>
        <v>72.55</v>
      </c>
      <c r="P6" s="34">
        <f t="shared" si="3"/>
        <v>31.86</v>
      </c>
      <c r="Q6" s="34">
        <f t="shared" si="3"/>
        <v>71.510000000000005</v>
      </c>
      <c r="R6" s="34">
        <f t="shared" si="3"/>
        <v>3740</v>
      </c>
      <c r="S6" s="34">
        <f t="shared" si="3"/>
        <v>79694</v>
      </c>
      <c r="T6" s="34">
        <f t="shared" si="3"/>
        <v>683.82</v>
      </c>
      <c r="U6" s="34">
        <f t="shared" si="3"/>
        <v>116.54</v>
      </c>
      <c r="V6" s="34">
        <f t="shared" si="3"/>
        <v>25112</v>
      </c>
      <c r="W6" s="34">
        <f t="shared" si="3"/>
        <v>6.36</v>
      </c>
      <c r="X6" s="34">
        <f t="shared" si="3"/>
        <v>3948.43</v>
      </c>
      <c r="Y6" s="35" t="str">
        <f>IF(Y7="",NA(),Y7)</f>
        <v>-</v>
      </c>
      <c r="Z6" s="35">
        <f t="shared" ref="Z6:AH6" si="4">IF(Z7="",NA(),Z7)</f>
        <v>106.79</v>
      </c>
      <c r="AA6" s="35">
        <f t="shared" si="4"/>
        <v>107.86</v>
      </c>
      <c r="AB6" s="35">
        <f t="shared" si="4"/>
        <v>106.5</v>
      </c>
      <c r="AC6" s="35">
        <f t="shared" si="4"/>
        <v>106.71</v>
      </c>
      <c r="AD6" s="35" t="str">
        <f t="shared" si="4"/>
        <v>-</v>
      </c>
      <c r="AE6" s="35">
        <f t="shared" si="4"/>
        <v>105.98</v>
      </c>
      <c r="AF6" s="35">
        <f t="shared" si="4"/>
        <v>105.53</v>
      </c>
      <c r="AG6" s="35">
        <f t="shared" si="4"/>
        <v>105.06</v>
      </c>
      <c r="AH6" s="35">
        <f t="shared" si="4"/>
        <v>106.81</v>
      </c>
      <c r="AI6" s="34" t="str">
        <f>IF(AI7="","",IF(AI7="-","【-】","【"&amp;SUBSTITUTE(TEXT(AI7,"#,##0.00"),"-","△")&amp;"】"))</f>
        <v>【108.07】</v>
      </c>
      <c r="AJ6" s="35" t="str">
        <f>IF(AJ7="",NA(),AJ7)</f>
        <v>-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>
        <f t="shared" si="5"/>
        <v>41.15</v>
      </c>
      <c r="AQ6" s="35">
        <f t="shared" si="5"/>
        <v>39.08</v>
      </c>
      <c r="AR6" s="35">
        <f t="shared" si="5"/>
        <v>41.56</v>
      </c>
      <c r="AS6" s="35">
        <f t="shared" si="5"/>
        <v>34.4</v>
      </c>
      <c r="AT6" s="34" t="str">
        <f>IF(AT7="","",IF(AT7="-","【-】","【"&amp;SUBSTITUTE(TEXT(AT7,"#,##0.00"),"-","△")&amp;"】"))</f>
        <v>【3.09】</v>
      </c>
      <c r="AU6" s="35" t="str">
        <f>IF(AU7="",NA(),AU7)</f>
        <v>-</v>
      </c>
      <c r="AV6" s="35">
        <f t="shared" ref="AV6:BD6" si="6">IF(AV7="",NA(),AV7)</f>
        <v>45.47</v>
      </c>
      <c r="AW6" s="35">
        <f t="shared" si="6"/>
        <v>55.82</v>
      </c>
      <c r="AX6" s="35">
        <f t="shared" si="6"/>
        <v>68.5</v>
      </c>
      <c r="AY6" s="35">
        <f t="shared" si="6"/>
        <v>76.069999999999993</v>
      </c>
      <c r="AZ6" s="35" t="str">
        <f t="shared" si="6"/>
        <v>-</v>
      </c>
      <c r="BA6" s="35">
        <f t="shared" si="6"/>
        <v>88.12</v>
      </c>
      <c r="BB6" s="35">
        <f t="shared" si="6"/>
        <v>81.33</v>
      </c>
      <c r="BC6" s="35">
        <f t="shared" si="6"/>
        <v>80.81</v>
      </c>
      <c r="BD6" s="35">
        <f t="shared" si="6"/>
        <v>68.17</v>
      </c>
      <c r="BE6" s="34" t="str">
        <f>IF(BE7="","",IF(BE7="-","【-】","【"&amp;SUBSTITUTE(TEXT(BE7,"#,##0.00"),"-","△")&amp;"】"))</f>
        <v>【69.54】</v>
      </c>
      <c r="BF6" s="35" t="str">
        <f>IF(BF7="",NA(),BF7)</f>
        <v>-</v>
      </c>
      <c r="BG6" s="35">
        <f t="shared" ref="BG6:BO6" si="7">IF(BG7="",NA(),BG7)</f>
        <v>459.15</v>
      </c>
      <c r="BH6" s="35">
        <f t="shared" si="7"/>
        <v>386.44</v>
      </c>
      <c r="BI6" s="35">
        <f t="shared" si="7"/>
        <v>347.74</v>
      </c>
      <c r="BJ6" s="35">
        <f t="shared" si="7"/>
        <v>302.31</v>
      </c>
      <c r="BK6" s="35" t="str">
        <f t="shared" si="7"/>
        <v>-</v>
      </c>
      <c r="BL6" s="35">
        <f t="shared" si="7"/>
        <v>716.96</v>
      </c>
      <c r="BM6" s="35">
        <f t="shared" si="7"/>
        <v>799.11</v>
      </c>
      <c r="BN6" s="35">
        <f t="shared" si="7"/>
        <v>768.62</v>
      </c>
      <c r="BO6" s="35">
        <f t="shared" si="7"/>
        <v>789.44</v>
      </c>
      <c r="BP6" s="34" t="str">
        <f>IF(BP7="","",IF(BP7="-","【-】","【"&amp;SUBSTITUTE(TEXT(BP7,"#,##0.00"),"-","△")&amp;"】"))</f>
        <v>【682.51】</v>
      </c>
      <c r="BQ6" s="35" t="str">
        <f>IF(BQ7="",NA(),BQ7)</f>
        <v>-</v>
      </c>
      <c r="BR6" s="35">
        <f t="shared" ref="BR6:BZ6" si="8">IF(BR7="",NA(),BR7)</f>
        <v>65.84</v>
      </c>
      <c r="BS6" s="35">
        <f t="shared" si="8"/>
        <v>96.91</v>
      </c>
      <c r="BT6" s="35">
        <f t="shared" si="8"/>
        <v>97.41</v>
      </c>
      <c r="BU6" s="35">
        <f t="shared" si="8"/>
        <v>100</v>
      </c>
      <c r="BV6" s="35" t="str">
        <f t="shared" si="8"/>
        <v>-</v>
      </c>
      <c r="BW6" s="35">
        <f t="shared" si="8"/>
        <v>88.09</v>
      </c>
      <c r="BX6" s="35">
        <f t="shared" si="8"/>
        <v>87.69</v>
      </c>
      <c r="BY6" s="35">
        <f t="shared" si="8"/>
        <v>88.06</v>
      </c>
      <c r="BZ6" s="35">
        <f t="shared" si="8"/>
        <v>87.29</v>
      </c>
      <c r="CA6" s="34" t="str">
        <f>IF(CA7="","",IF(CA7="-","【-】","【"&amp;SUBSTITUTE(TEXT(CA7,"#,##0.00"),"-","△")&amp;"】"))</f>
        <v>【100.34】</v>
      </c>
      <c r="CB6" s="35" t="str">
        <f>IF(CB7="",NA(),CB7)</f>
        <v>-</v>
      </c>
      <c r="CC6" s="35">
        <f t="shared" ref="CC6:CK6" si="9">IF(CC7="",NA(),CC7)</f>
        <v>286.79000000000002</v>
      </c>
      <c r="CD6" s="35">
        <f t="shared" si="9"/>
        <v>196.79</v>
      </c>
      <c r="CE6" s="35">
        <f t="shared" si="9"/>
        <v>195.89</v>
      </c>
      <c r="CF6" s="35">
        <f t="shared" si="9"/>
        <v>189.32</v>
      </c>
      <c r="CG6" s="35" t="str">
        <f t="shared" si="9"/>
        <v>-</v>
      </c>
      <c r="CH6" s="35">
        <f t="shared" si="9"/>
        <v>181.8</v>
      </c>
      <c r="CI6" s="35">
        <f t="shared" si="9"/>
        <v>180.07</v>
      </c>
      <c r="CJ6" s="35">
        <f t="shared" si="9"/>
        <v>179.32</v>
      </c>
      <c r="CK6" s="35">
        <f t="shared" si="9"/>
        <v>176.67</v>
      </c>
      <c r="CL6" s="34" t="str">
        <f>IF(CL7="","",IF(CL7="-","【-】","【"&amp;SUBSTITUTE(TEXT(CL7,"#,##0.00"),"-","△")&amp;"】"))</f>
        <v>【136.15】</v>
      </c>
      <c r="CM6" s="35" t="str">
        <f>IF(CM7="",NA(),CM7)</f>
        <v>-</v>
      </c>
      <c r="CN6" s="35">
        <f t="shared" ref="CN6:CV6" si="10">IF(CN7="",NA(),CN7)</f>
        <v>62.51</v>
      </c>
      <c r="CO6" s="35">
        <f t="shared" si="10"/>
        <v>62.78</v>
      </c>
      <c r="CP6" s="35">
        <f t="shared" si="10"/>
        <v>66.34</v>
      </c>
      <c r="CQ6" s="35">
        <f t="shared" si="10"/>
        <v>66.540000000000006</v>
      </c>
      <c r="CR6" s="35" t="str">
        <f t="shared" si="10"/>
        <v>-</v>
      </c>
      <c r="CS6" s="35">
        <f t="shared" si="10"/>
        <v>59.35</v>
      </c>
      <c r="CT6" s="35">
        <f t="shared" si="10"/>
        <v>58.4</v>
      </c>
      <c r="CU6" s="35">
        <f t="shared" si="10"/>
        <v>58</v>
      </c>
      <c r="CV6" s="35">
        <f t="shared" si="10"/>
        <v>57.42</v>
      </c>
      <c r="CW6" s="34" t="str">
        <f>IF(CW7="","",IF(CW7="-","【-】","【"&amp;SUBSTITUTE(TEXT(CW7,"#,##0.00"),"-","△")&amp;"】"))</f>
        <v>【59.64】</v>
      </c>
      <c r="CX6" s="35" t="str">
        <f>IF(CX7="",NA(),CX7)</f>
        <v>-</v>
      </c>
      <c r="CY6" s="35">
        <f t="shared" ref="CY6:DG6" si="11">IF(CY7="",NA(),CY7)</f>
        <v>96.4</v>
      </c>
      <c r="CZ6" s="35">
        <f t="shared" si="11"/>
        <v>96.38</v>
      </c>
      <c r="DA6" s="35">
        <f t="shared" si="11"/>
        <v>96.37</v>
      </c>
      <c r="DB6" s="35">
        <f t="shared" si="11"/>
        <v>96.28</v>
      </c>
      <c r="DC6" s="35" t="str">
        <f t="shared" si="11"/>
        <v>-</v>
      </c>
      <c r="DD6" s="35">
        <f t="shared" si="11"/>
        <v>89.88</v>
      </c>
      <c r="DE6" s="35">
        <f t="shared" si="11"/>
        <v>89.68</v>
      </c>
      <c r="DF6" s="35">
        <f t="shared" si="11"/>
        <v>89.79</v>
      </c>
      <c r="DG6" s="35">
        <f t="shared" si="11"/>
        <v>90.42</v>
      </c>
      <c r="DH6" s="34" t="str">
        <f>IF(DH7="","",IF(DH7="-","【-】","【"&amp;SUBSTITUTE(TEXT(DH7,"#,##0.00"),"-","△")&amp;"】"))</f>
        <v>【95.35】</v>
      </c>
      <c r="DI6" s="35" t="str">
        <f>IF(DI7="",NA(),DI7)</f>
        <v>-</v>
      </c>
      <c r="DJ6" s="35">
        <f t="shared" ref="DJ6:DR6" si="12">IF(DJ7="",NA(),DJ7)</f>
        <v>5.4</v>
      </c>
      <c r="DK6" s="35">
        <f t="shared" si="12"/>
        <v>9.9700000000000006</v>
      </c>
      <c r="DL6" s="35">
        <f t="shared" si="12"/>
        <v>13.62</v>
      </c>
      <c r="DM6" s="35">
        <f t="shared" si="12"/>
        <v>17.59</v>
      </c>
      <c r="DN6" s="35" t="str">
        <f t="shared" si="12"/>
        <v>-</v>
      </c>
      <c r="DO6" s="35">
        <f t="shared" si="12"/>
        <v>27.12</v>
      </c>
      <c r="DP6" s="35">
        <f t="shared" si="12"/>
        <v>29.5</v>
      </c>
      <c r="DQ6" s="35">
        <f t="shared" si="12"/>
        <v>30.6</v>
      </c>
      <c r="DR6" s="35">
        <f t="shared" si="12"/>
        <v>29.23</v>
      </c>
      <c r="DS6" s="34" t="str">
        <f>IF(DS7="","",IF(DS7="-","【-】","【"&amp;SUBSTITUTE(TEXT(DS7,"#,##0.00"),"-","△")&amp;"】"))</f>
        <v>【38.57】</v>
      </c>
      <c r="DT6" s="35" t="str">
        <f>IF(DT7="",NA(),DT7)</f>
        <v>-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>
        <f t="shared" si="13"/>
        <v>1.93</v>
      </c>
      <c r="EA6" s="35">
        <f t="shared" si="13"/>
        <v>1.92</v>
      </c>
      <c r="EB6" s="35">
        <f t="shared" si="13"/>
        <v>1.83</v>
      </c>
      <c r="EC6" s="35">
        <f t="shared" si="13"/>
        <v>1.37</v>
      </c>
      <c r="ED6" s="34" t="str">
        <f>IF(ED7="","",IF(ED7="-","【-】","【"&amp;SUBSTITUTE(TEXT(ED7,"#,##0.00"),"-","△")&amp;"】"))</f>
        <v>【5.90】</v>
      </c>
      <c r="EE6" s="35" t="str">
        <f>IF(EE7="",NA(),EE7)</f>
        <v>-</v>
      </c>
      <c r="EF6" s="34">
        <f t="shared" ref="EF6:EN6" si="14">IF(EF7="",NA(),EF7)</f>
        <v>0</v>
      </c>
      <c r="EG6" s="34">
        <f t="shared" si="14"/>
        <v>0</v>
      </c>
      <c r="EH6" s="35">
        <f t="shared" si="14"/>
        <v>0.2</v>
      </c>
      <c r="EI6" s="35">
        <f t="shared" si="14"/>
        <v>0.27</v>
      </c>
      <c r="EJ6" s="35" t="str">
        <f t="shared" si="14"/>
        <v>-</v>
      </c>
      <c r="EK6" s="35">
        <f t="shared" si="14"/>
        <v>0.19</v>
      </c>
      <c r="EL6" s="35">
        <f t="shared" si="14"/>
        <v>0.23</v>
      </c>
      <c r="EM6" s="35">
        <f t="shared" si="14"/>
        <v>0.21</v>
      </c>
      <c r="EN6" s="35">
        <f t="shared" si="14"/>
        <v>0.17</v>
      </c>
      <c r="EO6" s="34" t="str">
        <f>IF(EO7="","",IF(EO7="-","【-】","【"&amp;SUBSTITUTE(TEXT(EO7,"#,##0.00"),"-","△")&amp;"】"))</f>
        <v>【0.22】</v>
      </c>
    </row>
    <row r="7" spans="1:148" s="36" customFormat="1" x14ac:dyDescent="0.15">
      <c r="A7" s="28"/>
      <c r="B7" s="37">
        <v>2019</v>
      </c>
      <c r="C7" s="37">
        <v>432156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72.55</v>
      </c>
      <c r="P7" s="38">
        <v>31.86</v>
      </c>
      <c r="Q7" s="38">
        <v>71.510000000000005</v>
      </c>
      <c r="R7" s="38">
        <v>3740</v>
      </c>
      <c r="S7" s="38">
        <v>79694</v>
      </c>
      <c r="T7" s="38">
        <v>683.82</v>
      </c>
      <c r="U7" s="38">
        <v>116.54</v>
      </c>
      <c r="V7" s="38">
        <v>25112</v>
      </c>
      <c r="W7" s="38">
        <v>6.36</v>
      </c>
      <c r="X7" s="38">
        <v>3948.43</v>
      </c>
      <c r="Y7" s="38" t="s">
        <v>102</v>
      </c>
      <c r="Z7" s="38">
        <v>106.79</v>
      </c>
      <c r="AA7" s="38">
        <v>107.86</v>
      </c>
      <c r="AB7" s="38">
        <v>106.5</v>
      </c>
      <c r="AC7" s="38">
        <v>106.71</v>
      </c>
      <c r="AD7" s="38" t="s">
        <v>102</v>
      </c>
      <c r="AE7" s="38">
        <v>105.98</v>
      </c>
      <c r="AF7" s="38">
        <v>105.53</v>
      </c>
      <c r="AG7" s="38">
        <v>105.06</v>
      </c>
      <c r="AH7" s="38">
        <v>106.81</v>
      </c>
      <c r="AI7" s="38">
        <v>108.07</v>
      </c>
      <c r="AJ7" s="38" t="s">
        <v>102</v>
      </c>
      <c r="AK7" s="38">
        <v>0</v>
      </c>
      <c r="AL7" s="38">
        <v>0</v>
      </c>
      <c r="AM7" s="38">
        <v>0</v>
      </c>
      <c r="AN7" s="38">
        <v>0</v>
      </c>
      <c r="AO7" s="38" t="s">
        <v>102</v>
      </c>
      <c r="AP7" s="38">
        <v>41.15</v>
      </c>
      <c r="AQ7" s="38">
        <v>39.08</v>
      </c>
      <c r="AR7" s="38">
        <v>41.56</v>
      </c>
      <c r="AS7" s="38">
        <v>34.4</v>
      </c>
      <c r="AT7" s="38">
        <v>3.09</v>
      </c>
      <c r="AU7" s="38" t="s">
        <v>102</v>
      </c>
      <c r="AV7" s="38">
        <v>45.47</v>
      </c>
      <c r="AW7" s="38">
        <v>55.82</v>
      </c>
      <c r="AX7" s="38">
        <v>68.5</v>
      </c>
      <c r="AY7" s="38">
        <v>76.069999999999993</v>
      </c>
      <c r="AZ7" s="38" t="s">
        <v>102</v>
      </c>
      <c r="BA7" s="38">
        <v>88.12</v>
      </c>
      <c r="BB7" s="38">
        <v>81.33</v>
      </c>
      <c r="BC7" s="38">
        <v>80.81</v>
      </c>
      <c r="BD7" s="38">
        <v>68.17</v>
      </c>
      <c r="BE7" s="38">
        <v>69.540000000000006</v>
      </c>
      <c r="BF7" s="38" t="s">
        <v>102</v>
      </c>
      <c r="BG7" s="38">
        <v>459.15</v>
      </c>
      <c r="BH7" s="38">
        <v>386.44</v>
      </c>
      <c r="BI7" s="38">
        <v>347.74</v>
      </c>
      <c r="BJ7" s="38">
        <v>302.31</v>
      </c>
      <c r="BK7" s="38" t="s">
        <v>102</v>
      </c>
      <c r="BL7" s="38">
        <v>716.96</v>
      </c>
      <c r="BM7" s="38">
        <v>799.11</v>
      </c>
      <c r="BN7" s="38">
        <v>768.62</v>
      </c>
      <c r="BO7" s="38">
        <v>789.44</v>
      </c>
      <c r="BP7" s="38">
        <v>682.51</v>
      </c>
      <c r="BQ7" s="38" t="s">
        <v>102</v>
      </c>
      <c r="BR7" s="38">
        <v>65.84</v>
      </c>
      <c r="BS7" s="38">
        <v>96.91</v>
      </c>
      <c r="BT7" s="38">
        <v>97.41</v>
      </c>
      <c r="BU7" s="38">
        <v>100</v>
      </c>
      <c r="BV7" s="38" t="s">
        <v>102</v>
      </c>
      <c r="BW7" s="38">
        <v>88.09</v>
      </c>
      <c r="BX7" s="38">
        <v>87.69</v>
      </c>
      <c r="BY7" s="38">
        <v>88.06</v>
      </c>
      <c r="BZ7" s="38">
        <v>87.29</v>
      </c>
      <c r="CA7" s="38">
        <v>100.34</v>
      </c>
      <c r="CB7" s="38" t="s">
        <v>102</v>
      </c>
      <c r="CC7" s="38">
        <v>286.79000000000002</v>
      </c>
      <c r="CD7" s="38">
        <v>196.79</v>
      </c>
      <c r="CE7" s="38">
        <v>195.89</v>
      </c>
      <c r="CF7" s="38">
        <v>189.32</v>
      </c>
      <c r="CG7" s="38" t="s">
        <v>102</v>
      </c>
      <c r="CH7" s="38">
        <v>181.8</v>
      </c>
      <c r="CI7" s="38">
        <v>180.07</v>
      </c>
      <c r="CJ7" s="38">
        <v>179.32</v>
      </c>
      <c r="CK7" s="38">
        <v>176.67</v>
      </c>
      <c r="CL7" s="38">
        <v>136.15</v>
      </c>
      <c r="CM7" s="38" t="s">
        <v>102</v>
      </c>
      <c r="CN7" s="38">
        <v>62.51</v>
      </c>
      <c r="CO7" s="38">
        <v>62.78</v>
      </c>
      <c r="CP7" s="38">
        <v>66.34</v>
      </c>
      <c r="CQ7" s="38">
        <v>66.540000000000006</v>
      </c>
      <c r="CR7" s="38" t="s">
        <v>102</v>
      </c>
      <c r="CS7" s="38">
        <v>59.35</v>
      </c>
      <c r="CT7" s="38">
        <v>58.4</v>
      </c>
      <c r="CU7" s="38">
        <v>58</v>
      </c>
      <c r="CV7" s="38">
        <v>57.42</v>
      </c>
      <c r="CW7" s="38">
        <v>59.64</v>
      </c>
      <c r="CX7" s="38" t="s">
        <v>102</v>
      </c>
      <c r="CY7" s="38">
        <v>96.4</v>
      </c>
      <c r="CZ7" s="38">
        <v>96.38</v>
      </c>
      <c r="DA7" s="38">
        <v>96.37</v>
      </c>
      <c r="DB7" s="38">
        <v>96.28</v>
      </c>
      <c r="DC7" s="38" t="s">
        <v>102</v>
      </c>
      <c r="DD7" s="38">
        <v>89.88</v>
      </c>
      <c r="DE7" s="38">
        <v>89.68</v>
      </c>
      <c r="DF7" s="38">
        <v>89.79</v>
      </c>
      <c r="DG7" s="38">
        <v>90.42</v>
      </c>
      <c r="DH7" s="38">
        <v>95.35</v>
      </c>
      <c r="DI7" s="38" t="s">
        <v>102</v>
      </c>
      <c r="DJ7" s="38">
        <v>5.4</v>
      </c>
      <c r="DK7" s="38">
        <v>9.9700000000000006</v>
      </c>
      <c r="DL7" s="38">
        <v>13.62</v>
      </c>
      <c r="DM7" s="38">
        <v>17.59</v>
      </c>
      <c r="DN7" s="38" t="s">
        <v>102</v>
      </c>
      <c r="DO7" s="38">
        <v>27.12</v>
      </c>
      <c r="DP7" s="38">
        <v>29.5</v>
      </c>
      <c r="DQ7" s="38">
        <v>30.6</v>
      </c>
      <c r="DR7" s="38">
        <v>29.23</v>
      </c>
      <c r="DS7" s="38">
        <v>38.57</v>
      </c>
      <c r="DT7" s="38" t="s">
        <v>102</v>
      </c>
      <c r="DU7" s="38">
        <v>0</v>
      </c>
      <c r="DV7" s="38">
        <v>0</v>
      </c>
      <c r="DW7" s="38">
        <v>0</v>
      </c>
      <c r="DX7" s="38">
        <v>0</v>
      </c>
      <c r="DY7" s="38" t="s">
        <v>102</v>
      </c>
      <c r="DZ7" s="38">
        <v>1.93</v>
      </c>
      <c r="EA7" s="38">
        <v>1.92</v>
      </c>
      <c r="EB7" s="38">
        <v>1.83</v>
      </c>
      <c r="EC7" s="38">
        <v>1.37</v>
      </c>
      <c r="ED7" s="38">
        <v>5.9</v>
      </c>
      <c r="EE7" s="38" t="s">
        <v>102</v>
      </c>
      <c r="EF7" s="38">
        <v>0</v>
      </c>
      <c r="EG7" s="38">
        <v>0</v>
      </c>
      <c r="EH7" s="38">
        <v>0.2</v>
      </c>
      <c r="EI7" s="38">
        <v>0.27</v>
      </c>
      <c r="EJ7" s="38" t="s">
        <v>102</v>
      </c>
      <c r="EK7" s="38">
        <v>0.19</v>
      </c>
      <c r="EL7" s="38">
        <v>0.23</v>
      </c>
      <c r="EM7" s="38">
        <v>0.21</v>
      </c>
      <c r="EN7" s="38">
        <v>0.17</v>
      </c>
      <c r="EO7" s="38">
        <v>0.22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sukeiei81</cp:lastModifiedBy>
  <cp:lastPrinted>2021-01-26T01:33:09Z</cp:lastPrinted>
  <dcterms:created xsi:type="dcterms:W3CDTF">2020-12-04T02:30:52Z</dcterms:created>
  <dcterms:modified xsi:type="dcterms:W3CDTF">2021-01-26T01:33:11Z</dcterms:modified>
</cp:coreProperties>
</file>