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288\Desktop\R03.01.28経営比較分析表（令和元年度決算）の分析\"/>
    </mc:Choice>
  </mc:AlternateContent>
  <xr:revisionPtr revIDLastSave="0" documentId="13_ncr:1_{24BC6B2C-B90D-4C36-AFBE-F6D04BD29594}" xr6:coauthVersionLast="45" xr6:coauthVersionMax="45" xr10:uidLastSave="{00000000-0000-0000-0000-000000000000}"/>
  <workbookProtection workbookAlgorithmName="SHA-512" workbookHashValue="/EmfiMr66zrlhCrmuCLEUoJKyfMpeAtqXjFdUQ+tg51F9vzlucPpsyJD5rl6ddl7YsPvfILqtgnrC4z3oSl84Q==" workbookSaltValue="wooYr2LLpx+/xPwmIJHr/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<sst xmlns="http://schemas.openxmlformats.org/spreadsheetml/2006/main" count="231" uniqueCount="117">
  <si>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</si>
  <si>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</si>
  <si>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</si>
  <si>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</si>
  <si>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</si>
  <si>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</si>
  <si>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</si>
  <si>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</si>
  <si>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</si>
  <si>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</si>
  <si>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</si>
  <si>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</si>
  <si>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</si>
  <si>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</si>
  <si>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</si>
  <si>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</si>
  <si>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</si>
  <si>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</si>
  <si>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</si>
  <si>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</si>
  <si>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</si>
  <si>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</si>
  <si>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</si>
  <si>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</si>
  <si>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</si>
  <si>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</si>
  <si>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</si>
  <si>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</si>
  <si>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</si>
  <si>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</si>
  <si>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</si>
  <si>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</si>
  <si>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</si>
  <si>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</si>
  <si>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</si>
  <si>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</si>
  <si>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</si>
  <si>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</si>
  <si>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</si>
  <si>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</si>
  <si>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</si>
  <si>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</si>
  <si>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</si>
  <si>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</si>
  <si>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</si>
  <si>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</si>
  <si>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</si>
  <si>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</si>
  <si>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</si>
  <si>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</si>
  <si>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</si>
  <si>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</si>
  <si>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</si>
  <si>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</si>
  <si>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</si>
  <si>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</si>
  <si>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</si>
  <si>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</si>
  <si>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</si>
  <si>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</si>
  <si>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</si>
  <si>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</si>
  <si>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</si>
  <si>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</si>
  <si>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</si>
  <si>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</si>
  <si>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</si>
  <si>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</si>
  <si>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</si>
  <si>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</si>
  <si>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</si>
  <si>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</si>
  <si>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</si>
  <si>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</si>
  <si>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</si>
  <si>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</si>
  <si>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</si>
  <si>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</si>
  <si>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</si>
  <si>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</si>
  <si>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</si>
  <si>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</si>
  <si>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</si>
  <si>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</si>
  <si>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</si>
  <si>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</si>
  <si>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</si>
  <si>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</si>
  <si>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</si>
  <si>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</si>
  <si>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</si>
  <si>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</si>
  <si>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</si>
  <si>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</si>
  <si>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</si>
  <si>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</si>
  <si>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</si>
  <si>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</si>
  <si>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</si>
  <si>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</si>
  <si>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</si>
  <si>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</si>
  <si>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</si>
  <si>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</si>
  <si>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</si>
  <si>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</si>
  <si>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</si>
  <si>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</si>
  <si>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</si>
  <si>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</si>
  <si>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</si>
  <si>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</si>
  <si>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</si>
  <si>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</si>
  <si>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が平均値を下回っている主たる要因は一般会計からの補助金の減少であり、今年度については増加傾向ではあるが、今後の施設更新等に要する費用を確保するために、維持管理費の節減等により更なる費用削減に努める。
　流動比率のマイナスの要因は、公共下水道・特定環境保全公共下水道・農業集落排水事業を１つの会計で処理しているため公共下水道の流動資産（預金）がマイナスになったことによるもので、今年度については改善方向にあり、今後も滞納処分の強化により使用料等の回収に努める。
　企業債残高対事業規模比率については、低下傾向にはあるが、今後の投資規模については、適切であるかを分析し経営改善を図っていく。
　経費回収率については、Ｈ28年度から平均値を下回っていたが今年度は上回ることができた。今後とも加入促進を図るとともに経費回収率の向上に努める。
　汚水処理原価については、Ｈ29年度に平均値を上回ったが、Ｈ30年度以降は平均値並みとなり、今後も維持管理費の削減に務める。
　水洗化率については、今年度は上昇したものの平均値を下回っているため、今後とも公共下水道の利点を周知するなどして、接続率向上のため加入促進を行っていく。</t>
    <rPh sb="40" eb="43">
      <t>コンネンド</t>
    </rPh>
    <rPh sb="48" eb="52">
      <t>ゾウカケイコウ</t>
    </rPh>
    <rPh sb="67" eb="68">
      <t>ヨウ</t>
    </rPh>
    <rPh sb="194" eb="197">
      <t>コンネンド</t>
    </rPh>
    <rPh sb="202" eb="206">
      <t>カイゼンホウコウ</t>
    </rPh>
    <rPh sb="210" eb="212">
      <t>コンゴ</t>
    </rPh>
    <rPh sb="330" eb="333">
      <t>コンネンド</t>
    </rPh>
    <rPh sb="334" eb="336">
      <t>ウワマワ</t>
    </rPh>
    <rPh sb="344" eb="346">
      <t>コンゴ</t>
    </rPh>
    <rPh sb="407" eb="409">
      <t>イコウ</t>
    </rPh>
    <rPh sb="447" eb="450">
      <t>コンネンド</t>
    </rPh>
    <rPh sb="451" eb="453">
      <t>ジョウショウ</t>
    </rPh>
    <rPh sb="471" eb="473">
      <t>コンゴ</t>
    </rPh>
    <phoneticPr fontId="4"/>
  </si>
  <si>
    <t>　有形固定資産減価償却率は、平均値より下回ってはいるが、汚水処理場施設・管渠等の老朽化は進んでいるので、長寿命化計画等に基づくなどして、施設の改築更新を行っていく。</t>
    <rPh sb="28" eb="30">
      <t>オスイ</t>
    </rPh>
    <rPh sb="30" eb="33">
      <t>ショリジョウ</t>
    </rPh>
    <rPh sb="38" eb="39">
      <t>トウ</t>
    </rPh>
    <rPh sb="56" eb="58">
      <t>ケイカク</t>
    </rPh>
    <rPh sb="68" eb="70">
      <t>シセツ</t>
    </rPh>
    <phoneticPr fontId="4"/>
  </si>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</sst>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1-405F-8A61-D5E102F949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0.19</c:v>
                </c:pt>
                <c:pt idx="2">
                  <c:v>0.23</c:v>
                </c:pt>
                <c:pt idx="3">
                  <c:v>0.21</c:v>
                </c:pt>
                <c:pt idx="4">
                  <c:v>0.17</c:v>
                </c:pt>
              </c:numCache>
            </c:numRef>
          </c:val>
          <c:smooth val="0"/>
          <c:extLst>
            <c:ext xmlns:c16="http://schemas.microsoft.com/office/drawing/2014/chart" uri="{C3380CC4-5D6E-409C-BE32-E72D297353CC}">
              <c16:uniqueId val="{00000001-FA61-405F-8A61-D5E102F949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60.67</c:v>
                </c:pt>
                <c:pt idx="1">
                  <c:v>77.290000000000006</c:v>
                </c:pt>
                <c:pt idx="2">
                  <c:v>73.540000000000006</c:v>
                </c:pt>
                <c:pt idx="3">
                  <c:v>66.319999999999993</c:v>
                </c:pt>
                <c:pt idx="4">
                  <c:v>67.86</c:v>
                </c:pt>
              </c:numCache>
            </c:numRef>
          </c:val>
          <c:extLst>
            <c:ext xmlns:c16="http://schemas.microsoft.com/office/drawing/2014/chart" uri="{C3380CC4-5D6E-409C-BE32-E72D297353CC}">
              <c16:uniqueId val="{00000000-69F2-4829-9A13-57C27F4014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59.35</c:v>
                </c:pt>
                <c:pt idx="2">
                  <c:v>58.4</c:v>
                </c:pt>
                <c:pt idx="3">
                  <c:v>58</c:v>
                </c:pt>
                <c:pt idx="4">
                  <c:v>57.42</c:v>
                </c:pt>
              </c:numCache>
            </c:numRef>
          </c:val>
          <c:smooth val="0"/>
          <c:extLst>
            <c:ext xmlns:c16="http://schemas.microsoft.com/office/drawing/2014/chart" uri="{C3380CC4-5D6E-409C-BE32-E72D297353CC}">
              <c16:uniqueId val="{00000001-69F2-4829-9A13-57C27F4014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80.97</c:v>
                </c:pt>
                <c:pt idx="1">
                  <c:v>82.84</c:v>
                </c:pt>
                <c:pt idx="2">
                  <c:v>83.4</c:v>
                </c:pt>
                <c:pt idx="3">
                  <c:v>83.16</c:v>
                </c:pt>
                <c:pt idx="4">
                  <c:v>85.97</c:v>
                </c:pt>
              </c:numCache>
            </c:numRef>
          </c:val>
          <c:extLst>
            <c:ext xmlns:c16="http://schemas.microsoft.com/office/drawing/2014/chart" uri="{C3380CC4-5D6E-409C-BE32-E72D297353CC}">
              <c16:uniqueId val="{00000000-D4A4-408B-8182-55BF30AB72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89.88</c:v>
                </c:pt>
                <c:pt idx="2">
                  <c:v>89.68</c:v>
                </c:pt>
                <c:pt idx="3">
                  <c:v>89.79</c:v>
                </c:pt>
                <c:pt idx="4">
                  <c:v>90.42</c:v>
                </c:pt>
              </c:numCache>
            </c:numRef>
          </c:val>
          <c:smooth val="0"/>
          <c:extLst>
            <c:ext xmlns:c16="http://schemas.microsoft.com/office/drawing/2014/chart" uri="{C3380CC4-5D6E-409C-BE32-E72D297353CC}">
              <c16:uniqueId val="{00000001-D4A4-408B-8182-55BF30AB72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98.82</c:v>
                </c:pt>
                <c:pt idx="1">
                  <c:v>99.04</c:v>
                </c:pt>
                <c:pt idx="2">
                  <c:v>96.45</c:v>
                </c:pt>
                <c:pt idx="3">
                  <c:v>98.38</c:v>
                </c:pt>
                <c:pt idx="4">
                  <c:v>100.07</c:v>
                </c:pt>
              </c:numCache>
            </c:numRef>
          </c:val>
          <c:extLst>
            <c:ext xmlns:c16="http://schemas.microsoft.com/office/drawing/2014/chart" uri="{C3380CC4-5D6E-409C-BE32-E72D297353CC}">
              <c16:uniqueId val="{00000000-012A-4A90-9633-9BD1D05E97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105.98</c:v>
                </c:pt>
                <c:pt idx="2">
                  <c:v>105.53</c:v>
                </c:pt>
                <c:pt idx="3">
                  <c:v>105.06</c:v>
                </c:pt>
                <c:pt idx="4">
                  <c:v>106.81</c:v>
                </c:pt>
              </c:numCache>
            </c:numRef>
          </c:val>
          <c:smooth val="0"/>
          <c:extLst>
            <c:ext xmlns:c16="http://schemas.microsoft.com/office/drawing/2014/chart" uri="{C3380CC4-5D6E-409C-BE32-E72D297353CC}">
              <c16:uniqueId val="{00000001-012A-4A90-9633-9BD1D05E97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17.95</c:v>
                </c:pt>
                <c:pt idx="1">
                  <c:v>20.49</c:v>
                </c:pt>
                <c:pt idx="2">
                  <c:v>22.91</c:v>
                </c:pt>
                <c:pt idx="3">
                  <c:v>25.25</c:v>
                </c:pt>
                <c:pt idx="4">
                  <c:v>27.46</c:v>
                </c:pt>
              </c:numCache>
            </c:numRef>
          </c:val>
          <c:extLst>
            <c:ext xmlns:c16="http://schemas.microsoft.com/office/drawing/2014/chart" uri="{C3380CC4-5D6E-409C-BE32-E72D297353CC}">
              <c16:uniqueId val="{00000000-920F-42CD-9DB0-651C27C13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27.12</c:v>
                </c:pt>
                <c:pt idx="2">
                  <c:v>29.5</c:v>
                </c:pt>
                <c:pt idx="3">
                  <c:v>30.6</c:v>
                </c:pt>
                <c:pt idx="4">
                  <c:v>29.23</c:v>
                </c:pt>
              </c:numCache>
            </c:numRef>
          </c:val>
          <c:smooth val="0"/>
          <c:extLst>
            <c:ext xmlns:c16="http://schemas.microsoft.com/office/drawing/2014/chart" uri="{C3380CC4-5D6E-409C-BE32-E72D297353CC}">
              <c16:uniqueId val="{00000001-920F-42CD-9DB0-651C27C13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B-4953-9813-50538DEE86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1.93</c:v>
                </c:pt>
                <c:pt idx="2">
                  <c:v>1.92</c:v>
                </c:pt>
                <c:pt idx="3">
                  <c:v>1.83</c:v>
                </c:pt>
                <c:pt idx="4">
                  <c:v>1.37</c:v>
                </c:pt>
              </c:numCache>
            </c:numRef>
          </c:val>
          <c:smooth val="0"/>
          <c:extLst>
            <c:ext xmlns:c16="http://schemas.microsoft.com/office/drawing/2014/chart" uri="{C3380CC4-5D6E-409C-BE32-E72D297353CC}">
              <c16:uniqueId val="{00000001-0C2B-4953-9813-50538DEE86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EF-48EE-A223-E600920137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41.15</c:v>
                </c:pt>
                <c:pt idx="2">
                  <c:v>39.08</c:v>
                </c:pt>
                <c:pt idx="3">
                  <c:v>41.56</c:v>
                </c:pt>
                <c:pt idx="4">
                  <c:v>34.4</c:v>
                </c:pt>
              </c:numCache>
            </c:numRef>
          </c:val>
          <c:smooth val="0"/>
          <c:extLst>
            <c:ext xmlns:c16="http://schemas.microsoft.com/office/drawing/2014/chart" uri="{C3380CC4-5D6E-409C-BE32-E72D297353CC}">
              <c16:uniqueId val="{00000001-FAEF-48EE-A223-E600920137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29.36</c:v>
                </c:pt>
                <c:pt idx="1">
                  <c:v>3.24</c:v>
                </c:pt>
                <c:pt idx="2">
                  <c:v>-15.35</c:v>
                </c:pt>
                <c:pt idx="3">
                  <c:v>-20.92</c:v>
                </c:pt>
                <c:pt idx="4">
                  <c:v>-6.59</c:v>
                </c:pt>
              </c:numCache>
            </c:numRef>
          </c:val>
          <c:extLst>
            <c:ext xmlns:c16="http://schemas.microsoft.com/office/drawing/2014/chart" uri="{C3380CC4-5D6E-409C-BE32-E72D297353CC}">
              <c16:uniqueId val="{00000000-F36B-46C3-9DF3-BA873B9651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88.12</c:v>
                </c:pt>
                <c:pt idx="2">
                  <c:v>81.33</c:v>
                </c:pt>
                <c:pt idx="3">
                  <c:v>80.81</c:v>
                </c:pt>
                <c:pt idx="4">
                  <c:v>68.17</c:v>
                </c:pt>
              </c:numCache>
            </c:numRef>
          </c:val>
          <c:smooth val="0"/>
          <c:extLst>
            <c:ext xmlns:c16="http://schemas.microsoft.com/office/drawing/2014/chart" uri="{C3380CC4-5D6E-409C-BE32-E72D297353CC}">
              <c16:uniqueId val="{00000001-F36B-46C3-9DF3-BA873B9651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895.96</c:v>
                </c:pt>
                <c:pt idx="1">
                  <c:v>781.53</c:v>
                </c:pt>
                <c:pt idx="2">
                  <c:v>736.62</c:v>
                </c:pt>
                <c:pt idx="3">
                  <c:v>599.78</c:v>
                </c:pt>
                <c:pt idx="4">
                  <c:v>559.79</c:v>
                </c:pt>
              </c:numCache>
            </c:numRef>
          </c:val>
          <c:extLst>
            <c:ext xmlns:c16="http://schemas.microsoft.com/office/drawing/2014/chart" uri="{C3380CC4-5D6E-409C-BE32-E72D297353CC}">
              <c16:uniqueId val="{00000000-A286-400E-827C-E4F2F65A0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716.96</c:v>
                </c:pt>
                <c:pt idx="2">
                  <c:v>799.11</c:v>
                </c:pt>
                <c:pt idx="3">
                  <c:v>768.62</c:v>
                </c:pt>
                <c:pt idx="4">
                  <c:v>789.44</c:v>
                </c:pt>
              </c:numCache>
            </c:numRef>
          </c:val>
          <c:smooth val="0"/>
          <c:extLst>
            <c:ext xmlns:c16="http://schemas.microsoft.com/office/drawing/2014/chart" uri="{C3380CC4-5D6E-409C-BE32-E72D297353CC}">
              <c16:uniqueId val="{00000001-A286-400E-827C-E4F2F65A0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94.16</c:v>
                </c:pt>
                <c:pt idx="1">
                  <c:v>85.47</c:v>
                </c:pt>
                <c:pt idx="2">
                  <c:v>79.87</c:v>
                </c:pt>
                <c:pt idx="3">
                  <c:v>85.03</c:v>
                </c:pt>
                <c:pt idx="4">
                  <c:v>88.91</c:v>
                </c:pt>
              </c:numCache>
            </c:numRef>
          </c:val>
          <c:extLst>
            <c:ext xmlns:c16="http://schemas.microsoft.com/office/drawing/2014/chart" uri="{C3380CC4-5D6E-409C-BE32-E72D297353CC}">
              <c16:uniqueId val="{00000000-C68A-469A-93DA-B693BB47BB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88.09</c:v>
                </c:pt>
                <c:pt idx="2">
                  <c:v>87.69</c:v>
                </c:pt>
                <c:pt idx="3">
                  <c:v>88.06</c:v>
                </c:pt>
                <c:pt idx="4">
                  <c:v>87.29</c:v>
                </c:pt>
              </c:numCache>
            </c:numRef>
          </c:val>
          <c:smooth val="0"/>
          <c:extLst>
            <c:ext xmlns:c16="http://schemas.microsoft.com/office/drawing/2014/chart" uri="{C3380CC4-5D6E-409C-BE32-E72D297353CC}">
              <c16:uniqueId val="{00000001-C68A-469A-93DA-B693BB47BB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164.16</c:v>
                </c:pt>
                <c:pt idx="1">
                  <c:v>176.02</c:v>
                </c:pt>
                <c:pt idx="2">
                  <c:v>193.26</c:v>
                </c:pt>
                <c:pt idx="3">
                  <c:v>182.24</c:v>
                </c:pt>
                <c:pt idx="4">
                  <c:v>174.61</c:v>
                </c:pt>
              </c:numCache>
            </c:numRef>
          </c:val>
          <c:extLst>
            <c:ext xmlns:c16="http://schemas.microsoft.com/office/drawing/2014/chart" uri="{C3380CC4-5D6E-409C-BE32-E72D297353CC}">
              <c16:uniqueId val="{00000000-4D7A-4738-9F5F-E786DB910A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181.8</c:v>
                </c:pt>
                <c:pt idx="2">
                  <c:v>180.07</c:v>
                </c:pt>
                <c:pt idx="3">
                  <c:v>179.32</c:v>
                </c:pt>
                <c:pt idx="4">
                  <c:v>176.67</c:v>
                </c:pt>
              </c:numCache>
            </c:numRef>
          </c:val>
          <c:smooth val="0"/>
          <c:extLst>
            <c:ext xmlns:c16="http://schemas.microsoft.com/office/drawing/2014/chart" uri="{C3380CC4-5D6E-409C-BE32-E72D297353CC}">
              <c16:uniqueId val="{00000001-4D7A-4738-9F5F-E786DB910A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I70" sqref="BI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宇城市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58941</v>
      </c>
      <c r="AM8" s="51"/>
      <c r="AN8" s="51"/>
      <c r="AO8" s="51"/>
      <c r="AP8" s="51"/>
      <c r="AQ8" s="51"/>
      <c r="AR8" s="51"/>
      <c r="AS8" s="51"/>
      <c r="AT8" s="46">
        <f>データ!T6</f>
        <v>188.61</v>
      </c>
      <c r="AU8" s="46"/>
      <c r="AV8" s="46"/>
      <c r="AW8" s="46"/>
      <c r="AX8" s="46"/>
      <c r="AY8" s="46"/>
      <c r="AZ8" s="46"/>
      <c r="BA8" s="46"/>
      <c r="BB8" s="46">
        <f>データ!U6</f>
        <v>312.5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56.88</v>
      </c>
      <c r="J10" s="46"/>
      <c r="K10" s="46"/>
      <c r="L10" s="46"/>
      <c r="M10" s="46"/>
      <c r="N10" s="46"/>
      <c r="O10" s="46"/>
      <c r="P10" s="46">
        <f>データ!P6</f>
        <v>47.94</v>
      </c>
      <c r="Q10" s="46"/>
      <c r="R10" s="46"/>
      <c r="S10" s="46"/>
      <c r="T10" s="46"/>
      <c r="U10" s="46"/>
      <c r="V10" s="46"/>
      <c r="W10" s="46">
        <f>データ!Q6</f>
        <v>77.58</v>
      </c>
      <c r="X10" s="46"/>
      <c r="Y10" s="46"/>
      <c r="Z10" s="46"/>
      <c r="AA10" s="46"/>
      <c r="AB10" s="46"/>
      <c r="AC10" s="46"/>
      <c r="AD10" s="51">
        <f>データ!R6</f>
        <v>3140</v>
      </c>
      <c r="AE10" s="51"/>
      <c r="AF10" s="51"/>
      <c r="AG10" s="51"/>
      <c r="AH10" s="51"/>
      <c r="AI10" s="51"/>
      <c r="AJ10" s="51"/>
      <c r="AK10" s="2"/>
      <c r="AL10" s="51">
        <f>データ!V6</f>
        <v>28089</v>
      </c>
      <c r="AM10" s="51"/>
      <c r="AN10" s="51"/>
      <c r="AO10" s="51"/>
      <c r="AP10" s="51"/>
      <c r="AQ10" s="51"/>
      <c r="AR10" s="51"/>
      <c r="AS10" s="51"/>
      <c r="AT10" s="46">
        <f>データ!W6</f>
        <v>8.84</v>
      </c>
      <c r="AU10" s="46"/>
      <c r="AV10" s="46"/>
      <c r="AW10" s="46"/>
      <c r="AX10" s="46"/>
      <c r="AY10" s="46"/>
      <c r="AZ10" s="46"/>
      <c r="BA10" s="46"/>
      <c r="BB10" s="46">
        <f>データ!X6</f>
        <v>3177.49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MVbNqS0b/ooRzw1t860gk3+WxdWs1XBO4PAzPwCNcjZbcdIrbZwyyZ2yQERxFTgJNMHJPIKqhLIeG4Q3iO3Q==" saltValue="EgU6Vp7iaL3ef2Toyg4u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432130</v>
      </c>
      <c r="D6" s="33">
        <f t="shared" si="3"/>
        <v>46</v>
      </c>
      <c r="E6" s="33">
        <f t="shared" si="3"/>
        <v>17</v>
      </c>
      <c r="F6" s="33">
        <f t="shared" si="3"/>
        <v>1</v>
      </c>
      <c r="G6" s="33">
        <f t="shared" si="3"/>
        <v>0</v>
      </c>
      <c r="H6" s="33" t="str">
        <f t="shared" si="3"/>
        <v>熊本県　宇城市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56.88</v>
      </c>
      <c r="P6" s="34">
        <f t="shared" si="3"/>
        <v>47.94</v>
      </c>
      <c r="Q6" s="34">
        <f t="shared" si="3"/>
        <v>77.58</v>
      </c>
      <c r="R6" s="34">
        <f t="shared" si="3"/>
        <v>3140</v>
      </c>
      <c r="S6" s="34">
        <f t="shared" si="3"/>
        <v>58941</v>
      </c>
      <c r="T6" s="34">
        <f t="shared" si="3"/>
        <v>188.61</v>
      </c>
      <c r="U6" s="34">
        <f t="shared" si="3"/>
        <v>312.5</v>
      </c>
      <c r="V6" s="34">
        <f t="shared" si="3"/>
        <v>28089</v>
      </c>
      <c r="W6" s="34">
        <f t="shared" si="3"/>
        <v>8.84</v>
      </c>
      <c r="X6" s="34">
        <f t="shared" si="3"/>
        <v>3177.49</v>
      </c>
      <c r="Y6" s="35">
        <f>IF(Y7="",NA(),Y7)</f>
        <v>98.82</v>
      </c>
      <c r="Z6" s="35">
        <f t="shared" ref="Z6:AH6" si="4">IF(Z7="",NA(),Z7)</f>
        <v>99.04</v>
      </c>
      <c r="AA6" s="35">
        <f t="shared" si="4"/>
        <v>96.45</v>
      </c>
      <c r="AB6" s="35">
        <f t="shared" si="4"/>
        <v>98.38</v>
      </c>
      <c r="AC6" s="35">
        <f t="shared" si="4"/>
        <v>100.07</v>
      </c>
      <c r="AD6" s="35">
        <f t="shared" si="4"/>
        <v>109.12</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41.15</v>
      </c>
      <c r="AQ6" s="35">
        <f t="shared" si="5"/>
        <v>39.08</v>
      </c>
      <c r="AR6" s="35">
        <f t="shared" si="5"/>
        <v>41.56</v>
      </c>
      <c r="AS6" s="35">
        <f t="shared" si="5"/>
        <v>34.4</v>
      </c>
      <c r="AT6" s="34" t="str">
        <f>IF(AT7="","",IF(AT7="-","【-】","【"&amp;SUBSTITUTE(TEXT(AT7,"#,##0.00"),"-","△")&amp;"】"))</f>
        <v>【3.09】</v>
      </c>
      <c r="AU6" s="35">
        <f>IF(AU7="",NA(),AU7)</f>
        <v>29.36</v>
      </c>
      <c r="AV6" s="35">
        <f t="shared" ref="AV6:BD6" si="6">IF(AV7="",NA(),AV7)</f>
        <v>3.24</v>
      </c>
      <c r="AW6" s="35">
        <f t="shared" si="6"/>
        <v>-15.35</v>
      </c>
      <c r="AX6" s="35">
        <f t="shared" si="6"/>
        <v>-20.92</v>
      </c>
      <c r="AY6" s="35">
        <f t="shared" si="6"/>
        <v>-6.59</v>
      </c>
      <c r="AZ6" s="35">
        <f t="shared" si="6"/>
        <v>44.37</v>
      </c>
      <c r="BA6" s="35">
        <f t="shared" si="6"/>
        <v>88.12</v>
      </c>
      <c r="BB6" s="35">
        <f t="shared" si="6"/>
        <v>81.33</v>
      </c>
      <c r="BC6" s="35">
        <f t="shared" si="6"/>
        <v>80.81</v>
      </c>
      <c r="BD6" s="35">
        <f t="shared" si="6"/>
        <v>68.17</v>
      </c>
      <c r="BE6" s="34" t="str">
        <f>IF(BE7="","",IF(BE7="-","【-】","【"&amp;SUBSTITUTE(TEXT(BE7,"#,##0.00"),"-","△")&amp;"】"))</f>
        <v>【69.54】</v>
      </c>
      <c r="BF6" s="35">
        <f>IF(BF7="",NA(),BF7)</f>
        <v>895.96</v>
      </c>
      <c r="BG6" s="35">
        <f t="shared" ref="BG6:BO6" si="7">IF(BG7="",NA(),BG7)</f>
        <v>781.53</v>
      </c>
      <c r="BH6" s="35">
        <f t="shared" si="7"/>
        <v>736.62</v>
      </c>
      <c r="BI6" s="35">
        <f t="shared" si="7"/>
        <v>599.78</v>
      </c>
      <c r="BJ6" s="35">
        <f t="shared" si="7"/>
        <v>559.79</v>
      </c>
      <c r="BK6" s="35">
        <f t="shared" si="7"/>
        <v>1118.56</v>
      </c>
      <c r="BL6" s="35">
        <f t="shared" si="7"/>
        <v>716.96</v>
      </c>
      <c r="BM6" s="35">
        <f t="shared" si="7"/>
        <v>799.11</v>
      </c>
      <c r="BN6" s="35">
        <f t="shared" si="7"/>
        <v>768.62</v>
      </c>
      <c r="BO6" s="35">
        <f t="shared" si="7"/>
        <v>789.44</v>
      </c>
      <c r="BP6" s="34" t="str">
        <f>IF(BP7="","",IF(BP7="-","【-】","【"&amp;SUBSTITUTE(TEXT(BP7,"#,##0.00"),"-","△")&amp;"】"))</f>
        <v>【682.51】</v>
      </c>
      <c r="BQ6" s="35">
        <f>IF(BQ7="",NA(),BQ7)</f>
        <v>94.16</v>
      </c>
      <c r="BR6" s="35">
        <f t="shared" ref="BR6:BZ6" si="8">IF(BR7="",NA(),BR7)</f>
        <v>85.47</v>
      </c>
      <c r="BS6" s="35">
        <f t="shared" si="8"/>
        <v>79.87</v>
      </c>
      <c r="BT6" s="35">
        <f t="shared" si="8"/>
        <v>85.03</v>
      </c>
      <c r="BU6" s="35">
        <f t="shared" si="8"/>
        <v>88.91</v>
      </c>
      <c r="BV6" s="35">
        <f t="shared" si="8"/>
        <v>72.33</v>
      </c>
      <c r="BW6" s="35">
        <f t="shared" si="8"/>
        <v>88.09</v>
      </c>
      <c r="BX6" s="35">
        <f t="shared" si="8"/>
        <v>87.69</v>
      </c>
      <c r="BY6" s="35">
        <f t="shared" si="8"/>
        <v>88.06</v>
      </c>
      <c r="BZ6" s="35">
        <f t="shared" si="8"/>
        <v>87.29</v>
      </c>
      <c r="CA6" s="34" t="str">
        <f>IF(CA7="","",IF(CA7="-","【-】","【"&amp;SUBSTITUTE(TEXT(CA7,"#,##0.00"),"-","△")&amp;"】"))</f>
        <v>【100.34】</v>
      </c>
      <c r="CB6" s="35">
        <f>IF(CB7="",NA(),CB7)</f>
        <v>164.16</v>
      </c>
      <c r="CC6" s="35">
        <f t="shared" ref="CC6:CK6" si="9">IF(CC7="",NA(),CC7)</f>
        <v>176.02</v>
      </c>
      <c r="CD6" s="35">
        <f t="shared" si="9"/>
        <v>193.26</v>
      </c>
      <c r="CE6" s="35">
        <f t="shared" si="9"/>
        <v>182.24</v>
      </c>
      <c r="CF6" s="35">
        <f t="shared" si="9"/>
        <v>174.61</v>
      </c>
      <c r="CG6" s="35">
        <f t="shared" si="9"/>
        <v>215.28</v>
      </c>
      <c r="CH6" s="35">
        <f t="shared" si="9"/>
        <v>181.8</v>
      </c>
      <c r="CI6" s="35">
        <f t="shared" si="9"/>
        <v>180.07</v>
      </c>
      <c r="CJ6" s="35">
        <f t="shared" si="9"/>
        <v>179.32</v>
      </c>
      <c r="CK6" s="35">
        <f t="shared" si="9"/>
        <v>176.67</v>
      </c>
      <c r="CL6" s="34" t="str">
        <f>IF(CL7="","",IF(CL7="-","【-】","【"&amp;SUBSTITUTE(TEXT(CL7,"#,##0.00"),"-","△")&amp;"】"))</f>
        <v>【136.15】</v>
      </c>
      <c r="CM6" s="35">
        <f>IF(CM7="",NA(),CM7)</f>
        <v>60.67</v>
      </c>
      <c r="CN6" s="35">
        <f t="shared" ref="CN6:CV6" si="10">IF(CN7="",NA(),CN7)</f>
        <v>77.290000000000006</v>
      </c>
      <c r="CO6" s="35">
        <f t="shared" si="10"/>
        <v>73.540000000000006</v>
      </c>
      <c r="CP6" s="35">
        <f t="shared" si="10"/>
        <v>66.319999999999993</v>
      </c>
      <c r="CQ6" s="35">
        <f t="shared" si="10"/>
        <v>67.86</v>
      </c>
      <c r="CR6" s="35">
        <f t="shared" si="10"/>
        <v>54.67</v>
      </c>
      <c r="CS6" s="35">
        <f t="shared" si="10"/>
        <v>59.35</v>
      </c>
      <c r="CT6" s="35">
        <f t="shared" si="10"/>
        <v>58.4</v>
      </c>
      <c r="CU6" s="35">
        <f t="shared" si="10"/>
        <v>58</v>
      </c>
      <c r="CV6" s="35">
        <f t="shared" si="10"/>
        <v>57.42</v>
      </c>
      <c r="CW6" s="34" t="str">
        <f>IF(CW7="","",IF(CW7="-","【-】","【"&amp;SUBSTITUTE(TEXT(CW7,"#,##0.00"),"-","△")&amp;"】"))</f>
        <v>【59.64】</v>
      </c>
      <c r="CX6" s="35">
        <f>IF(CX7="",NA(),CX7)</f>
        <v>80.97</v>
      </c>
      <c r="CY6" s="35">
        <f t="shared" ref="CY6:DG6" si="11">IF(CY7="",NA(),CY7)</f>
        <v>82.84</v>
      </c>
      <c r="CZ6" s="35">
        <f t="shared" si="11"/>
        <v>83.4</v>
      </c>
      <c r="DA6" s="35">
        <f t="shared" si="11"/>
        <v>83.16</v>
      </c>
      <c r="DB6" s="35">
        <f t="shared" si="11"/>
        <v>85.97</v>
      </c>
      <c r="DC6" s="35">
        <f t="shared" si="11"/>
        <v>83.8</v>
      </c>
      <c r="DD6" s="35">
        <f t="shared" si="11"/>
        <v>89.88</v>
      </c>
      <c r="DE6" s="35">
        <f t="shared" si="11"/>
        <v>89.68</v>
      </c>
      <c r="DF6" s="35">
        <f t="shared" si="11"/>
        <v>89.79</v>
      </c>
      <c r="DG6" s="35">
        <f t="shared" si="11"/>
        <v>90.42</v>
      </c>
      <c r="DH6" s="34" t="str">
        <f>IF(DH7="","",IF(DH7="-","【-】","【"&amp;SUBSTITUTE(TEXT(DH7,"#,##0.00"),"-","△")&amp;"】"))</f>
        <v>【95.35】</v>
      </c>
      <c r="DI6" s="35">
        <f>IF(DI7="",NA(),DI7)</f>
        <v>17.95</v>
      </c>
      <c r="DJ6" s="35">
        <f t="shared" ref="DJ6:DR6" si="12">IF(DJ7="",NA(),DJ7)</f>
        <v>20.49</v>
      </c>
      <c r="DK6" s="35">
        <f t="shared" si="12"/>
        <v>22.91</v>
      </c>
      <c r="DL6" s="35">
        <f t="shared" si="12"/>
        <v>25.25</v>
      </c>
      <c r="DM6" s="35">
        <f t="shared" si="12"/>
        <v>27.46</v>
      </c>
      <c r="DN6" s="35">
        <f t="shared" si="12"/>
        <v>23.95</v>
      </c>
      <c r="DO6" s="35">
        <f t="shared" si="12"/>
        <v>27.12</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1.93</v>
      </c>
      <c r="EA6" s="35">
        <f t="shared" si="13"/>
        <v>1.92</v>
      </c>
      <c r="EB6" s="35">
        <f t="shared" si="13"/>
        <v>1.83</v>
      </c>
      <c r="EC6" s="35">
        <f t="shared" si="13"/>
        <v>1.37</v>
      </c>
      <c r="ED6" s="34" t="str">
        <f>IF(ED7="","",IF(ED7="-","【-】","【"&amp;SUBSTITUTE(TEXT(ED7,"#,##0.00"),"-","△")&amp;"】"))</f>
        <v>【5.90】</v>
      </c>
      <c r="EE6" s="34">
        <f>IF(EE7="",NA(),EE7)</f>
        <v>0</v>
      </c>
      <c r="EF6" s="34">
        <f t="shared" ref="EF6:EN6" si="14">IF(EF7="",NA(),EF7)</f>
        <v>0</v>
      </c>
      <c r="EG6" s="34">
        <f t="shared" si="14"/>
        <v>0</v>
      </c>
      <c r="EH6" s="34">
        <f t="shared" si="14"/>
        <v>0</v>
      </c>
      <c r="EI6" s="34">
        <f t="shared" si="14"/>
        <v>0</v>
      </c>
      <c r="EJ6" s="35">
        <f t="shared" si="14"/>
        <v>0.11</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432130</v>
      </c>
      <c r="D7" s="37">
        <v>46</v>
      </c>
      <c r="E7" s="37">
        <v>17</v>
      </c>
      <c r="F7" s="37">
        <v>1</v>
      </c>
      <c r="G7" s="37">
        <v>0</v>
      </c>
      <c r="H7" s="37" t="s">
        <v>96</v>
      </c>
      <c r="I7" s="37" t="s">
        <v>97</v>
      </c>
      <c r="J7" s="37" t="s">
        <v>98</v>
      </c>
      <c r="K7" s="37" t="s">
        <v>99</v>
      </c>
      <c r="L7" s="37" t="s">
        <v>100</v>
      </c>
      <c r="M7" s="37" t="s">
        <v>101</v>
      </c>
      <c r="N7" s="38" t="s">
        <v>102</v>
      </c>
      <c r="O7" s="38">
        <v>56.88</v>
      </c>
      <c r="P7" s="38">
        <v>47.94</v>
      </c>
      <c r="Q7" s="38">
        <v>77.58</v>
      </c>
      <c r="R7" s="38">
        <v>3140</v>
      </c>
      <c r="S7" s="38">
        <v>58941</v>
      </c>
      <c r="T7" s="38">
        <v>188.61</v>
      </c>
      <c r="U7" s="38">
        <v>312.5</v>
      </c>
      <c r="V7" s="38">
        <v>28089</v>
      </c>
      <c r="W7" s="38">
        <v>8.84</v>
      </c>
      <c r="X7" s="38">
        <v>3177.49</v>
      </c>
      <c r="Y7" s="38">
        <v>98.82</v>
      </c>
      <c r="Z7" s="38">
        <v>99.04</v>
      </c>
      <c r="AA7" s="38">
        <v>96.45</v>
      </c>
      <c r="AB7" s="38">
        <v>98.38</v>
      </c>
      <c r="AC7" s="38">
        <v>100.07</v>
      </c>
      <c r="AD7" s="38">
        <v>109.12</v>
      </c>
      <c r="AE7" s="38">
        <v>105.98</v>
      </c>
      <c r="AF7" s="38">
        <v>105.53</v>
      </c>
      <c r="AG7" s="38">
        <v>105.06</v>
      </c>
      <c r="AH7" s="38">
        <v>106.81</v>
      </c>
      <c r="AI7" s="38">
        <v>108.07</v>
      </c>
      <c r="AJ7" s="38">
        <v>0</v>
      </c>
      <c r="AK7" s="38">
        <v>0</v>
      </c>
      <c r="AL7" s="38">
        <v>0</v>
      </c>
      <c r="AM7" s="38">
        <v>0</v>
      </c>
      <c r="AN7" s="38">
        <v>0</v>
      </c>
      <c r="AO7" s="38">
        <v>116.49</v>
      </c>
      <c r="AP7" s="38">
        <v>41.15</v>
      </c>
      <c r="AQ7" s="38">
        <v>39.08</v>
      </c>
      <c r="AR7" s="38">
        <v>41.56</v>
      </c>
      <c r="AS7" s="38">
        <v>34.4</v>
      </c>
      <c r="AT7" s="38">
        <v>3.09</v>
      </c>
      <c r="AU7" s="38">
        <v>29.36</v>
      </c>
      <c r="AV7" s="38">
        <v>3.24</v>
      </c>
      <c r="AW7" s="38">
        <v>-15.35</v>
      </c>
      <c r="AX7" s="38">
        <v>-20.92</v>
      </c>
      <c r="AY7" s="38">
        <v>-6.59</v>
      </c>
      <c r="AZ7" s="38">
        <v>44.37</v>
      </c>
      <c r="BA7" s="38">
        <v>88.12</v>
      </c>
      <c r="BB7" s="38">
        <v>81.33</v>
      </c>
      <c r="BC7" s="38">
        <v>80.81</v>
      </c>
      <c r="BD7" s="38">
        <v>68.17</v>
      </c>
      <c r="BE7" s="38">
        <v>69.540000000000006</v>
      </c>
      <c r="BF7" s="38">
        <v>895.96</v>
      </c>
      <c r="BG7" s="38">
        <v>781.53</v>
      </c>
      <c r="BH7" s="38">
        <v>736.62</v>
      </c>
      <c r="BI7" s="38">
        <v>599.78</v>
      </c>
      <c r="BJ7" s="38">
        <v>559.79</v>
      </c>
      <c r="BK7" s="38">
        <v>1118.56</v>
      </c>
      <c r="BL7" s="38">
        <v>716.96</v>
      </c>
      <c r="BM7" s="38">
        <v>799.11</v>
      </c>
      <c r="BN7" s="38">
        <v>768.62</v>
      </c>
      <c r="BO7" s="38">
        <v>789.44</v>
      </c>
      <c r="BP7" s="38">
        <v>682.51</v>
      </c>
      <c r="BQ7" s="38">
        <v>94.16</v>
      </c>
      <c r="BR7" s="38">
        <v>85.47</v>
      </c>
      <c r="BS7" s="38">
        <v>79.87</v>
      </c>
      <c r="BT7" s="38">
        <v>85.03</v>
      </c>
      <c r="BU7" s="38">
        <v>88.91</v>
      </c>
      <c r="BV7" s="38">
        <v>72.33</v>
      </c>
      <c r="BW7" s="38">
        <v>88.09</v>
      </c>
      <c r="BX7" s="38">
        <v>87.69</v>
      </c>
      <c r="BY7" s="38">
        <v>88.06</v>
      </c>
      <c r="BZ7" s="38">
        <v>87.29</v>
      </c>
      <c r="CA7" s="38">
        <v>100.34</v>
      </c>
      <c r="CB7" s="38">
        <v>164.16</v>
      </c>
      <c r="CC7" s="38">
        <v>176.02</v>
      </c>
      <c r="CD7" s="38">
        <v>193.26</v>
      </c>
      <c r="CE7" s="38">
        <v>182.24</v>
      </c>
      <c r="CF7" s="38">
        <v>174.61</v>
      </c>
      <c r="CG7" s="38">
        <v>215.28</v>
      </c>
      <c r="CH7" s="38">
        <v>181.8</v>
      </c>
      <c r="CI7" s="38">
        <v>180.07</v>
      </c>
      <c r="CJ7" s="38">
        <v>179.32</v>
      </c>
      <c r="CK7" s="38">
        <v>176.67</v>
      </c>
      <c r="CL7" s="38">
        <v>136.15</v>
      </c>
      <c r="CM7" s="38">
        <v>60.67</v>
      </c>
      <c r="CN7" s="38">
        <v>77.290000000000006</v>
      </c>
      <c r="CO7" s="38">
        <v>73.540000000000006</v>
      </c>
      <c r="CP7" s="38">
        <v>66.319999999999993</v>
      </c>
      <c r="CQ7" s="38">
        <v>67.86</v>
      </c>
      <c r="CR7" s="38">
        <v>54.67</v>
      </c>
      <c r="CS7" s="38">
        <v>59.35</v>
      </c>
      <c r="CT7" s="38">
        <v>58.4</v>
      </c>
      <c r="CU7" s="38">
        <v>58</v>
      </c>
      <c r="CV7" s="38">
        <v>57.42</v>
      </c>
      <c r="CW7" s="38">
        <v>59.64</v>
      </c>
      <c r="CX7" s="38">
        <v>80.97</v>
      </c>
      <c r="CY7" s="38">
        <v>82.84</v>
      </c>
      <c r="CZ7" s="38">
        <v>83.4</v>
      </c>
      <c r="DA7" s="38">
        <v>83.16</v>
      </c>
      <c r="DB7" s="38">
        <v>85.97</v>
      </c>
      <c r="DC7" s="38">
        <v>83.8</v>
      </c>
      <c r="DD7" s="38">
        <v>89.88</v>
      </c>
      <c r="DE7" s="38">
        <v>89.68</v>
      </c>
      <c r="DF7" s="38">
        <v>89.79</v>
      </c>
      <c r="DG7" s="38">
        <v>90.42</v>
      </c>
      <c r="DH7" s="38">
        <v>95.35</v>
      </c>
      <c r="DI7" s="38">
        <v>17.95</v>
      </c>
      <c r="DJ7" s="38">
        <v>20.49</v>
      </c>
      <c r="DK7" s="38">
        <v>22.91</v>
      </c>
      <c r="DL7" s="38">
        <v>25.25</v>
      </c>
      <c r="DM7" s="38">
        <v>27.46</v>
      </c>
      <c r="DN7" s="38">
        <v>23.95</v>
      </c>
      <c r="DO7" s="38">
        <v>27.12</v>
      </c>
      <c r="DP7" s="38">
        <v>29.5</v>
      </c>
      <c r="DQ7" s="38">
        <v>30.6</v>
      </c>
      <c r="DR7" s="38">
        <v>29.23</v>
      </c>
      <c r="DS7" s="38">
        <v>38.57</v>
      </c>
      <c r="DT7" s="38">
        <v>0</v>
      </c>
      <c r="DU7" s="38">
        <v>0</v>
      </c>
      <c r="DV7" s="38">
        <v>0</v>
      </c>
      <c r="DW7" s="38">
        <v>0</v>
      </c>
      <c r="DX7" s="38">
        <v>0</v>
      </c>
      <c r="DY7" s="38">
        <v>0</v>
      </c>
      <c r="DZ7" s="38">
        <v>1.93</v>
      </c>
      <c r="EA7" s="38">
        <v>1.92</v>
      </c>
      <c r="EB7" s="38">
        <v>1.83</v>
      </c>
      <c r="EC7" s="38">
        <v>1.37</v>
      </c>
      <c r="ED7" s="38">
        <v>5.9</v>
      </c>
      <c r="EE7" s="38">
        <v>0</v>
      </c>
      <c r="EF7" s="38">
        <v>0</v>
      </c>
      <c r="EG7" s="38">
        <v>0</v>
      </c>
      <c r="EH7" s="38">
        <v>0</v>
      </c>
      <c r="EI7" s="38">
        <v>0</v>
      </c>
      <c r="EJ7" s="38">
        <v>0.11</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和博</cp:lastModifiedBy>
  <dcterms:created xsi:type="dcterms:W3CDTF">2020-12-04T02:30:51Z</dcterms:created>
  <dcterms:modified xsi:type="dcterms:W3CDTF">2021-01-28T04:42:08Z</dcterms:modified>
  <cp:category/>
</cp:coreProperties>
</file>