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R02\41_公営企業に係る 経営比較分析表（令和元年度決算）の 分析等について\下水道（法適）\"/>
    </mc:Choice>
  </mc:AlternateContent>
  <workbookProtection workbookAlgorithmName="SHA-512" workbookHashValue="PF/fqXTt25f1rah+yy7ZBKHrb37eSH46nYKJIh31dmhwxL8teec4erug+ONz2gzPGovfsIAFmecU5LOWj2F+1Q==" workbookSaltValue="yuj70h9QDqzhPxm1Y9TQ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<sst xmlns="http://schemas.openxmlformats.org/spreadsheetml/2006/main" count="231" uniqueCount="118">
  <si>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</si>
  <si>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</si>
  <si>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</si>
  <si>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</si>
  <si>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</si>
  <si>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</si>
  <si>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</si>
  <si>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</si>
  <si>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</si>
  <si>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</si>
  <si>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</si>
  <si>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</si>
  <si>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</si>
  <si>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</si>
  <si>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</si>
  <si>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</si>
  <si>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</si>
  <si>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</si>
  <si>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</si>
  <si>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</si>
  <si>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</si>
  <si>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</si>
  <si>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</si>
  <si>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</si>
  <si>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</si>
  <si>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</si>
  <si>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</si>
  <si>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</si>
  <si>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</si>
  <si>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</si>
  <si>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</si>
  <si>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</si>
  <si>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</si>
  <si>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</si>
  <si>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</si>
  <si>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</si>
  <si>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</si>
  <si>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</si>
  <si>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</si>
  <si>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</si>
  <si>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</si>
  <si>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</si>
  <si>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</si>
  <si>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</si>
  <si>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</si>
  <si>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</si>
  <si>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</si>
  <si>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</si>
  <si>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</si>
  <si>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</si>
  <si>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</si>
  <si>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</si>
  <si>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</si>
  <si>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</si>
  <si>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</si>
  <si>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</si>
  <si>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</si>
  <si>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</si>
  <si>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</si>
  <si>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</si>
  <si>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</si>
  <si>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</si>
  <si>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</si>
  <si>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</si>
  <si>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</si>
  <si>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</si>
  <si>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</si>
  <si>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</si>
  <si>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</si>
  <si>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</si>
  <si>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</si>
  <si>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</si>
  <si>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</si>
  <si>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</si>
  <si>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</si>
  <si>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</si>
  <si>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</si>
  <si>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</si>
  <si>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</si>
  <si>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</si>
  <si>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</si>
  <si>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</si>
  <si>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</si>
  <si>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</si>
  <si>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</si>
  <si>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</si>
  <si>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</si>
  <si>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</si>
  <si>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</si>
  <si>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</si>
  <si>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</si>
  <si>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</si>
  <si>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</si>
  <si>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</si>
  <si>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</si>
  <si>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</si>
  <si>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</si>
  <si>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</si>
  <si>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</si>
  <si>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</si>
  <si>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</si>
  <si>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</si>
  <si>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</si>
  <si>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</si>
  <si>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</si>
  <si>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</si>
  <si>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</si>
  <si>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</si>
  <si>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</si>
  <si>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</si>
  <si>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</si>
  <si>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</si>
  <si>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</si>
  <si>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</si>
  <si>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</si>
  <si>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・有形固定資産減価償却率は、増加傾向にあり、引き続き老朽化しつつある施設や設備を適切に維持管理しながら、下水道の機能を確保していく必要があります。
・管渠老朽化率は、法定耐用年数を経過した管渠がないことから、管路の健全性は一定確保できていると考えています。
・管渠改善率の0.00％は、対象となる老朽化管渠がまだ発生していないためです。今後、管渠老朽化率の上昇が想定されるため、ストックマネジメント計画による管渠カメラ調査の結果で改善延長を増やしていくことを検討しています。</t>
    <phoneticPr fontId="4"/>
  </si>
  <si>
    <t>・平成28年度に経営戦略を策定し、令和元年度ストックマネジメント計画及び未普及解消計画が策定されたため令和2年度に経営戦略の見直しを図ります。また平成30年度より熊本県北ブロック広域化共同化事業検討会に参加し近隣市町と施設の統廃合、共同発注による維持管理費等の縮減を検討しています。今後も効率的な施設整備と適切な使用料水準及び接続勧奨の推進により、将来安定した経営を継続できるように取り組んでいきたいと考えています。</t>
    <rPh sb="1" eb="3">
      <t>ヘイセイ</t>
    </rPh>
    <rPh sb="5" eb="7">
      <t>ネンド</t>
    </rPh>
    <rPh sb="8" eb="10">
      <t>ケイエイ</t>
    </rPh>
    <rPh sb="10" eb="12">
      <t>センリャク</t>
    </rPh>
    <rPh sb="13" eb="15">
      <t>サクテイ</t>
    </rPh>
    <rPh sb="17" eb="19">
      <t>レイワ</t>
    </rPh>
    <rPh sb="19" eb="21">
      <t>ガンネン</t>
    </rPh>
    <rPh sb="21" eb="22">
      <t>ド</t>
    </rPh>
    <rPh sb="32" eb="34">
      <t>ケイカク</t>
    </rPh>
    <rPh sb="34" eb="35">
      <t>オヨ</t>
    </rPh>
    <rPh sb="36" eb="39">
      <t>ミフキュウ</t>
    </rPh>
    <rPh sb="39" eb="41">
      <t>カイショウ</t>
    </rPh>
    <rPh sb="41" eb="43">
      <t>ケイカク</t>
    </rPh>
    <rPh sb="44" eb="46">
      <t>サクテイ</t>
    </rPh>
    <rPh sb="51" eb="53">
      <t>レイワ</t>
    </rPh>
    <rPh sb="54" eb="56">
      <t>ネンド</t>
    </rPh>
    <rPh sb="57" eb="59">
      <t>ケイエイ</t>
    </rPh>
    <rPh sb="59" eb="61">
      <t>センリャク</t>
    </rPh>
    <rPh sb="62" eb="64">
      <t>ミナオ</t>
    </rPh>
    <rPh sb="66" eb="67">
      <t>ハカ</t>
    </rPh>
    <rPh sb="73" eb="75">
      <t>ヘイセイ</t>
    </rPh>
    <phoneticPr fontId="4"/>
  </si>
  <si>
    <t>・経常収支比率は100％を越えており、累積欠損金は生じていないことから、現状は健全な経営状態といえます。ただし、類似団体及び全国平均値より低く、また使用料や一般会計繰入金の低下等により今後厳しい経営状態が想定されます。
・流動比率は、類似団体及び全国平均値を上回っているため支払返済能力は確保されているが、数年、減少傾向にあるため流動資産に注意する必要があります。
・企業債残高対事業規模比率は、類似団体及び全国平均値よりも低水準で推移していることから、現状では財務健全性は保持されていると考えています。今後も、企業債残高と投資規模及び使用料水準とのバランスに留意していきます。
・経費回収率は、数年減少傾向だったが、平成29年度より100%となりました。今後もこの状況を維持するため、汚水処理原価の抑制に努めながら適正な使用料収入の確保に努めます。
・施設利用率が54%程度と類似団体平均を下回っているものの、本市は普及拡大途上であることから、今後は普及拡大に関する計画も見据えて処理場等の非効率性の有無を確認していく必要があります。
・水洗化率は、類似団体及び全国平均を下回り、また数年上昇傾向であった水洗化率も前年度より下がっています。要因としては、岱明処理区の水洗化人口の減で、人口減少によるものと考えています。今後、下水道の普及拡大と伴に個別訪問等接続勧奨を進め、適正な使用料収入を確保する必要があります。</t>
    <rPh sb="202" eb="203">
      <t>オヨ</t>
    </rPh>
    <rPh sb="204" eb="206">
      <t>ゼンコク</t>
    </rPh>
    <rPh sb="280" eb="282">
      <t>リュウイ</t>
    </rPh>
    <rPh sb="367" eb="369">
      <t>カクホ</t>
    </rPh>
    <rPh sb="370" eb="371">
      <t>ツト</t>
    </rPh>
    <rPh sb="444" eb="445">
      <t>トウ</t>
    </rPh>
    <rPh sb="480" eb="481">
      <t>オヨ</t>
    </rPh>
    <rPh sb="482" eb="484">
      <t>ゼンコク</t>
    </rPh>
    <rPh sb="487" eb="489">
      <t>シタマワ</t>
    </rPh>
    <rPh sb="493" eb="495">
      <t>スウネン</t>
    </rPh>
    <rPh sb="495" eb="497">
      <t>ジョウショウ</t>
    </rPh>
    <rPh sb="497" eb="499">
      <t>ケイコウ</t>
    </rPh>
    <rPh sb="503" eb="506">
      <t>スイセンカ</t>
    </rPh>
    <rPh sb="506" eb="507">
      <t>リツ</t>
    </rPh>
    <rPh sb="508" eb="511">
      <t>ゼンネンド</t>
    </rPh>
    <rPh sb="513" eb="514">
      <t>サ</t>
    </rPh>
    <rPh sb="521" eb="523">
      <t>ヨウイン</t>
    </rPh>
    <rPh sb="528" eb="530">
      <t>タイメイ</t>
    </rPh>
    <rPh sb="530" eb="532">
      <t>ショリ</t>
    </rPh>
    <rPh sb="532" eb="533">
      <t>ク</t>
    </rPh>
    <rPh sb="534" eb="537">
      <t>スイセンカ</t>
    </rPh>
    <rPh sb="537" eb="539">
      <t>ジンコウ</t>
    </rPh>
    <rPh sb="540" eb="541">
      <t>ゲン</t>
    </rPh>
    <rPh sb="543" eb="545">
      <t>ジンコウ</t>
    </rPh>
    <rPh sb="545" eb="547">
      <t>ゲンショウ</t>
    </rPh>
    <rPh sb="553" eb="554">
      <t>カンガ</t>
    </rPh>
    <rPh sb="560" eb="562">
      <t>コンゴ</t>
    </rPh>
    <rPh sb="574" eb="576">
      <t>コベツ</t>
    </rPh>
    <rPh sb="576" eb="578">
      <t>ホウモン</t>
    </rPh>
    <rPh sb="578" eb="579">
      <t>トウ</t>
    </rPh>
    <rPh sb="587" eb="589">
      <t>テキセイ</t>
    </rPh>
    <rPh sb="590" eb="593">
      <t>シヨウリョウ</t>
    </rPh>
    <rPh sb="593" eb="595">
      <t>シュウニュウ</t>
    </rPh>
    <rPh sb="596" eb="598">
      <t>カクホ</t>
    </rPh>
    <rPh sb="600" eb="6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</si>
</sst>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B72B-42D1-B11F-18D985304C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B72B-42D1-B11F-18D985304C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54.59</c:v>
                </c:pt>
                <c:pt idx="1">
                  <c:v>54.59</c:v>
                </c:pt>
                <c:pt idx="2">
                  <c:v>54.59</c:v>
                </c:pt>
                <c:pt idx="3">
                  <c:v>54.42</c:v>
                </c:pt>
                <c:pt idx="4">
                  <c:v>54.42</c:v>
                </c:pt>
              </c:numCache>
            </c:numRef>
          </c:val>
          <c:extLst>
            <c:ext xmlns:c16="http://schemas.microsoft.com/office/drawing/2014/chart" uri="{C3380CC4-5D6E-409C-BE32-E72D297353CC}">
              <c16:uniqueId val="{00000000-35FE-48BD-8E8C-536BC77F39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35FE-48BD-8E8C-536BC77F39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88.1</c:v>
                </c:pt>
                <c:pt idx="1">
                  <c:v>89.61</c:v>
                </c:pt>
                <c:pt idx="2">
                  <c:v>90.84</c:v>
                </c:pt>
                <c:pt idx="3">
                  <c:v>91.67</c:v>
                </c:pt>
                <c:pt idx="4">
                  <c:v>90.53</c:v>
                </c:pt>
              </c:numCache>
            </c:numRef>
          </c:val>
          <c:extLst>
            <c:ext xmlns:c16="http://schemas.microsoft.com/office/drawing/2014/chart" uri="{C3380CC4-5D6E-409C-BE32-E72D297353CC}">
              <c16:uniqueId val="{00000000-066E-4049-87E3-FC30A29AD1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066E-4049-87E3-FC30A29AD1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102.8</c:v>
                </c:pt>
                <c:pt idx="1">
                  <c:v>109.32</c:v>
                </c:pt>
                <c:pt idx="2">
                  <c:v>103.13</c:v>
                </c:pt>
                <c:pt idx="3">
                  <c:v>103.67</c:v>
                </c:pt>
                <c:pt idx="4">
                  <c:v>105.33</c:v>
                </c:pt>
              </c:numCache>
            </c:numRef>
          </c:val>
          <c:extLst>
            <c:ext xmlns:c16="http://schemas.microsoft.com/office/drawing/2014/chart" uri="{C3380CC4-5D6E-409C-BE32-E72D297353CC}">
              <c16:uniqueId val="{00000000-6E2B-4B66-9F0D-9C3C37B697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6E2B-4B66-9F0D-9C3C37B697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30.64</c:v>
                </c:pt>
                <c:pt idx="1">
                  <c:v>32.83</c:v>
                </c:pt>
                <c:pt idx="2">
                  <c:v>35.29</c:v>
                </c:pt>
                <c:pt idx="3">
                  <c:v>36.69</c:v>
                </c:pt>
                <c:pt idx="4">
                  <c:v>39.1</c:v>
                </c:pt>
              </c:numCache>
            </c:numRef>
          </c:val>
          <c:extLst>
            <c:ext xmlns:c16="http://schemas.microsoft.com/office/drawing/2014/chart" uri="{C3380CC4-5D6E-409C-BE32-E72D297353CC}">
              <c16:uniqueId val="{00000000-67D7-4D3E-9478-138624FE47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67D7-4D3E-9478-138624FE47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D-458A-80B9-DA699ACBE9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554D-458A-80B9-DA699ACBE9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1-4755-84A2-1A0A05FDFC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E151-4755-84A2-1A0A05FDFC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227.76</c:v>
                </c:pt>
                <c:pt idx="1">
                  <c:v>249.52</c:v>
                </c:pt>
                <c:pt idx="2">
                  <c:v>219.33</c:v>
                </c:pt>
                <c:pt idx="3">
                  <c:v>213.27</c:v>
                </c:pt>
                <c:pt idx="4">
                  <c:v>196.84</c:v>
                </c:pt>
              </c:numCache>
            </c:numRef>
          </c:val>
          <c:extLst>
            <c:ext xmlns:c16="http://schemas.microsoft.com/office/drawing/2014/chart" uri="{C3380CC4-5D6E-409C-BE32-E72D297353CC}">
              <c16:uniqueId val="{00000000-7361-4E28-9131-89A53313CB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7361-4E28-9131-89A53313CB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419.82</c:v>
                </c:pt>
                <c:pt idx="1">
                  <c:v>441.8</c:v>
                </c:pt>
                <c:pt idx="2">
                  <c:v>551.17999999999995</c:v>
                </c:pt>
                <c:pt idx="3">
                  <c:v>531.51</c:v>
                </c:pt>
                <c:pt idx="4">
                  <c:v>506.94</c:v>
                </c:pt>
              </c:numCache>
            </c:numRef>
          </c:val>
          <c:extLst>
            <c:ext xmlns:c16="http://schemas.microsoft.com/office/drawing/2014/chart" uri="{C3380CC4-5D6E-409C-BE32-E72D297353CC}">
              <c16:uniqueId val="{00000000-F708-4CA8-A8A1-8D25AC5A11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F708-4CA8-A8A1-8D25AC5A11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85.63</c:v>
                </c:pt>
                <c:pt idx="1">
                  <c:v>98.59</c:v>
                </c:pt>
                <c:pt idx="2">
                  <c:v>100</c:v>
                </c:pt>
                <c:pt idx="3">
                  <c:v>100</c:v>
                </c:pt>
                <c:pt idx="4">
                  <c:v>100</c:v>
                </c:pt>
              </c:numCache>
            </c:numRef>
          </c:val>
          <c:extLst>
            <c:ext xmlns:c16="http://schemas.microsoft.com/office/drawing/2014/chart" uri="{C3380CC4-5D6E-409C-BE32-E72D297353CC}">
              <c16:uniqueId val="{00000000-4E93-4B9D-8FCA-4C9DED8222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4E93-4B9D-8FCA-4C9DED8222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203.91</c:v>
                </c:pt>
                <c:pt idx="1">
                  <c:v>176.39</c:v>
                </c:pt>
                <c:pt idx="2">
                  <c:v>173.03</c:v>
                </c:pt>
                <c:pt idx="3">
                  <c:v>173.33</c:v>
                </c:pt>
                <c:pt idx="4">
                  <c:v>173.53</c:v>
                </c:pt>
              </c:numCache>
            </c:numRef>
          </c:val>
          <c:extLst>
            <c:ext xmlns:c16="http://schemas.microsoft.com/office/drawing/2014/chart" uri="{C3380CC4-5D6E-409C-BE32-E72D297353CC}">
              <c16:uniqueId val="{00000000-88C1-44F9-A430-AF2F4BCE71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88C1-44F9-A430-AF2F4BCE71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66223</v>
      </c>
      <c r="AM8" s="51"/>
      <c r="AN8" s="51"/>
      <c r="AO8" s="51"/>
      <c r="AP8" s="51"/>
      <c r="AQ8" s="51"/>
      <c r="AR8" s="51"/>
      <c r="AS8" s="51"/>
      <c r="AT8" s="46">
        <f>データ!T6</f>
        <v>152.6</v>
      </c>
      <c r="AU8" s="46"/>
      <c r="AV8" s="46"/>
      <c r="AW8" s="46"/>
      <c r="AX8" s="46"/>
      <c r="AY8" s="46"/>
      <c r="AZ8" s="46"/>
      <c r="BA8" s="46"/>
      <c r="BB8" s="46">
        <f>データ!U6</f>
        <v>433.96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62.61</v>
      </c>
      <c r="J10" s="46"/>
      <c r="K10" s="46"/>
      <c r="L10" s="46"/>
      <c r="M10" s="46"/>
      <c r="N10" s="46"/>
      <c r="O10" s="46"/>
      <c r="P10" s="46">
        <f>データ!P6</f>
        <v>54.93</v>
      </c>
      <c r="Q10" s="46"/>
      <c r="R10" s="46"/>
      <c r="S10" s="46"/>
      <c r="T10" s="46"/>
      <c r="U10" s="46"/>
      <c r="V10" s="46"/>
      <c r="W10" s="46">
        <f>データ!Q6</f>
        <v>75.06</v>
      </c>
      <c r="X10" s="46"/>
      <c r="Y10" s="46"/>
      <c r="Z10" s="46"/>
      <c r="AA10" s="46"/>
      <c r="AB10" s="46"/>
      <c r="AC10" s="46"/>
      <c r="AD10" s="51">
        <f>データ!R6</f>
        <v>3610</v>
      </c>
      <c r="AE10" s="51"/>
      <c r="AF10" s="51"/>
      <c r="AG10" s="51"/>
      <c r="AH10" s="51"/>
      <c r="AI10" s="51"/>
      <c r="AJ10" s="51"/>
      <c r="AK10" s="2"/>
      <c r="AL10" s="51">
        <f>データ!V6</f>
        <v>36156</v>
      </c>
      <c r="AM10" s="51"/>
      <c r="AN10" s="51"/>
      <c r="AO10" s="51"/>
      <c r="AP10" s="51"/>
      <c r="AQ10" s="51"/>
      <c r="AR10" s="51"/>
      <c r="AS10" s="51"/>
      <c r="AT10" s="46">
        <f>データ!W6</f>
        <v>11.62</v>
      </c>
      <c r="AU10" s="46"/>
      <c r="AV10" s="46"/>
      <c r="AW10" s="46"/>
      <c r="AX10" s="46"/>
      <c r="AY10" s="46"/>
      <c r="AZ10" s="46"/>
      <c r="BA10" s="46"/>
      <c r="BB10" s="46">
        <f>データ!X6</f>
        <v>3111.53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4.2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4.2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4.2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4.2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4.2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4.2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4.2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4.2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4.2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4.2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4.2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4.2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4.2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4.2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4.2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4.2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4.2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4.2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4.2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4.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4.2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4.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4.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4.2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4.2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4.2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4.2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4.2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4.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s0qlXnylrUEdxXM1vpvAVN2cWB6oys7eHEN95JHBzDfXHqRimF+dfPAsJiexVrZuhfKDNNVF6G5ltNiD4sxBIQ==" saltValue="WZvmC+CNxKYbdjm4BsOI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432067</v>
      </c>
      <c r="D6" s="33">
        <f t="shared" si="3"/>
        <v>46</v>
      </c>
      <c r="E6" s="33">
        <f t="shared" si="3"/>
        <v>17</v>
      </c>
      <c r="F6" s="33">
        <f t="shared" si="3"/>
        <v>1</v>
      </c>
      <c r="G6" s="33">
        <f t="shared" si="3"/>
        <v>0</v>
      </c>
      <c r="H6" s="33" t="str">
        <f t="shared" si="3"/>
        <v>熊本県　玉名市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62.61</v>
      </c>
      <c r="P6" s="34">
        <f t="shared" si="3"/>
        <v>54.93</v>
      </c>
      <c r="Q6" s="34">
        <f t="shared" si="3"/>
        <v>75.06</v>
      </c>
      <c r="R6" s="34">
        <f t="shared" si="3"/>
        <v>3610</v>
      </c>
      <c r="S6" s="34">
        <f t="shared" si="3"/>
        <v>66223</v>
      </c>
      <c r="T6" s="34">
        <f t="shared" si="3"/>
        <v>152.6</v>
      </c>
      <c r="U6" s="34">
        <f t="shared" si="3"/>
        <v>433.96</v>
      </c>
      <c r="V6" s="34">
        <f t="shared" si="3"/>
        <v>36156</v>
      </c>
      <c r="W6" s="34">
        <f t="shared" si="3"/>
        <v>11.62</v>
      </c>
      <c r="X6" s="34">
        <f t="shared" si="3"/>
        <v>3111.53</v>
      </c>
      <c r="Y6" s="35">
        <f>IF(Y7="",NA(),Y7)</f>
        <v>102.8</v>
      </c>
      <c r="Z6" s="35">
        <f t="shared" ref="Z6:AH6" si="4">IF(Z7="",NA(),Z7)</f>
        <v>109.32</v>
      </c>
      <c r="AA6" s="35">
        <f t="shared" si="4"/>
        <v>103.13</v>
      </c>
      <c r="AB6" s="35">
        <f t="shared" si="4"/>
        <v>103.67</v>
      </c>
      <c r="AC6" s="35">
        <f t="shared" si="4"/>
        <v>105.33</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227.76</v>
      </c>
      <c r="AV6" s="35">
        <f t="shared" ref="AV6:BD6" si="6">IF(AV7="",NA(),AV7)</f>
        <v>249.52</v>
      </c>
      <c r="AW6" s="35">
        <f t="shared" si="6"/>
        <v>219.33</v>
      </c>
      <c r="AX6" s="35">
        <f t="shared" si="6"/>
        <v>213.27</v>
      </c>
      <c r="AY6" s="35">
        <f t="shared" si="6"/>
        <v>196.84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419.82</v>
      </c>
      <c r="BG6" s="35">
        <f t="shared" ref="BG6:BO6" si="7">IF(BG7="",NA(),BG7)</f>
        <v>441.8</v>
      </c>
      <c r="BH6" s="35">
        <f t="shared" si="7"/>
        <v>551.17999999999995</v>
      </c>
      <c r="BI6" s="35">
        <f t="shared" si="7"/>
        <v>531.51</v>
      </c>
      <c r="BJ6" s="35">
        <f t="shared" si="7"/>
        <v>506.94</v>
      </c>
      <c r="BK6" s="35">
        <f t="shared" si="7"/>
        <v>848.31</v>
      </c>
      <c r="BL6" s="35">
        <f t="shared" si="7"/>
        <v>774.99</v>
      </c>
      <c r="BM6" s="35">
        <f t="shared" si="7"/>
        <v>799.41</v>
      </c>
      <c r="BN6" s="35">
        <f t="shared" si="7"/>
        <v>820.36</v>
      </c>
      <c r="BO6" s="35">
        <f t="shared" si="7"/>
        <v>847.44</v>
      </c>
      <c r="BP6" s="34" t="str">
        <f>IF(BP7="","",IF(BP7="-","【-】","【"&amp;SUBSTITUTE(TEXT(BP7,"#,##0.00"),"-","△")&amp;"】"))</f>
        <v>【682.51】</v>
      </c>
      <c r="BQ6" s="35">
        <f>IF(BQ7="",NA(),BQ7)</f>
        <v>85.63</v>
      </c>
      <c r="BR6" s="35">
        <f t="shared" ref="BR6:BZ6" si="8">IF(BR7="",NA(),BR7)</f>
        <v>98.59</v>
      </c>
      <c r="BS6" s="35">
        <f t="shared" si="8"/>
        <v>100</v>
      </c>
      <c r="BT6" s="35">
        <f t="shared" si="8"/>
        <v>100</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203.91</v>
      </c>
      <c r="CC6" s="35">
        <f t="shared" ref="CC6:CK6" si="9">IF(CC7="",NA(),CC7)</f>
        <v>176.39</v>
      </c>
      <c r="CD6" s="35">
        <f t="shared" si="9"/>
        <v>173.03</v>
      </c>
      <c r="CE6" s="35">
        <f t="shared" si="9"/>
        <v>173.33</v>
      </c>
      <c r="CF6" s="35">
        <f t="shared" si="9"/>
        <v>173.53</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54.59</v>
      </c>
      <c r="CN6" s="35">
        <f t="shared" ref="CN6:CV6" si="10">IF(CN7="",NA(),CN7)</f>
        <v>54.59</v>
      </c>
      <c r="CO6" s="35">
        <f t="shared" si="10"/>
        <v>54.59</v>
      </c>
      <c r="CP6" s="35">
        <f t="shared" si="10"/>
        <v>54.42</v>
      </c>
      <c r="CQ6" s="35">
        <f t="shared" si="10"/>
        <v>54.42</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88.1</v>
      </c>
      <c r="CY6" s="35">
        <f t="shared" ref="CY6:DG6" si="11">IF(CY7="",NA(),CY7)</f>
        <v>89.61</v>
      </c>
      <c r="CZ6" s="35">
        <f t="shared" si="11"/>
        <v>90.84</v>
      </c>
      <c r="DA6" s="35">
        <f t="shared" si="11"/>
        <v>91.67</v>
      </c>
      <c r="DB6" s="35">
        <f t="shared" si="11"/>
        <v>90.53</v>
      </c>
      <c r="DC6" s="35">
        <f t="shared" si="11"/>
        <v>91.44</v>
      </c>
      <c r="DD6" s="35">
        <f t="shared" si="11"/>
        <v>91.76</v>
      </c>
      <c r="DE6" s="35">
        <f t="shared" si="11"/>
        <v>92.3</v>
      </c>
      <c r="DF6" s="35">
        <f t="shared" si="11"/>
        <v>92.55</v>
      </c>
      <c r="DG6" s="35">
        <f t="shared" si="11"/>
        <v>92.62</v>
      </c>
      <c r="DH6" s="34" t="str">
        <f>IF(DH7="","",IF(DH7="-","【-】","【"&amp;SUBSTITUTE(TEXT(DH7,"#,##0.00"),"-","△")&amp;"】"))</f>
        <v>【95.35】</v>
      </c>
      <c r="DI6" s="35">
        <f>IF(DI7="",NA(),DI7)</f>
        <v>30.64</v>
      </c>
      <c r="DJ6" s="35">
        <f t="shared" ref="DJ6:DR6" si="12">IF(DJ7="",NA(),DJ7)</f>
        <v>32.83</v>
      </c>
      <c r="DK6" s="35">
        <f t="shared" si="12"/>
        <v>35.29</v>
      </c>
      <c r="DL6" s="35">
        <f t="shared" si="12"/>
        <v>36.69</v>
      </c>
      <c r="DM6" s="35">
        <f t="shared" si="12"/>
        <v>39.1</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5">
        <f t="shared" si="14"/>
        <v>0.02</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432067</v>
      </c>
      <c r="D7" s="37">
        <v>46</v>
      </c>
      <c r="E7" s="37">
        <v>17</v>
      </c>
      <c r="F7" s="37">
        <v>1</v>
      </c>
      <c r="G7" s="37">
        <v>0</v>
      </c>
      <c r="H7" s="37" t="s">
        <v>96</v>
      </c>
      <c r="I7" s="37" t="s">
        <v>97</v>
      </c>
      <c r="J7" s="37" t="s">
        <v>98</v>
      </c>
      <c r="K7" s="37" t="s">
        <v>99</v>
      </c>
      <c r="L7" s="37" t="s">
        <v>100</v>
      </c>
      <c r="M7" s="37" t="s">
        <v>101</v>
      </c>
      <c r="N7" s="38" t="s">
        <v>102</v>
      </c>
      <c r="O7" s="38">
        <v>62.61</v>
      </c>
      <c r="P7" s="38">
        <v>54.93</v>
      </c>
      <c r="Q7" s="38">
        <v>75.06</v>
      </c>
      <c r="R7" s="38">
        <v>3610</v>
      </c>
      <c r="S7" s="38">
        <v>66223</v>
      </c>
      <c r="T7" s="38">
        <v>152.6</v>
      </c>
      <c r="U7" s="38">
        <v>433.96</v>
      </c>
      <c r="V7" s="38">
        <v>36156</v>
      </c>
      <c r="W7" s="38">
        <v>11.62</v>
      </c>
      <c r="X7" s="38">
        <v>3111.53</v>
      </c>
      <c r="Y7" s="38">
        <v>102.8</v>
      </c>
      <c r="Z7" s="38">
        <v>109.32</v>
      </c>
      <c r="AA7" s="38">
        <v>103.13</v>
      </c>
      <c r="AB7" s="38">
        <v>103.67</v>
      </c>
      <c r="AC7" s="38">
        <v>105.33</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227.76</v>
      </c>
      <c r="AV7" s="38">
        <v>249.52</v>
      </c>
      <c r="AW7" s="38">
        <v>219.33</v>
      </c>
      <c r="AX7" s="38">
        <v>213.27</v>
      </c>
      <c r="AY7" s="38">
        <v>196.84</v>
      </c>
      <c r="AZ7" s="38">
        <v>78.930000000000007</v>
      </c>
      <c r="BA7" s="38">
        <v>77.94</v>
      </c>
      <c r="BB7" s="38">
        <v>78.45</v>
      </c>
      <c r="BC7" s="38">
        <v>76.31</v>
      </c>
      <c r="BD7" s="38">
        <v>68.180000000000007</v>
      </c>
      <c r="BE7" s="38">
        <v>69.540000000000006</v>
      </c>
      <c r="BF7" s="38">
        <v>419.82</v>
      </c>
      <c r="BG7" s="38">
        <v>441.8</v>
      </c>
      <c r="BH7" s="38">
        <v>551.17999999999995</v>
      </c>
      <c r="BI7" s="38">
        <v>531.51</v>
      </c>
      <c r="BJ7" s="38">
        <v>506.94</v>
      </c>
      <c r="BK7" s="38">
        <v>848.31</v>
      </c>
      <c r="BL7" s="38">
        <v>774.99</v>
      </c>
      <c r="BM7" s="38">
        <v>799.41</v>
      </c>
      <c r="BN7" s="38">
        <v>820.36</v>
      </c>
      <c r="BO7" s="38">
        <v>847.44</v>
      </c>
      <c r="BP7" s="38">
        <v>682.51</v>
      </c>
      <c r="BQ7" s="38">
        <v>85.63</v>
      </c>
      <c r="BR7" s="38">
        <v>98.59</v>
      </c>
      <c r="BS7" s="38">
        <v>100</v>
      </c>
      <c r="BT7" s="38">
        <v>100</v>
      </c>
      <c r="BU7" s="38">
        <v>100</v>
      </c>
      <c r="BV7" s="38">
        <v>94.38</v>
      </c>
      <c r="BW7" s="38">
        <v>96.57</v>
      </c>
      <c r="BX7" s="38">
        <v>96.54</v>
      </c>
      <c r="BY7" s="38">
        <v>95.4</v>
      </c>
      <c r="BZ7" s="38">
        <v>94.69</v>
      </c>
      <c r="CA7" s="38">
        <v>100.34</v>
      </c>
      <c r="CB7" s="38">
        <v>203.91</v>
      </c>
      <c r="CC7" s="38">
        <v>176.39</v>
      </c>
      <c r="CD7" s="38">
        <v>173.03</v>
      </c>
      <c r="CE7" s="38">
        <v>173.33</v>
      </c>
      <c r="CF7" s="38">
        <v>173.53</v>
      </c>
      <c r="CG7" s="38">
        <v>165.45</v>
      </c>
      <c r="CH7" s="38">
        <v>161.54</v>
      </c>
      <c r="CI7" s="38">
        <v>162.81</v>
      </c>
      <c r="CJ7" s="38">
        <v>163.19999999999999</v>
      </c>
      <c r="CK7" s="38">
        <v>159.78</v>
      </c>
      <c r="CL7" s="38">
        <v>136.15</v>
      </c>
      <c r="CM7" s="38">
        <v>54.59</v>
      </c>
      <c r="CN7" s="38">
        <v>54.59</v>
      </c>
      <c r="CO7" s="38">
        <v>54.59</v>
      </c>
      <c r="CP7" s="38">
        <v>54.42</v>
      </c>
      <c r="CQ7" s="38">
        <v>54.42</v>
      </c>
      <c r="CR7" s="38">
        <v>65.62</v>
      </c>
      <c r="CS7" s="38">
        <v>64.67</v>
      </c>
      <c r="CT7" s="38">
        <v>64.959999999999994</v>
      </c>
      <c r="CU7" s="38">
        <v>65.040000000000006</v>
      </c>
      <c r="CV7" s="38">
        <v>68.31</v>
      </c>
      <c r="CW7" s="38">
        <v>59.64</v>
      </c>
      <c r="CX7" s="38">
        <v>88.1</v>
      </c>
      <c r="CY7" s="38">
        <v>89.61</v>
      </c>
      <c r="CZ7" s="38">
        <v>90.84</v>
      </c>
      <c r="DA7" s="38">
        <v>91.67</v>
      </c>
      <c r="DB7" s="38">
        <v>90.53</v>
      </c>
      <c r="DC7" s="38">
        <v>91.44</v>
      </c>
      <c r="DD7" s="38">
        <v>91.76</v>
      </c>
      <c r="DE7" s="38">
        <v>92.3</v>
      </c>
      <c r="DF7" s="38">
        <v>92.55</v>
      </c>
      <c r="DG7" s="38">
        <v>92.62</v>
      </c>
      <c r="DH7" s="38">
        <v>95.35</v>
      </c>
      <c r="DI7" s="38">
        <v>30.64</v>
      </c>
      <c r="DJ7" s="38">
        <v>32.83</v>
      </c>
      <c r="DK7" s="38">
        <v>35.29</v>
      </c>
      <c r="DL7" s="38">
        <v>36.69</v>
      </c>
      <c r="DM7" s="38">
        <v>39.1</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0.02</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★テストユーザー★</cp:lastModifiedBy>
  <cp:lastPrinted>2021-02-09T01:38:40Z</cp:lastPrinted>
  <dcterms:created xsi:type="dcterms:W3CDTF">2020-12-04T02:30:49Z</dcterms:created>
  <dcterms:modified xsi:type="dcterms:W3CDTF">2021-02-09T01:43:12Z</dcterms:modified>
  <cp:category/>
</cp:coreProperties>
</file>