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s3\sections\下水道総務\gesomu(従前の古い分)\001 経営係\経営（通知・調査・回答関係）\R2\5030114_公営企業に係る経営比較分析表（令和元年度決算） の分析等について（依頼）\回答\"/>
    </mc:Choice>
  </mc:AlternateContent>
  <xr:revisionPtr revIDLastSave="0" documentId="13_ncr:1_{375DE657-9017-4228-A777-C56994CE4995}" xr6:coauthVersionLast="45" xr6:coauthVersionMax="45" xr10:uidLastSave="{00000000-0000-0000-0000-000000000000}"/>
  <workbookProtection workbookAlgorithmName="SHA-512" workbookHashValue="Mf485aYsMf1rwVPRFEhR/+1ZN1C5S7FdwFClhwZh/1G4qpsw+00cbCBGEbNxCxGHgeQplf7ldpUu4deowOa5Kg==" workbookSaltValue="4aled+Wq3falN/UL8ihAg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P6" i="5"/>
  <c r="O6" i="5"/>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G85" i="4"/>
  <c r="BB10" i="4"/>
  <c r="W10" i="4"/>
  <c r="P10" i="4"/>
  <c r="I10" i="4"/>
  <c r="AD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<sst xmlns="http://schemas.openxmlformats.org/spreadsheetml/2006/main" count="231" uniqueCount="117">
  <si>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</si>
  <si>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</si>
  <si>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</si>
  <si>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</si>
  <si>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</si>
  <si>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</si>
  <si>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</si>
  <si>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</si>
  <si>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</si>
  <si>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</si>
  <si>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</si>
  <si>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</si>
  <si>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</si>
  <si>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</si>
  <si>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</si>
  <si>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</si>
  <si>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</si>
  <si>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</si>
  <si>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</si>
  <si>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</si>
  <si>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</si>
  <si>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</si>
  <si>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</si>
  <si>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</si>
  <si>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</si>
  <si>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</si>
  <si>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</si>
  <si>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</si>
  <si>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</si>
  <si>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</si>
  <si>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</si>
  <si>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</si>
  <si>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</si>
  <si>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</si>
  <si>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</si>
  <si>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</si>
  <si>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</si>
  <si>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</si>
  <si>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</si>
  <si>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</si>
  <si>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</si>
  <si>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</si>
  <si>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</si>
  <si>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</si>
  <si>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</si>
  <si>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</si>
  <si>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</si>
  <si>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</si>
  <si>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</si>
  <si>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</si>
  <si>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</si>
  <si>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</si>
  <si>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</si>
  <si>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</si>
  <si>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</si>
  <si>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</si>
  <si>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</si>
  <si>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</si>
  <si>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</si>
  <si>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</si>
  <si>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</si>
  <si>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</si>
  <si>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</si>
  <si>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</si>
  <si>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</si>
  <si>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</si>
  <si>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</si>
  <si>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</si>
  <si>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</si>
  <si>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</si>
  <si>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</si>
  <si>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</si>
  <si>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</si>
  <si>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</si>
  <si>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</si>
  <si>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</si>
  <si>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</si>
  <si>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</si>
  <si>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</si>
  <si>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</si>
  <si>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</si>
  <si>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</si>
  <si>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</si>
  <si>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</si>
  <si>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</si>
  <si>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</si>
  <si>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</si>
  <si>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</si>
  <si>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</si>
  <si>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</si>
  <si>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</si>
  <si>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</si>
  <si>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</si>
  <si>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</si>
  <si>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</si>
  <si>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</si>
  <si>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</si>
  <si>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</si>
  <si>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</si>
  <si>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</si>
  <si>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</si>
  <si>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</si>
  <si>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</si>
  <si>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</si>
  <si>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</si>
  <si>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</si>
  <si>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</si>
  <si>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</si>
  <si>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</si>
  <si>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</si>
  <si>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</si>
  <si>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</si>
  <si>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</si>
  <si>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</si>
  <si>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本市の下水道事業は、経営の健全化や事業の計画性・透明性の向上を図り、長期的に安定した事業運営を行うため、平成27年4月に地方公営企業法を一部適用し、企業会計に移行しました。
　また、将来にわたる持続的な事業経営を見据え、平成29年度から令和8年度を計画期間とした経営戦略を策定し、令和2年3月に、進捗状況を踏まえた改定も行っています。
　今後も支出の抑制と収入の確保に努めるとともに、収入に見合った事業規模となるよう定期的に経営戦略の見直しなどを行っていきます。</t>
    <rPh sb="92" eb="94">
      <t>ショウライ</t>
    </rPh>
    <rPh sb="98" eb="101">
      <t>ジゾクテキ</t>
    </rPh>
    <rPh sb="102" eb="104">
      <t>ジギョウ</t>
    </rPh>
    <rPh sb="104" eb="106">
      <t>ケイエイ</t>
    </rPh>
    <rPh sb="107" eb="109">
      <t>ミス</t>
    </rPh>
    <rPh sb="111" eb="113">
      <t>ヘイセイ</t>
    </rPh>
    <rPh sb="115" eb="117">
      <t>ネンド</t>
    </rPh>
    <rPh sb="119" eb="121">
      <t>レイワ</t>
    </rPh>
    <rPh sb="122" eb="124">
      <t>ネンド</t>
    </rPh>
    <rPh sb="125" eb="127">
      <t>ケイカク</t>
    </rPh>
    <rPh sb="127" eb="129">
      <t>キカン</t>
    </rPh>
    <rPh sb="132" eb="134">
      <t>ケイエイ</t>
    </rPh>
    <rPh sb="134" eb="136">
      <t>センリャク</t>
    </rPh>
    <rPh sb="137" eb="139">
      <t>サクテイ</t>
    </rPh>
    <rPh sb="141" eb="143">
      <t>レイワ</t>
    </rPh>
    <rPh sb="144" eb="145">
      <t>ネン</t>
    </rPh>
    <rPh sb="146" eb="147">
      <t>ツキ</t>
    </rPh>
    <rPh sb="149" eb="150">
      <t>ススム</t>
    </rPh>
    <rPh sb="158" eb="160">
      <t>カイテイ</t>
    </rPh>
    <rPh sb="161" eb="162">
      <t>オコナ</t>
    </rPh>
    <rPh sb="170" eb="172">
      <t>コンゴ</t>
    </rPh>
    <rPh sb="173" eb="175">
      <t>シシュツ</t>
    </rPh>
    <rPh sb="176" eb="178">
      <t>ヨクセイ</t>
    </rPh>
    <rPh sb="209" eb="212">
      <t>テイキテキ</t>
    </rPh>
    <rPh sb="213" eb="215">
      <t>ケイエイ</t>
    </rPh>
    <rPh sb="215" eb="217">
      <t>センリャク</t>
    </rPh>
    <phoneticPr fontId="4"/>
  </si>
  <si>
    <t>　令和元年度から、不明水の調査結果や本市下水道ストックマネジメント計画に基づき、管渠の改築・更新に着手しております。
　今後も施設の老朽化度合を見極めながら、予防保全的な修繕や更新を行っていくことにより、市民生活の安全・安心の確保はもちろんのこと、経済的な効率性も追求した安定的な運営を行っていきます。</t>
    <rPh sb="1" eb="3">
      <t>レイワ</t>
    </rPh>
    <rPh sb="3" eb="4">
      <t>モト</t>
    </rPh>
    <rPh sb="4" eb="6">
      <t>ネンド</t>
    </rPh>
    <rPh sb="9" eb="11">
      <t>フメイ</t>
    </rPh>
    <rPh sb="11" eb="12">
      <t>スイ</t>
    </rPh>
    <rPh sb="13" eb="15">
      <t>チョウサ</t>
    </rPh>
    <rPh sb="15" eb="17">
      <t>ケッカ</t>
    </rPh>
    <rPh sb="18" eb="20">
      <t>ホンシ</t>
    </rPh>
    <rPh sb="20" eb="23">
      <t>ゲスイドウ</t>
    </rPh>
    <rPh sb="40" eb="42">
      <t>カンキョ</t>
    </rPh>
    <phoneticPr fontId="4"/>
  </si>
  <si>
    <t>①②経常収支比率は100％を上回って黒字となっており、類似団体平均値も上回っています。累積欠損金もありません。今後もこの水準を維持できるよう、歳出の削減と収入の確保等に努めます。
③④流動比率及び企業債残高対事業規模比率は平均値を下回っています。財源の多くを企業債に依存しているため、今後の投資規模が適正であるかの分析や、各年度における償還額の範囲内の額を原則とした借入により、企業債残高の縮減に努めます。
⑤経費回収率は、昨年度に比べて数値は伸びているものの平均値を下回っており、今後も使用料対象経費の削減や水洗化促進による収入確保に努めます。
⑥資本費（減価償却費と企業債利子）が過大であることが高い数値の要因です。今後の投資の適正化を行うことにより、資本費の更なる減額に努めます。
⑦本市の終末処理場（水処理センター）では、汚水量の増加に合わせて反応タンクや最終沈殿池などの水処理施設を増設しており、利用率は高くなっています。今後も汚水量に合わせた適正規模での施設の運用を図っていきます。
⑧本市の下水道事業が整備途上であるため、平均値よりも低い水準にありますが、数値は伸びています。公共用水域の水質保全や使用料収入の確保のために、今後も各種媒体を用いた周知や未接続世帯への戸別訪問を継続し、水洗化率の向上に努めます。</t>
    <rPh sb="2" eb="4">
      <t>ケイジョウ</t>
    </rPh>
    <rPh sb="4" eb="6">
      <t>シュウシ</t>
    </rPh>
    <rPh sb="6" eb="8">
      <t>ヒリツ</t>
    </rPh>
    <rPh sb="14" eb="15">
      <t>ウエ</t>
    </rPh>
    <rPh sb="15" eb="16">
      <t>マワ</t>
    </rPh>
    <rPh sb="18" eb="20">
      <t>クロジ</t>
    </rPh>
    <rPh sb="27" eb="29">
      <t>ルイジ</t>
    </rPh>
    <rPh sb="29" eb="31">
      <t>ダンタイ</t>
    </rPh>
    <rPh sb="31" eb="33">
      <t>ヘイキン</t>
    </rPh>
    <rPh sb="33" eb="34">
      <t>チ</t>
    </rPh>
    <rPh sb="35" eb="37">
      <t>ウワマワ</t>
    </rPh>
    <rPh sb="43" eb="45">
      <t>ルイセキ</t>
    </rPh>
    <rPh sb="45" eb="47">
      <t>ケッソン</t>
    </rPh>
    <rPh sb="47" eb="48">
      <t>キン</t>
    </rPh>
    <rPh sb="60" eb="62">
      <t>スイジュン</t>
    </rPh>
    <rPh sb="63" eb="65">
      <t>イジ</t>
    </rPh>
    <rPh sb="82" eb="83">
      <t>トウ</t>
    </rPh>
    <rPh sb="92" eb="94">
      <t>ヒリツ</t>
    </rPh>
    <rPh sb="94" eb="95">
      <t>オヨ</t>
    </rPh>
    <rPh sb="96" eb="97">
      <t>オヨ</t>
    </rPh>
    <rPh sb="123" eb="125">
      <t>ザイゲン</t>
    </rPh>
    <rPh sb="126" eb="127">
      <t>オオ</t>
    </rPh>
    <rPh sb="129" eb="131">
      <t>キギョウ</t>
    </rPh>
    <rPh sb="131" eb="132">
      <t>サイ</t>
    </rPh>
    <rPh sb="133" eb="135">
      <t>イゾン</t>
    </rPh>
    <rPh sb="142" eb="144">
      <t>コンゴ</t>
    </rPh>
    <rPh sb="145" eb="147">
      <t>キボ</t>
    </rPh>
    <rPh sb="150" eb="152">
      <t>テキセイ</t>
    </rPh>
    <rPh sb="157" eb="159">
      <t>ブンセキ</t>
    </rPh>
    <rPh sb="159" eb="161">
      <t>ゲンソク</t>
    </rPh>
    <rPh sb="166" eb="168">
      <t>ショウカン</t>
    </rPh>
    <rPh sb="168" eb="169">
      <t>ガク</t>
    </rPh>
    <rPh sb="170" eb="173">
      <t>ハンイナイ</t>
    </rPh>
    <rPh sb="176" eb="177">
      <t>ガク</t>
    </rPh>
    <rPh sb="178" eb="180">
      <t>ゲンソク</t>
    </rPh>
    <rPh sb="184" eb="185">
      <t>オコナ</t>
    </rPh>
    <rPh sb="187" eb="189">
      <t>キギョウ</t>
    </rPh>
    <rPh sb="196" eb="197">
      <t>ツト</t>
    </rPh>
    <rPh sb="212" eb="215">
      <t>サクネンド</t>
    </rPh>
    <rPh sb="216" eb="217">
      <t>クラ</t>
    </rPh>
    <rPh sb="219" eb="221">
      <t>スウチ</t>
    </rPh>
    <rPh sb="222" eb="223">
      <t>ノ</t>
    </rPh>
    <rPh sb="242" eb="244">
      <t>ケイヒ</t>
    </rPh>
    <rPh sb="244" eb="246">
      <t>カイシュウ</t>
    </rPh>
    <rPh sb="246" eb="247">
      <t>リツ</t>
    </rPh>
    <rPh sb="248" eb="251">
      <t>ヘイキンチ</t>
    </rPh>
    <rPh sb="252" eb="254">
      <t>シタマワ</t>
    </rPh>
    <rPh sb="259" eb="261">
      <t>コンゴ</t>
    </rPh>
    <rPh sb="262" eb="264">
      <t>シヨウ</t>
    </rPh>
    <rPh sb="264" eb="265">
      <t>リョウ</t>
    </rPh>
    <rPh sb="265" eb="267">
      <t>タイショウ</t>
    </rPh>
    <rPh sb="267" eb="269">
      <t>ケイヒ</t>
    </rPh>
    <rPh sb="270" eb="272">
      <t>サクゲン</t>
    </rPh>
    <rPh sb="273" eb="276">
      <t>スイセンカ</t>
    </rPh>
    <rPh sb="276" eb="278">
      <t>ソクシン</t>
    </rPh>
    <rPh sb="281" eb="283">
      <t>シュウニュウ</t>
    </rPh>
    <rPh sb="283" eb="285">
      <t>カクホ</t>
    </rPh>
    <rPh sb="286" eb="287">
      <t>ツト</t>
    </rPh>
    <rPh sb="297" eb="298">
      <t>ゲン</t>
    </rPh>
    <rPh sb="298" eb="299">
      <t>カ</t>
    </rPh>
    <rPh sb="299" eb="301">
      <t>ショウキャク</t>
    </rPh>
    <rPh sb="301" eb="302">
      <t>ヒ</t>
    </rPh>
    <rPh sb="303" eb="305">
      <t>キギョウ</t>
    </rPh>
    <rPh sb="305" eb="306">
      <t>サイ</t>
    </rPh>
    <rPh sb="306" eb="308">
      <t>リシ</t>
    </rPh>
    <rPh sb="310" eb="312">
      <t>コンゴ</t>
    </rPh>
    <rPh sb="313" eb="315">
      <t>トウシ</t>
    </rPh>
    <rPh sb="316" eb="318">
      <t>テキセイ</t>
    </rPh>
    <rPh sb="318" eb="319">
      <t>カ</t>
    </rPh>
    <rPh sb="341" eb="343">
      <t>シホン</t>
    </rPh>
    <rPh sb="343" eb="344">
      <t>ヒ</t>
    </rPh>
    <rPh sb="428" eb="430">
      <t>シセツ</t>
    </rPh>
    <rPh sb="431" eb="433">
      <t>ウンヨウ</t>
    </rPh>
    <rPh sb="434" eb="435">
      <t>ハカ</t>
    </rPh>
    <rPh sb="488" eb="489">
      <t>ノ</t>
    </rPh>
    <rPh sb="498" eb="499">
      <t>ヒク</t>
    </rPh>
    <rPh sb="500" eb="502">
      <t>スイジュンスイセンカリツコウジョウツト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</si>
</sst>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0.41</c:v>
                </c:pt>
              </c:numCache>
            </c:numRef>
          </c:val>
          <c:extLst>
            <c:ext xmlns:c16="http://schemas.microsoft.com/office/drawing/2014/chart" uri="{C3380CC4-5D6E-409C-BE32-E72D297353CC}">
              <c16:uniqueId val="{00000000-A950-437E-80F3-C8F772B254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A950-437E-80F3-C8F772B254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71.81</c:v>
                </c:pt>
                <c:pt idx="1">
                  <c:v>76.86</c:v>
                </c:pt>
                <c:pt idx="2">
                  <c:v>78.900000000000006</c:v>
                </c:pt>
                <c:pt idx="3">
                  <c:v>75.45</c:v>
                </c:pt>
                <c:pt idx="4">
                  <c:v>74.61</c:v>
                </c:pt>
              </c:numCache>
            </c:numRef>
          </c:val>
          <c:extLst>
            <c:ext xmlns:c16="http://schemas.microsoft.com/office/drawing/2014/chart" uri="{C3380CC4-5D6E-409C-BE32-E72D297353CC}">
              <c16:uniqueId val="{00000000-F1BE-4D1E-9DA3-A6E3A17D10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F1BE-4D1E-9DA3-A6E3A17D10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78.84</c:v>
                </c:pt>
                <c:pt idx="1">
                  <c:v>79.239999999999995</c:v>
                </c:pt>
                <c:pt idx="2">
                  <c:v>77.260000000000005</c:v>
                </c:pt>
                <c:pt idx="3">
                  <c:v>82.29</c:v>
                </c:pt>
                <c:pt idx="4">
                  <c:v>84.92</c:v>
                </c:pt>
              </c:numCache>
            </c:numRef>
          </c:val>
          <c:extLst>
            <c:ext xmlns:c16="http://schemas.microsoft.com/office/drawing/2014/chart" uri="{C3380CC4-5D6E-409C-BE32-E72D297353CC}">
              <c16:uniqueId val="{00000000-1BF4-4EEA-A2CF-1908C66FCE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1BF4-4EEA-A2CF-1908C66FCE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106.41</c:v>
                </c:pt>
                <c:pt idx="1">
                  <c:v>116.73</c:v>
                </c:pt>
                <c:pt idx="2">
                  <c:v>115.61</c:v>
                </c:pt>
                <c:pt idx="3">
                  <c:v>119.15</c:v>
                </c:pt>
                <c:pt idx="4">
                  <c:v>116.44</c:v>
                </c:pt>
              </c:numCache>
            </c:numRef>
          </c:val>
          <c:extLst>
            <c:ext xmlns:c16="http://schemas.microsoft.com/office/drawing/2014/chart" uri="{C3380CC4-5D6E-409C-BE32-E72D297353CC}">
              <c16:uniqueId val="{00000000-8C37-460D-BC99-C735A4F575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c:ext xmlns:c16="http://schemas.microsoft.com/office/drawing/2014/chart" uri="{C3380CC4-5D6E-409C-BE32-E72D297353CC}">
              <c16:uniqueId val="{00000001-8C37-460D-BC99-C735A4F575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3.8</c:v>
                </c:pt>
                <c:pt idx="1">
                  <c:v>7.51</c:v>
                </c:pt>
                <c:pt idx="2">
                  <c:v>10.77</c:v>
                </c:pt>
                <c:pt idx="3">
                  <c:v>13.84</c:v>
                </c:pt>
                <c:pt idx="4">
                  <c:v>16.36</c:v>
                </c:pt>
              </c:numCache>
            </c:numRef>
          </c:val>
          <c:extLst>
            <c:ext xmlns:c16="http://schemas.microsoft.com/office/drawing/2014/chart" uri="{C3380CC4-5D6E-409C-BE32-E72D297353CC}">
              <c16:uniqueId val="{00000000-76F2-48BF-A573-31F898C4362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c:ext xmlns:c16="http://schemas.microsoft.com/office/drawing/2014/chart" uri="{C3380CC4-5D6E-409C-BE32-E72D297353CC}">
              <c16:uniqueId val="{00000001-76F2-48BF-A573-31F898C4362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D7-4A8D-BB17-CD3993B7CD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c:ext xmlns:c16="http://schemas.microsoft.com/office/drawing/2014/chart" uri="{C3380CC4-5D6E-409C-BE32-E72D297353CC}">
              <c16:uniqueId val="{00000001-7AD7-4A8D-BB17-CD3993B7CD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75-407A-80DC-FA1F68885E2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c:ext xmlns:c16="http://schemas.microsoft.com/office/drawing/2014/chart" uri="{C3380CC4-5D6E-409C-BE32-E72D297353CC}">
              <c16:uniqueId val="{00000001-3075-407A-80DC-FA1F68885E2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25.35</c:v>
                </c:pt>
                <c:pt idx="1">
                  <c:v>37.56</c:v>
                </c:pt>
                <c:pt idx="2">
                  <c:v>54.71</c:v>
                </c:pt>
                <c:pt idx="3">
                  <c:v>36.869999999999997</c:v>
                </c:pt>
                <c:pt idx="4">
                  <c:v>44.15</c:v>
                </c:pt>
              </c:numCache>
            </c:numRef>
          </c:val>
          <c:extLst>
            <c:ext xmlns:c16="http://schemas.microsoft.com/office/drawing/2014/chart" uri="{C3380CC4-5D6E-409C-BE32-E72D297353CC}">
              <c16:uniqueId val="{00000000-1FC5-4D8C-878C-A183990F447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c:ext xmlns:c16="http://schemas.microsoft.com/office/drawing/2014/chart" uri="{C3380CC4-5D6E-409C-BE32-E72D297353CC}">
              <c16:uniqueId val="{00000001-1FC5-4D8C-878C-A183990F447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659</c:v>
                </c:pt>
                <c:pt idx="1">
                  <c:v>657.2</c:v>
                </c:pt>
                <c:pt idx="2">
                  <c:v>658.85</c:v>
                </c:pt>
                <c:pt idx="3">
                  <c:v>651.78</c:v>
                </c:pt>
                <c:pt idx="4">
                  <c:v>591.87</c:v>
                </c:pt>
              </c:numCache>
            </c:numRef>
          </c:val>
          <c:extLst>
            <c:ext xmlns:c16="http://schemas.microsoft.com/office/drawing/2014/chart" uri="{C3380CC4-5D6E-409C-BE32-E72D297353CC}">
              <c16:uniqueId val="{00000000-55AC-4BFB-89D5-6F29481530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55AC-4BFB-89D5-6F29481530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68.89</c:v>
                </c:pt>
                <c:pt idx="1">
                  <c:v>66.59</c:v>
                </c:pt>
                <c:pt idx="2">
                  <c:v>71.87</c:v>
                </c:pt>
                <c:pt idx="3">
                  <c:v>70.06</c:v>
                </c:pt>
                <c:pt idx="4">
                  <c:v>72.150000000000006</c:v>
                </c:pt>
              </c:numCache>
            </c:numRef>
          </c:val>
          <c:extLst>
            <c:ext xmlns:c16="http://schemas.microsoft.com/office/drawing/2014/chart" uri="{C3380CC4-5D6E-409C-BE32-E72D297353CC}">
              <c16:uniqueId val="{00000000-1473-4387-9BD5-C692DB48A9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1473-4387-9BD5-C692DB48A9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254.25</c:v>
                </c:pt>
                <c:pt idx="1">
                  <c:v>266.22000000000003</c:v>
                </c:pt>
                <c:pt idx="2">
                  <c:v>247.66</c:v>
                </c:pt>
                <c:pt idx="3">
                  <c:v>252.68</c:v>
                </c:pt>
                <c:pt idx="4">
                  <c:v>259.99</c:v>
                </c:pt>
              </c:numCache>
            </c:numRef>
          </c:val>
          <c:extLst>
            <c:ext xmlns:c16="http://schemas.microsoft.com/office/drawing/2014/chart" uri="{C3380CC4-5D6E-409C-BE32-E72D297353CC}">
              <c16:uniqueId val="{00000000-F948-41F4-96D8-AE012B90543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F948-41F4-96D8-AE012B90543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1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八代市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126667</v>
      </c>
      <c r="AM8" s="69"/>
      <c r="AN8" s="69"/>
      <c r="AO8" s="69"/>
      <c r="AP8" s="69"/>
      <c r="AQ8" s="69"/>
      <c r="AR8" s="69"/>
      <c r="AS8" s="69"/>
      <c r="AT8" s="68">
        <f>データ!T6</f>
        <v>681.36</v>
      </c>
      <c r="AU8" s="68"/>
      <c r="AV8" s="68"/>
      <c r="AW8" s="68"/>
      <c r="AX8" s="68"/>
      <c r="AY8" s="68"/>
      <c r="AZ8" s="68"/>
      <c r="BA8" s="68"/>
      <c r="BB8" s="68">
        <f>データ!U6</f>
        <v>185.9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52.77</v>
      </c>
      <c r="J10" s="68"/>
      <c r="K10" s="68"/>
      <c r="L10" s="68"/>
      <c r="M10" s="68"/>
      <c r="N10" s="68"/>
      <c r="O10" s="68"/>
      <c r="P10" s="68">
        <f>データ!P6</f>
        <v>42.16</v>
      </c>
      <c r="Q10" s="68"/>
      <c r="R10" s="68"/>
      <c r="S10" s="68"/>
      <c r="T10" s="68"/>
      <c r="U10" s="68"/>
      <c r="V10" s="68"/>
      <c r="W10" s="68">
        <f>データ!Q6</f>
        <v>83.14</v>
      </c>
      <c r="X10" s="68"/>
      <c r="Y10" s="68"/>
      <c r="Z10" s="68"/>
      <c r="AA10" s="68"/>
      <c r="AB10" s="68"/>
      <c r="AC10" s="68"/>
      <c r="AD10" s="69">
        <f>データ!R6</f>
        <v>3760</v>
      </c>
      <c r="AE10" s="69"/>
      <c r="AF10" s="69"/>
      <c r="AG10" s="69"/>
      <c r="AH10" s="69"/>
      <c r="AI10" s="69"/>
      <c r="AJ10" s="69"/>
      <c r="AK10" s="2"/>
      <c r="AL10" s="69">
        <f>データ!V6</f>
        <v>53109</v>
      </c>
      <c r="AM10" s="69"/>
      <c r="AN10" s="69"/>
      <c r="AO10" s="69"/>
      <c r="AP10" s="69"/>
      <c r="AQ10" s="69"/>
      <c r="AR10" s="69"/>
      <c r="AS10" s="69"/>
      <c r="AT10" s="68">
        <f>データ!W6</f>
        <v>14.92</v>
      </c>
      <c r="AU10" s="68"/>
      <c r="AV10" s="68"/>
      <c r="AW10" s="68"/>
      <c r="AX10" s="68"/>
      <c r="AY10" s="68"/>
      <c r="AZ10" s="68"/>
      <c r="BA10" s="68"/>
      <c r="BB10" s="68">
        <f>データ!X6</f>
        <v>3559.58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GNvn/GAGJdXihuelcjQTqZExIgI8+6O2BQ7uNtXsLQ88KU/1r85/g3Vq60fj0yQObyE2ebCiO9AJxBZgK2g0Ew==" saltValue="NnvsBv2YtOPVoFMH6ByN3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432024</v>
      </c>
      <c r="D6" s="33">
        <f t="shared" si="3"/>
        <v>46</v>
      </c>
      <c r="E6" s="33">
        <f t="shared" si="3"/>
        <v>17</v>
      </c>
      <c r="F6" s="33">
        <f t="shared" si="3"/>
        <v>1</v>
      </c>
      <c r="G6" s="33">
        <f t="shared" si="3"/>
        <v>0</v>
      </c>
      <c r="H6" s="33" t="str">
        <f t="shared" si="3"/>
        <v>熊本県　八代市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52.77</v>
      </c>
      <c r="P6" s="34">
        <f t="shared" si="3"/>
        <v>42.16</v>
      </c>
      <c r="Q6" s="34">
        <f t="shared" si="3"/>
        <v>83.14</v>
      </c>
      <c r="R6" s="34">
        <f t="shared" si="3"/>
        <v>3760</v>
      </c>
      <c r="S6" s="34">
        <f t="shared" si="3"/>
        <v>126667</v>
      </c>
      <c r="T6" s="34">
        <f t="shared" si="3"/>
        <v>681.36</v>
      </c>
      <c r="U6" s="34">
        <f t="shared" si="3"/>
        <v>185.9</v>
      </c>
      <c r="V6" s="34">
        <f t="shared" si="3"/>
        <v>53109</v>
      </c>
      <c r="W6" s="34">
        <f t="shared" si="3"/>
        <v>14.92</v>
      </c>
      <c r="X6" s="34">
        <f t="shared" si="3"/>
        <v>3559.58</v>
      </c>
      <c r="Y6" s="35">
        <f>IF(Y7="",NA(),Y7)</f>
        <v>106.41</v>
      </c>
      <c r="Z6" s="35">
        <f t="shared" ref="Z6:AH6" si="4">IF(Z7="",NA(),Z7)</f>
        <v>116.73</v>
      </c>
      <c r="AA6" s="35">
        <f t="shared" si="4"/>
        <v>115.61</v>
      </c>
      <c r="AB6" s="35">
        <f t="shared" si="4"/>
        <v>119.15</v>
      </c>
      <c r="AC6" s="35">
        <f t="shared" si="4"/>
        <v>116.44</v>
      </c>
      <c r="AD6" s="35">
        <f t="shared" si="4"/>
        <v>109.48</v>
      </c>
      <c r="AE6" s="35">
        <f t="shared" si="4"/>
        <v>109.27</v>
      </c>
      <c r="AF6" s="35">
        <f t="shared" si="4"/>
        <v>108.03</v>
      </c>
      <c r="AG6" s="35">
        <f t="shared" si="4"/>
        <v>106.9</v>
      </c>
      <c r="AH6" s="35">
        <f t="shared" si="4"/>
        <v>106.99</v>
      </c>
      <c r="AI6" s="34" t="str">
        <f>IF(AI7="","",IF(AI7="-","【-】","【"&amp;SUBSTITUTE(TEXT(AI7,"#,##0.00"),"-","△")&amp;"】"))</f>
        <v>【108.07】</v>
      </c>
      <c r="AJ6" s="34">
        <f>IF(AJ7="",NA(),AJ7)</f>
        <v>0</v>
      </c>
      <c r="AK6" s="34">
        <f t="shared" ref="AK6:AS6" si="5">IF(AK7="",NA(),AK7)</f>
        <v>0</v>
      </c>
      <c r="AL6" s="34">
        <f t="shared" si="5"/>
        <v>0</v>
      </c>
      <c r="AM6" s="34">
        <f t="shared" si="5"/>
        <v>0</v>
      </c>
      <c r="AN6" s="34">
        <f t="shared" si="5"/>
        <v>0</v>
      </c>
      <c r="AO6" s="35">
        <f t="shared" si="5"/>
        <v>16.34</v>
      </c>
      <c r="AP6" s="35">
        <f t="shared" si="5"/>
        <v>15.65</v>
      </c>
      <c r="AQ6" s="35">
        <f t="shared" si="5"/>
        <v>13.55</v>
      </c>
      <c r="AR6" s="35">
        <f t="shared" si="5"/>
        <v>9.06</v>
      </c>
      <c r="AS6" s="35">
        <f t="shared" si="5"/>
        <v>7.42</v>
      </c>
      <c r="AT6" s="34" t="str">
        <f>IF(AT7="","",IF(AT7="-","【-】","【"&amp;SUBSTITUTE(TEXT(AT7,"#,##0.00"),"-","△")&amp;"】"))</f>
        <v>【3.09】</v>
      </c>
      <c r="AU6" s="35">
        <f>IF(AU7="",NA(),AU7)</f>
        <v>25.35</v>
      </c>
      <c r="AV6" s="35">
        <f t="shared" ref="AV6:BD6" si="6">IF(AV7="",NA(),AV7)</f>
        <v>37.56</v>
      </c>
      <c r="AW6" s="35">
        <f t="shared" si="6"/>
        <v>54.71</v>
      </c>
      <c r="AX6" s="35">
        <f t="shared" si="6"/>
        <v>36.869999999999997</v>
      </c>
      <c r="AY6" s="35">
        <f t="shared" si="6"/>
        <v>44.15</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659</v>
      </c>
      <c r="BG6" s="35">
        <f t="shared" ref="BG6:BO6" si="7">IF(BG7="",NA(),BG7)</f>
        <v>657.2</v>
      </c>
      <c r="BH6" s="35">
        <f t="shared" si="7"/>
        <v>658.85</v>
      </c>
      <c r="BI6" s="35">
        <f t="shared" si="7"/>
        <v>651.78</v>
      </c>
      <c r="BJ6" s="35">
        <f t="shared" si="7"/>
        <v>591.87</v>
      </c>
      <c r="BK6" s="35">
        <f t="shared" si="7"/>
        <v>848.31</v>
      </c>
      <c r="BL6" s="35">
        <f t="shared" si="7"/>
        <v>774.99</v>
      </c>
      <c r="BM6" s="35">
        <f t="shared" si="7"/>
        <v>799.41</v>
      </c>
      <c r="BN6" s="35">
        <f t="shared" si="7"/>
        <v>820.36</v>
      </c>
      <c r="BO6" s="35">
        <f t="shared" si="7"/>
        <v>847.44</v>
      </c>
      <c r="BP6" s="34" t="str">
        <f>IF(BP7="","",IF(BP7="-","【-】","【"&amp;SUBSTITUTE(TEXT(BP7,"#,##0.00"),"-","△")&amp;"】"))</f>
        <v>【682.51】</v>
      </c>
      <c r="BQ6" s="35">
        <f>IF(BQ7="",NA(),BQ7)</f>
        <v>68.89</v>
      </c>
      <c r="BR6" s="35">
        <f t="shared" ref="BR6:BZ6" si="8">IF(BR7="",NA(),BR7)</f>
        <v>66.59</v>
      </c>
      <c r="BS6" s="35">
        <f t="shared" si="8"/>
        <v>71.87</v>
      </c>
      <c r="BT6" s="35">
        <f t="shared" si="8"/>
        <v>70.06</v>
      </c>
      <c r="BU6" s="35">
        <f t="shared" si="8"/>
        <v>72.150000000000006</v>
      </c>
      <c r="BV6" s="35">
        <f t="shared" si="8"/>
        <v>94.38</v>
      </c>
      <c r="BW6" s="35">
        <f t="shared" si="8"/>
        <v>96.57</v>
      </c>
      <c r="BX6" s="35">
        <f t="shared" si="8"/>
        <v>96.54</v>
      </c>
      <c r="BY6" s="35">
        <f t="shared" si="8"/>
        <v>95.4</v>
      </c>
      <c r="BZ6" s="35">
        <f t="shared" si="8"/>
        <v>94.69</v>
      </c>
      <c r="CA6" s="34" t="str">
        <f>IF(CA7="","",IF(CA7="-","【-】","【"&amp;SUBSTITUTE(TEXT(CA7,"#,##0.00"),"-","△")&amp;"】"))</f>
        <v>【100.34】</v>
      </c>
      <c r="CB6" s="35">
        <f>IF(CB7="",NA(),CB7)</f>
        <v>254.25</v>
      </c>
      <c r="CC6" s="35">
        <f t="shared" ref="CC6:CK6" si="9">IF(CC7="",NA(),CC7)</f>
        <v>266.22000000000003</v>
      </c>
      <c r="CD6" s="35">
        <f t="shared" si="9"/>
        <v>247.66</v>
      </c>
      <c r="CE6" s="35">
        <f t="shared" si="9"/>
        <v>252.68</v>
      </c>
      <c r="CF6" s="35">
        <f t="shared" si="9"/>
        <v>259.99</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71.81</v>
      </c>
      <c r="CN6" s="35">
        <f t="shared" ref="CN6:CV6" si="10">IF(CN7="",NA(),CN7)</f>
        <v>76.86</v>
      </c>
      <c r="CO6" s="35">
        <f t="shared" si="10"/>
        <v>78.900000000000006</v>
      </c>
      <c r="CP6" s="35">
        <f t="shared" si="10"/>
        <v>75.45</v>
      </c>
      <c r="CQ6" s="35">
        <f t="shared" si="10"/>
        <v>74.61</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78.84</v>
      </c>
      <c r="CY6" s="35">
        <f t="shared" ref="CY6:DG6" si="11">IF(CY7="",NA(),CY7)</f>
        <v>79.239999999999995</v>
      </c>
      <c r="CZ6" s="35">
        <f t="shared" si="11"/>
        <v>77.260000000000005</v>
      </c>
      <c r="DA6" s="35">
        <f t="shared" si="11"/>
        <v>82.29</v>
      </c>
      <c r="DB6" s="35">
        <f t="shared" si="11"/>
        <v>84.92</v>
      </c>
      <c r="DC6" s="35">
        <f t="shared" si="11"/>
        <v>91.44</v>
      </c>
      <c r="DD6" s="35">
        <f t="shared" si="11"/>
        <v>91.76</v>
      </c>
      <c r="DE6" s="35">
        <f t="shared" si="11"/>
        <v>92.3</v>
      </c>
      <c r="DF6" s="35">
        <f t="shared" si="11"/>
        <v>92.55</v>
      </c>
      <c r="DG6" s="35">
        <f t="shared" si="11"/>
        <v>92.62</v>
      </c>
      <c r="DH6" s="34" t="str">
        <f>IF(DH7="","",IF(DH7="-","【-】","【"&amp;SUBSTITUTE(TEXT(DH7,"#,##0.00"),"-","△")&amp;"】"))</f>
        <v>【95.35】</v>
      </c>
      <c r="DI6" s="35">
        <f>IF(DI7="",NA(),DI7)</f>
        <v>3.8</v>
      </c>
      <c r="DJ6" s="35">
        <f t="shared" ref="DJ6:DR6" si="12">IF(DJ7="",NA(),DJ7)</f>
        <v>7.51</v>
      </c>
      <c r="DK6" s="35">
        <f t="shared" si="12"/>
        <v>10.77</v>
      </c>
      <c r="DL6" s="35">
        <f t="shared" si="12"/>
        <v>13.84</v>
      </c>
      <c r="DM6" s="35">
        <f t="shared" si="12"/>
        <v>16.36</v>
      </c>
      <c r="DN6" s="35">
        <f t="shared" si="12"/>
        <v>25.89</v>
      </c>
      <c r="DO6" s="35">
        <f t="shared" si="12"/>
        <v>26.63</v>
      </c>
      <c r="DP6" s="35">
        <f t="shared" si="12"/>
        <v>25.61</v>
      </c>
      <c r="DQ6" s="35">
        <f t="shared" si="12"/>
        <v>26.13</v>
      </c>
      <c r="DR6" s="35">
        <f t="shared" si="12"/>
        <v>26.36</v>
      </c>
      <c r="DS6" s="34" t="str">
        <f>IF(DS7="","",IF(DS7="-","【-】","【"&amp;SUBSTITUTE(TEXT(DS7,"#,##0.00"),"-","△")&amp;"】"))</f>
        <v>【38.57】</v>
      </c>
      <c r="DT6" s="34">
        <f>IF(DT7="",NA(),DT7)</f>
        <v>0</v>
      </c>
      <c r="DU6" s="34">
        <f t="shared" ref="DU6:EC6" si="13">IF(DU7="",NA(),DU7)</f>
        <v>0</v>
      </c>
      <c r="DV6" s="34">
        <f t="shared" si="13"/>
        <v>0</v>
      </c>
      <c r="DW6" s="34">
        <f t="shared" si="13"/>
        <v>0</v>
      </c>
      <c r="DX6" s="34">
        <f t="shared" si="13"/>
        <v>0</v>
      </c>
      <c r="DY6" s="35">
        <f t="shared" si="13"/>
        <v>0.71</v>
      </c>
      <c r="DZ6" s="35">
        <f t="shared" si="13"/>
        <v>0.95</v>
      </c>
      <c r="EA6" s="35">
        <f t="shared" si="13"/>
        <v>1.07</v>
      </c>
      <c r="EB6" s="35">
        <f t="shared" si="13"/>
        <v>1.03</v>
      </c>
      <c r="EC6" s="35">
        <f t="shared" si="13"/>
        <v>1.43</v>
      </c>
      <c r="ED6" s="34" t="str">
        <f>IF(ED7="","",IF(ED7="-","【-】","【"&amp;SUBSTITUTE(TEXT(ED7,"#,##0.00"),"-","△")&amp;"】"))</f>
        <v>【5.90】</v>
      </c>
      <c r="EE6" s="34">
        <f>IF(EE7="",NA(),EE7)</f>
        <v>0</v>
      </c>
      <c r="EF6" s="34">
        <f t="shared" ref="EF6:EN6" si="14">IF(EF7="",NA(),EF7)</f>
        <v>0</v>
      </c>
      <c r="EG6" s="34">
        <f t="shared" si="14"/>
        <v>0</v>
      </c>
      <c r="EH6" s="34">
        <f t="shared" si="14"/>
        <v>0</v>
      </c>
      <c r="EI6" s="35">
        <f t="shared" si="14"/>
        <v>0.41</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432024</v>
      </c>
      <c r="D7" s="37">
        <v>46</v>
      </c>
      <c r="E7" s="37">
        <v>17</v>
      </c>
      <c r="F7" s="37">
        <v>1</v>
      </c>
      <c r="G7" s="37">
        <v>0</v>
      </c>
      <c r="H7" s="37" t="s">
        <v>96</v>
      </c>
      <c r="I7" s="37" t="s">
        <v>97</v>
      </c>
      <c r="J7" s="37" t="s">
        <v>98</v>
      </c>
      <c r="K7" s="37" t="s">
        <v>99</v>
      </c>
      <c r="L7" s="37" t="s">
        <v>100</v>
      </c>
      <c r="M7" s="37" t="s">
        <v>101</v>
      </c>
      <c r="N7" s="38" t="s">
        <v>102</v>
      </c>
      <c r="O7" s="38">
        <v>52.77</v>
      </c>
      <c r="P7" s="38">
        <v>42.16</v>
      </c>
      <c r="Q7" s="38">
        <v>83.14</v>
      </c>
      <c r="R7" s="38">
        <v>3760</v>
      </c>
      <c r="S7" s="38">
        <v>126667</v>
      </c>
      <c r="T7" s="38">
        <v>681.36</v>
      </c>
      <c r="U7" s="38">
        <v>185.9</v>
      </c>
      <c r="V7" s="38">
        <v>53109</v>
      </c>
      <c r="W7" s="38">
        <v>14.92</v>
      </c>
      <c r="X7" s="38">
        <v>3559.58</v>
      </c>
      <c r="Y7" s="38">
        <v>106.41</v>
      </c>
      <c r="Z7" s="38">
        <v>116.73</v>
      </c>
      <c r="AA7" s="38">
        <v>115.61</v>
      </c>
      <c r="AB7" s="38">
        <v>119.15</v>
      </c>
      <c r="AC7" s="38">
        <v>116.44</v>
      </c>
      <c r="AD7" s="38">
        <v>109.48</v>
      </c>
      <c r="AE7" s="38">
        <v>109.27</v>
      </c>
      <c r="AF7" s="38">
        <v>108.03</v>
      </c>
      <c r="AG7" s="38">
        <v>106.9</v>
      </c>
      <c r="AH7" s="38">
        <v>106.99</v>
      </c>
      <c r="AI7" s="38">
        <v>108.07</v>
      </c>
      <c r="AJ7" s="38">
        <v>0</v>
      </c>
      <c r="AK7" s="38">
        <v>0</v>
      </c>
      <c r="AL7" s="38">
        <v>0</v>
      </c>
      <c r="AM7" s="38">
        <v>0</v>
      </c>
      <c r="AN7" s="38">
        <v>0</v>
      </c>
      <c r="AO7" s="38">
        <v>16.34</v>
      </c>
      <c r="AP7" s="38">
        <v>15.65</v>
      </c>
      <c r="AQ7" s="38">
        <v>13.55</v>
      </c>
      <c r="AR7" s="38">
        <v>9.06</v>
      </c>
      <c r="AS7" s="38">
        <v>7.42</v>
      </c>
      <c r="AT7" s="38">
        <v>3.09</v>
      </c>
      <c r="AU7" s="38">
        <v>25.35</v>
      </c>
      <c r="AV7" s="38">
        <v>37.56</v>
      </c>
      <c r="AW7" s="38">
        <v>54.71</v>
      </c>
      <c r="AX7" s="38">
        <v>36.869999999999997</v>
      </c>
      <c r="AY7" s="38">
        <v>44.15</v>
      </c>
      <c r="AZ7" s="38">
        <v>78.930000000000007</v>
      </c>
      <c r="BA7" s="38">
        <v>77.94</v>
      </c>
      <c r="BB7" s="38">
        <v>78.45</v>
      </c>
      <c r="BC7" s="38">
        <v>76.31</v>
      </c>
      <c r="BD7" s="38">
        <v>68.180000000000007</v>
      </c>
      <c r="BE7" s="38">
        <v>69.540000000000006</v>
      </c>
      <c r="BF7" s="38">
        <v>659</v>
      </c>
      <c r="BG7" s="38">
        <v>657.2</v>
      </c>
      <c r="BH7" s="38">
        <v>658.85</v>
      </c>
      <c r="BI7" s="38">
        <v>651.78</v>
      </c>
      <c r="BJ7" s="38">
        <v>591.87</v>
      </c>
      <c r="BK7" s="38">
        <v>848.31</v>
      </c>
      <c r="BL7" s="38">
        <v>774.99</v>
      </c>
      <c r="BM7" s="38">
        <v>799.41</v>
      </c>
      <c r="BN7" s="38">
        <v>820.36</v>
      </c>
      <c r="BO7" s="38">
        <v>847.44</v>
      </c>
      <c r="BP7" s="38">
        <v>682.51</v>
      </c>
      <c r="BQ7" s="38">
        <v>68.89</v>
      </c>
      <c r="BR7" s="38">
        <v>66.59</v>
      </c>
      <c r="BS7" s="38">
        <v>71.87</v>
      </c>
      <c r="BT7" s="38">
        <v>70.06</v>
      </c>
      <c r="BU7" s="38">
        <v>72.150000000000006</v>
      </c>
      <c r="BV7" s="38">
        <v>94.38</v>
      </c>
      <c r="BW7" s="38">
        <v>96.57</v>
      </c>
      <c r="BX7" s="38">
        <v>96.54</v>
      </c>
      <c r="BY7" s="38">
        <v>95.4</v>
      </c>
      <c r="BZ7" s="38">
        <v>94.69</v>
      </c>
      <c r="CA7" s="38">
        <v>100.34</v>
      </c>
      <c r="CB7" s="38">
        <v>254.25</v>
      </c>
      <c r="CC7" s="38">
        <v>266.22000000000003</v>
      </c>
      <c r="CD7" s="38">
        <v>247.66</v>
      </c>
      <c r="CE7" s="38">
        <v>252.68</v>
      </c>
      <c r="CF7" s="38">
        <v>259.99</v>
      </c>
      <c r="CG7" s="38">
        <v>165.45</v>
      </c>
      <c r="CH7" s="38">
        <v>161.54</v>
      </c>
      <c r="CI7" s="38">
        <v>162.81</v>
      </c>
      <c r="CJ7" s="38">
        <v>163.19999999999999</v>
      </c>
      <c r="CK7" s="38">
        <v>159.78</v>
      </c>
      <c r="CL7" s="38">
        <v>136.15</v>
      </c>
      <c r="CM7" s="38">
        <v>71.81</v>
      </c>
      <c r="CN7" s="38">
        <v>76.86</v>
      </c>
      <c r="CO7" s="38">
        <v>78.900000000000006</v>
      </c>
      <c r="CP7" s="38">
        <v>75.45</v>
      </c>
      <c r="CQ7" s="38">
        <v>74.61</v>
      </c>
      <c r="CR7" s="38">
        <v>65.62</v>
      </c>
      <c r="CS7" s="38">
        <v>64.67</v>
      </c>
      <c r="CT7" s="38">
        <v>64.959999999999994</v>
      </c>
      <c r="CU7" s="38">
        <v>65.040000000000006</v>
      </c>
      <c r="CV7" s="38">
        <v>68.31</v>
      </c>
      <c r="CW7" s="38">
        <v>59.64</v>
      </c>
      <c r="CX7" s="38">
        <v>78.84</v>
      </c>
      <c r="CY7" s="38">
        <v>79.239999999999995</v>
      </c>
      <c r="CZ7" s="38">
        <v>77.260000000000005</v>
      </c>
      <c r="DA7" s="38">
        <v>82.29</v>
      </c>
      <c r="DB7" s="38">
        <v>84.92</v>
      </c>
      <c r="DC7" s="38">
        <v>91.44</v>
      </c>
      <c r="DD7" s="38">
        <v>91.76</v>
      </c>
      <c r="DE7" s="38">
        <v>92.3</v>
      </c>
      <c r="DF7" s="38">
        <v>92.55</v>
      </c>
      <c r="DG7" s="38">
        <v>92.62</v>
      </c>
      <c r="DH7" s="38">
        <v>95.35</v>
      </c>
      <c r="DI7" s="38">
        <v>3.8</v>
      </c>
      <c r="DJ7" s="38">
        <v>7.51</v>
      </c>
      <c r="DK7" s="38">
        <v>10.77</v>
      </c>
      <c r="DL7" s="38">
        <v>13.84</v>
      </c>
      <c r="DM7" s="38">
        <v>16.36</v>
      </c>
      <c r="DN7" s="38">
        <v>25.89</v>
      </c>
      <c r="DO7" s="38">
        <v>26.63</v>
      </c>
      <c r="DP7" s="38">
        <v>25.61</v>
      </c>
      <c r="DQ7" s="38">
        <v>26.13</v>
      </c>
      <c r="DR7" s="38">
        <v>26.36</v>
      </c>
      <c r="DS7" s="38">
        <v>38.57</v>
      </c>
      <c r="DT7" s="38">
        <v>0</v>
      </c>
      <c r="DU7" s="38">
        <v>0</v>
      </c>
      <c r="DV7" s="38">
        <v>0</v>
      </c>
      <c r="DW7" s="38">
        <v>0</v>
      </c>
      <c r="DX7" s="38">
        <v>0</v>
      </c>
      <c r="DY7" s="38">
        <v>0.71</v>
      </c>
      <c r="DZ7" s="38">
        <v>0.95</v>
      </c>
      <c r="EA7" s="38">
        <v>1.07</v>
      </c>
      <c r="EB7" s="38">
        <v>1.03</v>
      </c>
      <c r="EC7" s="38">
        <v>1.43</v>
      </c>
      <c r="ED7" s="38">
        <v>5.9</v>
      </c>
      <c r="EE7" s="38">
        <v>0</v>
      </c>
      <c r="EF7" s="38">
        <v>0</v>
      </c>
      <c r="EG7" s="38">
        <v>0</v>
      </c>
      <c r="EH7" s="38">
        <v>0</v>
      </c>
      <c r="EI7" s="38">
        <v>0.41</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DATEVALUE($B7+12-B11&amp;"/1/"&amp;B12)</f>
        <v>46388</v>
      </c>
      <c r="C10" s="41">
        <f>DATEVALUE($B7+12-C11&amp;"/1/"&amp;C12)</f>
        <v>46753</v>
      </c>
      <c r="D10" s="41">
        <f>DATEVALUE($B7+12-D11&amp;"/1/"&amp;D12)</f>
        <v>47119</v>
      </c>
      <c r="E10" s="41">
        <f>DATEVALUE($B7+12-E11&amp;"/1/"&amp;E12)</f>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2021-01-26T04:54:43Z</cp:lastPrinted>
  <dcterms:created xsi:type="dcterms:W3CDTF">2020-12-04T02:30:46Z</dcterms:created>
  <dcterms:modified xsi:type="dcterms:W3CDTF">2021-02-08T06:38:21Z</dcterms:modified>
  <cp:category/>
</cp:coreProperties>
</file>