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0.1.1.14\10703_水道課\データ\0620_各種調査・照会・通知等_水道\040_財政課関係調査\0040_経営比較分析調査\R02調査(R1決算経営比較分析表)\02_提出\"/>
    </mc:Choice>
  </mc:AlternateContent>
  <xr:revisionPtr revIDLastSave="0" documentId="13_ncr:1_{06FC4CBC-8D1A-4EA7-99BF-A3BD00CE0120}" xr6:coauthVersionLast="45" xr6:coauthVersionMax="45" xr10:uidLastSave="{00000000-0000-0000-0000-000000000000}"/>
  <workbookProtection workbookAlgorithmName="SHA-512" workbookHashValue="l2v/OFveP9wFKwQMv95hztplO5BibEdNyl0E3oCTnOxD5aSnAhFpPoe1fIQX5tCi4fM/QinwfjrMksnnZpOkxQ==" workbookSaltValue="lzrY7ObeS0p4xdSdfi7eTQ==" workbookSpinCount="100000" lockStructure="1"/>
  <bookViews>
    <workbookView xWindow="-120" yWindow="-120" windowWidth="20730" windowHeight="1116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J10" i="5" l="1"/>
  <c r="AR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FL55" i="4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QN32" i="4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RA81" i="4"/>
  <c r="OY81" i="4"/>
  <c r="NX81" i="4"/>
  <c r="MW81" i="4"/>
  <c r="KO81" i="4"/>
  <c r="HL81" i="4"/>
  <c r="GK81" i="4"/>
  <c r="EC81" i="4"/>
  <c r="DB81" i="4"/>
  <c r="CA81" i="4"/>
  <c r="Y81" i="4"/>
  <c r="PZ80" i="4"/>
  <c r="OY80" i="4"/>
  <c r="KO80" i="4"/>
  <c r="IM80" i="4"/>
  <c r="HL80" i="4"/>
  <c r="GK80" i="4"/>
  <c r="EC80" i="4"/>
  <c r="AZ80" i="4"/>
  <c r="Y80" i="4"/>
  <c r="RA79" i="4"/>
  <c r="PZ79" i="4"/>
  <c r="OY79" i="4"/>
  <c r="NX79" i="4"/>
  <c r="MW79" i="4"/>
  <c r="KO79" i="4"/>
  <c r="JN79" i="4"/>
  <c r="HL79" i="4"/>
  <c r="GK79" i="4"/>
  <c r="EC79" i="4"/>
  <c r="AZ79" i="4"/>
  <c r="Y79" i="4"/>
  <c r="QN56" i="4"/>
  <c r="PT56" i="4"/>
  <c r="OZ56" i="4"/>
  <c r="KZ56" i="4"/>
  <c r="KF56" i="4"/>
  <c r="HT56" i="4"/>
  <c r="GZ56" i="4"/>
  <c r="FL56" i="4"/>
  <c r="ER56" i="4"/>
  <c r="CZ56" i="4"/>
  <c r="CF56" i="4"/>
  <c r="X56" i="4"/>
  <c r="RH55" i="4"/>
  <c r="QN55" i="4"/>
  <c r="PT55" i="4"/>
  <c r="OZ55" i="4"/>
  <c r="OF55" i="4"/>
  <c r="LT55" i="4"/>
  <c r="KZ55" i="4"/>
  <c r="HT55" i="4"/>
  <c r="GZ55" i="4"/>
  <c r="GF55" i="4"/>
  <c r="CZ55" i="4"/>
  <c r="CF55" i="4"/>
  <c r="AR55" i="4"/>
  <c r="X55" i="4"/>
  <c r="RH54" i="4"/>
  <c r="QN54" i="4"/>
  <c r="OZ54" i="4"/>
  <c r="OF54" i="4"/>
  <c r="MN54" i="4"/>
  <c r="KF54" i="4"/>
  <c r="JL54" i="4"/>
  <c r="HT54" i="4"/>
  <c r="GZ54" i="4"/>
  <c r="GF54" i="4"/>
  <c r="FL54" i="4"/>
  <c r="ER54" i="4"/>
  <c r="CZ54" i="4"/>
  <c r="CF54" i="4"/>
  <c r="AR54" i="4"/>
  <c r="X54" i="4"/>
  <c r="RH33" i="4"/>
  <c r="QN33" i="4"/>
  <c r="PT33" i="4"/>
  <c r="OZ33" i="4"/>
  <c r="OF33" i="4"/>
  <c r="KZ33" i="4"/>
  <c r="KF33" i="4"/>
  <c r="FL33" i="4"/>
  <c r="CZ33" i="4"/>
  <c r="CF33" i="4"/>
  <c r="BL33" i="4"/>
  <c r="AR33" i="4"/>
  <c r="X33" i="4"/>
  <c r="RH32" i="4"/>
  <c r="PT32" i="4"/>
  <c r="OZ32" i="4"/>
  <c r="OF32" i="4"/>
  <c r="LT32" i="4"/>
  <c r="KZ32" i="4"/>
  <c r="HT32" i="4"/>
  <c r="GZ32" i="4"/>
  <c r="GF32" i="4"/>
  <c r="CZ32" i="4"/>
  <c r="CF32" i="4"/>
  <c r="AR32" i="4"/>
  <c r="X32" i="4"/>
  <c r="RH31" i="4"/>
  <c r="QN31" i="4"/>
  <c r="OZ31" i="4"/>
  <c r="OF31" i="4"/>
  <c r="MN31" i="4"/>
  <c r="KF31" i="4"/>
  <c r="JL31" i="4"/>
  <c r="HT31" i="4"/>
  <c r="GZ31" i="4"/>
  <c r="GF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H10" i="5" l="1"/>
  <c r="GF33" i="4"/>
  <c r="KZ54" i="4"/>
  <c r="LT56" i="4"/>
  <c r="CA80" i="4"/>
  <c r="MW80" i="4"/>
  <c r="RA80" i="4"/>
  <c r="IM81" i="4"/>
  <c r="DH10" i="5"/>
  <c r="LT31" i="4"/>
  <c r="PT31" i="4"/>
  <c r="ER32" i="4"/>
  <c r="JL32" i="4"/>
  <c r="MN32" i="4"/>
  <c r="GZ33" i="4"/>
  <c r="LT33" i="4"/>
  <c r="LT54" i="4"/>
  <c r="PT54" i="4"/>
  <c r="ER55" i="4"/>
  <c r="JL55" i="4"/>
  <c r="MN55" i="4"/>
  <c r="BL56" i="4"/>
  <c r="JL56" i="4"/>
  <c r="MN56" i="4"/>
  <c r="CA79" i="4"/>
  <c r="DB80" i="4"/>
  <c r="NX80" i="4"/>
  <c r="JN81" i="4"/>
  <c r="BP10" i="5"/>
  <c r="DR10" i="5"/>
  <c r="KZ31" i="4"/>
  <c r="AR56" i="4"/>
  <c r="BL31" i="4"/>
  <c r="BL32" i="4"/>
  <c r="KF32" i="4"/>
  <c r="JL33" i="4"/>
  <c r="MN33" i="4"/>
  <c r="BL54" i="4"/>
  <c r="BL55" i="4"/>
  <c r="KF55" i="4"/>
  <c r="GF56" i="4"/>
  <c r="OF56" i="4"/>
  <c r="RH56" i="4"/>
  <c r="DB79" i="4"/>
  <c r="IM79" i="4"/>
  <c r="JN80" i="4"/>
  <c r="AZ81" i="4"/>
  <c r="PZ81" i="4"/>
  <c r="X10" i="5"/>
  <c r="BZ10" i="5"/>
  <c r="EB10" i="5"/>
  <c r="ER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BE11" i="5"/>
  <c r="BY11" i="5"/>
  <c r="HT33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CT10" i="5"/>
  <c r="CX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<sst xmlns="http://schemas.openxmlformats.org/spreadsheetml/2006/main" count="262" uniqueCount="107">
  <si>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</si>
  <si>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</si>
  <si>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</si>
  <si>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</si>
  <si>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</si>
  <si>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</si>
  <si>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</si>
  <si>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</si>
  <si>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</si>
  <si>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</si>
  <si>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</si>
  <si>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</si>
  <si>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</si>
  <si>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</si>
  <si>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</si>
  <si>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</si>
  <si>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</si>
  <si>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</si>
  <si>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</si>
  <si>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</si>
  <si>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</si>
  <si>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</si>
  <si>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</si>
  <si>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</si>
  <si>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</si>
  <si>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</si>
  <si>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</si>
  <si>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</si>
  <si>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</si>
  <si>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</si>
  <si>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</si>
  <si>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</si>
  <si>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</si>
  <si>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</si>
  <si>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</si>
  <si>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</si>
  <si>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</si>
  <si>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</si>
  <si>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</si>
  <si>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</si>
  <si>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</si>
  <si>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</si>
  <si>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</si>
  <si>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</si>
  <si>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</si>
  <si>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</si>
  <si>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</si>
  <si>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</si>
  <si>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</si>
  <si>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</si>
  <si>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</si>
  <si>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</si>
  <si>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</si>
  <si>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</si>
  <si>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</si>
  <si>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</si>
  <si>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</si>
  <si>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</si>
  <si>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</si>
  <si>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</si>
  <si>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</si>
  <si>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</si>
  <si>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</si>
  <si>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</si>
  <si>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</si>
  <si>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</si>
  <si>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</si>
  <si>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</si>
  <si>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</si>
  <si>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</si>
  <si>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</si>
  <si>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</si>
  <si>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</si>
  <si>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</si>
  <si>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</si>
  <si>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</si>
  <si>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</si>
  <si>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</si>
  <si>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</si>
  <si>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</si>
  <si>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</si>
  <si>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</si>
  <si>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</si>
  <si>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</si>
  <si>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</si>
  <si>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</si>
  <si>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</si>
  <si>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</si>
  <si>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432164</t>
  </si>
  <si>
    <t>46</t>
  </si>
  <si>
    <t>02</t>
  </si>
  <si>
    <t>0</t>
  </si>
  <si>
    <t>000</t>
  </si>
  <si>
    <t>熊本県　合志市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</si>
  <si>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</si>
  <si>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</si>
  <si>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</si>
  <si>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</si>
  <si>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</si>
  <si>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</si>
  <si>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</si>
  <si>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</si>
  <si>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</si>
  <si>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</si>
  <si>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①有形固定資産減価償却率：類似団体と同様な水準にあり、今後老朽化の進行が考えられます。
②管路経年化率：法定耐用年数を経過した管路はありません。
③管路更新率：近年更新した管路はありません。</t>
  </si>
  <si>
    <t>　近年は安定した経営状態にあると考えられます。全体的に現在の数値を維持していくとともに、さらなる高い水準を目指していかなければならないと思われます。
　今後施設等の老朽化の進行が考えられます。令和2年度に策定完了予定の経営戦略をもとに、経営基盤の強化、計画的な施設等の更新の実施に向けて取り組んでいきます。</t>
  </si>
  <si>
    <t>①経常収支比率：100％以上を維持し、類似団体と比較しても高い水準にあり、良好な経営状態と考えられます。
②累積欠損金比率：累積欠損金は発生しておりません。
③流動比率：類似団体平均値を大幅に上回り、短期的な支払能力は十分に備わっていると考えられます。
④企業債残高対給水収益比率：企業債の借入は行っていません。
⑤料金回収率：100％を上回っているものの、修繕費等の経常費用の増加に伴い、昨年度より数値が減少しています。
⑥給水原価：類似団体と比較しても低い水準ですが、修繕費等の経常費用の増加に伴い、昨年度より数値が増加しています。
⑦施設利用率：類似団体平均値を上回っており、有効に施設利用ができていると考えられます。
⑧契約率：近年数値が横ばいでしたが、契約水量の増に伴い、数値が増加しています。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</si>
</sst>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&quot;△&quot;#,##0"/>
    <numFmt numFmtId="165" formatCode="#,##0.0;&quot;△&quot;#,##0.0"/>
    <numFmt numFmtId="166" formatCode="gee"/>
    <numFmt numFmtId="167" formatCode="#,##0.00;&quot;△&quot;#,##0.00"/>
    <numFmt numFmtId="168" formatCode="[$-411]ge"/>
    <numFmt numFmtId="169" formatCode="#,##0;&quot;△ &quot;#,##0"/>
    <numFmt numFmtId="170" formatCode="#,##0.00;&quot;△ &quot;#,##0.00"/>
    <numFmt numFmtId="171" formatCode="#,##0.00;&quot;#N/A&quot;"/>
    <numFmt numFmtId="172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69" fontId="0" fillId="4" borderId="16" xfId="0" applyNumberFormat="1" applyFill="1" applyBorder="1" applyAlignment="1">
      <alignment vertical="center" shrinkToFit="1"/>
    </xf>
    <xf numFmtId="170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69" fontId="0" fillId="0" borderId="16" xfId="0" applyNumberFormat="1" applyBorder="1" applyAlignment="1">
      <alignment vertical="center" shrinkToFit="1"/>
    </xf>
    <xf numFmtId="165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71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66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72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67" fontId="0" fillId="0" borderId="16" xfId="0" applyNumberFormat="1" applyBorder="1">
      <alignment vertical="center"/>
    </xf>
    <xf numFmtId="16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7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66" fontId="17" fillId="0" borderId="25" xfId="0" applyNumberFormat="1" applyFont="1" applyBorder="1" applyAlignment="1" applyProtection="1">
      <alignment horizontal="center" vertical="center"/>
      <protection hidden="1"/>
    </xf>
    <xf numFmtId="166" fontId="17" fillId="0" borderId="26" xfId="0" applyNumberFormat="1" applyFont="1" applyBorder="1" applyAlignment="1" applyProtection="1">
      <alignment horizontal="center" vertical="center"/>
      <protection hidden="1"/>
    </xf>
    <xf numFmtId="166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67" fontId="17" fillId="0" borderId="25" xfId="0" applyNumberFormat="1" applyFont="1" applyBorder="1" applyAlignment="1" applyProtection="1">
      <alignment horizontal="center" vertical="center" shrinkToFit="1"/>
      <protection hidden="1"/>
    </xf>
    <xf numFmtId="167" fontId="17" fillId="0" borderId="26" xfId="0" applyNumberFormat="1" applyFont="1" applyBorder="1" applyAlignment="1" applyProtection="1">
      <alignment horizontal="center" vertical="center" shrinkToFit="1"/>
      <protection hidden="1"/>
    </xf>
    <xf numFmtId="167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66" fontId="17" fillId="0" borderId="25" xfId="0" applyNumberFormat="1" applyFont="1" applyBorder="1" applyAlignment="1" applyProtection="1">
      <alignment horizontal="center" vertical="center" shrinkToFit="1"/>
      <protection hidden="1"/>
    </xf>
    <xf numFmtId="166" fontId="17" fillId="0" borderId="26" xfId="0" applyNumberFormat="1" applyFont="1" applyBorder="1" applyAlignment="1" applyProtection="1">
      <alignment horizontal="center" vertical="center" shrinkToFit="1"/>
      <protection hidden="1"/>
    </xf>
    <xf numFmtId="166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65" fontId="6" fillId="0" borderId="2" xfId="0" applyNumberFormat="1" applyFont="1" applyBorder="1" applyAlignment="1" applyProtection="1">
      <alignment horizontal="center" vertical="center" shrinkToFit="1"/>
      <protection hidden="1"/>
    </xf>
    <xf numFmtId="165" fontId="6" fillId="0" borderId="3" xfId="0" applyNumberFormat="1" applyFont="1" applyBorder="1" applyAlignment="1" applyProtection="1">
      <alignment horizontal="center" vertical="center" shrinkToFit="1"/>
      <protection hidden="1"/>
    </xf>
    <xf numFmtId="165" fontId="6" fillId="0" borderId="4" xfId="0" applyNumberFormat="1" applyFont="1" applyBorder="1" applyAlignment="1" applyProtection="1">
      <alignment horizontal="center" vertical="center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164" fontId="6" fillId="0" borderId="3" xfId="0" applyNumberFormat="1" applyFont="1" applyBorder="1" applyAlignment="1" applyProtection="1">
      <alignment horizontal="center" vertical="center" shrinkToFit="1"/>
      <protection hidden="1"/>
    </xf>
    <xf numFmtId="164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57.74</c:v>
                </c:pt>
                <c:pt idx="1">
                  <c:v>60.02</c:v>
                </c:pt>
                <c:pt idx="2">
                  <c:v>62.34</c:v>
                </c:pt>
                <c:pt idx="3">
                  <c:v>64.37</c:v>
                </c:pt>
                <c:pt idx="4">
                  <c:v>65.930000000000007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EB2-BB0F-C8C3109D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B1-4EB2-BB0F-C8C3109D2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5-4A8D-8BE0-9EC44E78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5-4A8D-8BE0-9EC44E78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166.97</c:v>
                </c:pt>
                <c:pt idx="1">
                  <c:v>168.22</c:v>
                </c:pt>
                <c:pt idx="2">
                  <c:v>170.02</c:v>
                </c:pt>
                <c:pt idx="3">
                  <c:v>168.92</c:v>
                </c:pt>
                <c:pt idx="4">
                  <c:v>143.9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7-4D8D-BC1E-35A9D8908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7-4D8D-BC1E-35A9D8908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6-42D6-9E2A-6BF39278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C6-42D6-9E2A-6BF39278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D-4472-96B9-9EDBBF1F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D-4472-96B9-9EDBBF1F3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16887.650000000001</c:v>
                </c:pt>
                <c:pt idx="1">
                  <c:v>19258.02</c:v>
                </c:pt>
                <c:pt idx="2">
                  <c:v>17039.05</c:v>
                </c:pt>
                <c:pt idx="3">
                  <c:v>21314.29</c:v>
                </c:pt>
                <c:pt idx="4">
                  <c:v>12092.01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7-46E9-8E1D-CCB9F1DD0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97-46E9-8E1D-CCB9F1DD0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A-489D-B721-B81932C9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A-489D-B721-B81932C9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232.39</c:v>
                </c:pt>
                <c:pt idx="1">
                  <c:v>230.82</c:v>
                </c:pt>
                <c:pt idx="2">
                  <c:v>233.74</c:v>
                </c:pt>
                <c:pt idx="3">
                  <c:v>228.84</c:v>
                </c:pt>
                <c:pt idx="4">
                  <c:v>160.91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7-4D9A-8CA3-7CA085BBA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7-4D9A-8CA3-7CA085BBA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22.39</c:v>
                </c:pt>
                <c:pt idx="1">
                  <c:v>22.56</c:v>
                </c:pt>
                <c:pt idx="2">
                  <c:v>22.72</c:v>
                </c:pt>
                <c:pt idx="3">
                  <c:v>22.66</c:v>
                </c:pt>
                <c:pt idx="4">
                  <c:v>32.17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0-4537-87DB-CC5004250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0-4537-87DB-CC5004250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80.739999999999995</c:v>
                </c:pt>
                <c:pt idx="1">
                  <c:v>82.35</c:v>
                </c:pt>
                <c:pt idx="2">
                  <c:v>84.7</c:v>
                </c:pt>
                <c:pt idx="3">
                  <c:v>89.48</c:v>
                </c:pt>
                <c:pt idx="4">
                  <c:v>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4-48EC-A930-9F7BB712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4-48EC-A930-9F7BB712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83.26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93.65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6-46AF-860F-539DACB56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6-46AF-860F-539DACB56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GN13" zoomScaleNormal="100" workbookViewId="0">
      <selection activeCell="SM16" sqref="SM16:TA45"/>
    </sheetView>
  </sheetViews>
  <sheetFormatPr defaultColWidth="2.5703125" defaultRowHeight="13.5" x14ac:dyDescent="0.15"/>
  <cols>
    <col min="1" max="1" width="1.85546875" customWidth="1"/>
    <col min="2" max="2" width="0.7109375" customWidth="1"/>
    <col min="3" max="9" width="0.42578125" customWidth="1"/>
    <col min="10" max="10" width="0.7109375" customWidth="1"/>
    <col min="11" max="125" width="0.42578125" customWidth="1"/>
    <col min="126" max="126" width="0.7109375" customWidth="1"/>
    <col min="127" max="133" width="0.42578125" customWidth="1"/>
    <col min="134" max="134" width="0.7109375" customWidth="1"/>
    <col min="135" max="161" width="0.42578125" customWidth="1"/>
    <col min="162" max="162" width="0.7109375" customWidth="1"/>
    <col min="163" max="177" width="0.42578125" customWidth="1"/>
    <col min="178" max="178" width="0.7109375" customWidth="1"/>
    <col min="179" max="249" width="0.42578125" customWidth="1"/>
    <col min="250" max="250" width="0.7109375" customWidth="1"/>
    <col min="251" max="257" width="0.42578125" customWidth="1"/>
    <col min="258" max="258" width="0.7109375" customWidth="1"/>
    <col min="259" max="329" width="0.42578125" customWidth="1"/>
    <col min="330" max="330" width="0.7109375" customWidth="1"/>
    <col min="331" max="345" width="0.42578125" customWidth="1"/>
    <col min="346" max="346" width="0.7109375" customWidth="1"/>
    <col min="347" max="373" width="0.42578125" customWidth="1"/>
    <col min="374" max="374" width="0.7109375" customWidth="1"/>
    <col min="375" max="381" width="0.42578125" customWidth="1"/>
    <col min="382" max="382" width="0.7109375" customWidth="1"/>
    <col min="383" max="497" width="0.42578125" customWidth="1"/>
    <col min="498" max="498" width="0.7109375" customWidth="1"/>
    <col min="499" max="505" width="0.42578125" customWidth="1"/>
    <col min="506" max="506" width="1.85546875" customWidth="1"/>
    <col min="507" max="521" width="3.140625" customWidth="1"/>
    <col min="522" max="522" width="4.4257812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15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15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15">
      <c r="A5" s="2"/>
      <c r="B5" s="147" t="str">
        <f>データ!H7</f>
        <v>熊本県　合志市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2300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極小規模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1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2077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99.5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7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2154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非設置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15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15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5" t="s">
        <v>106</v>
      </c>
      <c r="SN16" s="86"/>
      <c r="SO16" s="86"/>
      <c r="SP16" s="86"/>
      <c r="SQ16" s="86"/>
      <c r="SR16" s="86"/>
      <c r="SS16" s="86"/>
      <c r="ST16" s="86"/>
      <c r="SU16" s="86"/>
      <c r="SV16" s="86"/>
      <c r="SW16" s="86"/>
      <c r="SX16" s="86"/>
      <c r="SY16" s="86"/>
      <c r="SZ16" s="86"/>
      <c r="TA16" s="87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85"/>
      <c r="SN17" s="86"/>
      <c r="SO17" s="86"/>
      <c r="SP17" s="86"/>
      <c r="SQ17" s="86"/>
      <c r="SR17" s="86"/>
      <c r="SS17" s="86"/>
      <c r="ST17" s="86"/>
      <c r="SU17" s="86"/>
      <c r="SV17" s="86"/>
      <c r="SW17" s="86"/>
      <c r="SX17" s="86"/>
      <c r="SY17" s="86"/>
      <c r="SZ17" s="86"/>
      <c r="TA17" s="87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85"/>
      <c r="SN18" s="86"/>
      <c r="SO18" s="86"/>
      <c r="SP18" s="86"/>
      <c r="SQ18" s="86"/>
      <c r="SR18" s="86"/>
      <c r="SS18" s="86"/>
      <c r="ST18" s="86"/>
      <c r="SU18" s="86"/>
      <c r="SV18" s="86"/>
      <c r="SW18" s="86"/>
      <c r="SX18" s="86"/>
      <c r="SY18" s="86"/>
      <c r="SZ18" s="86"/>
      <c r="TA18" s="87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85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7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85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7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85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7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85"/>
      <c r="SN22" s="86"/>
      <c r="SO22" s="86"/>
      <c r="SP22" s="86"/>
      <c r="SQ22" s="86"/>
      <c r="SR22" s="86"/>
      <c r="SS22" s="86"/>
      <c r="ST22" s="86"/>
      <c r="SU22" s="86"/>
      <c r="SV22" s="86"/>
      <c r="SW22" s="86"/>
      <c r="SX22" s="86"/>
      <c r="SY22" s="86"/>
      <c r="SZ22" s="86"/>
      <c r="TA22" s="87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85"/>
      <c r="SN23" s="86"/>
      <c r="SO23" s="86"/>
      <c r="SP23" s="86"/>
      <c r="SQ23" s="86"/>
      <c r="SR23" s="86"/>
      <c r="SS23" s="86"/>
      <c r="ST23" s="86"/>
      <c r="SU23" s="86"/>
      <c r="SV23" s="86"/>
      <c r="SW23" s="86"/>
      <c r="SX23" s="86"/>
      <c r="SY23" s="86"/>
      <c r="SZ23" s="86"/>
      <c r="TA23" s="87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85"/>
      <c r="SN24" s="86"/>
      <c r="SO24" s="86"/>
      <c r="SP24" s="86"/>
      <c r="SQ24" s="86"/>
      <c r="SR24" s="86"/>
      <c r="SS24" s="86"/>
      <c r="ST24" s="86"/>
      <c r="SU24" s="86"/>
      <c r="SV24" s="86"/>
      <c r="SW24" s="86"/>
      <c r="SX24" s="86"/>
      <c r="SY24" s="86"/>
      <c r="SZ24" s="86"/>
      <c r="TA24" s="87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85"/>
      <c r="SN25" s="86"/>
      <c r="SO25" s="86"/>
      <c r="SP25" s="86"/>
      <c r="SQ25" s="86"/>
      <c r="SR25" s="86"/>
      <c r="SS25" s="86"/>
      <c r="ST25" s="86"/>
      <c r="SU25" s="86"/>
      <c r="SV25" s="86"/>
      <c r="SW25" s="86"/>
      <c r="SX25" s="86"/>
      <c r="SY25" s="86"/>
      <c r="SZ25" s="86"/>
      <c r="TA25" s="87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85"/>
      <c r="SN26" s="86"/>
      <c r="SO26" s="86"/>
      <c r="SP26" s="86"/>
      <c r="SQ26" s="86"/>
      <c r="SR26" s="86"/>
      <c r="SS26" s="86"/>
      <c r="ST26" s="86"/>
      <c r="SU26" s="86"/>
      <c r="SV26" s="86"/>
      <c r="SW26" s="86"/>
      <c r="SX26" s="86"/>
      <c r="SY26" s="86"/>
      <c r="SZ26" s="86"/>
      <c r="TA26" s="87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85"/>
      <c r="SN27" s="86"/>
      <c r="SO27" s="86"/>
      <c r="SP27" s="86"/>
      <c r="SQ27" s="86"/>
      <c r="SR27" s="86"/>
      <c r="SS27" s="86"/>
      <c r="ST27" s="86"/>
      <c r="SU27" s="86"/>
      <c r="SV27" s="86"/>
      <c r="SW27" s="86"/>
      <c r="SX27" s="86"/>
      <c r="SY27" s="86"/>
      <c r="SZ27" s="86"/>
      <c r="TA27" s="87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85"/>
      <c r="SN28" s="86"/>
      <c r="SO28" s="86"/>
      <c r="SP28" s="86"/>
      <c r="SQ28" s="86"/>
      <c r="SR28" s="86"/>
      <c r="SS28" s="86"/>
      <c r="ST28" s="86"/>
      <c r="SU28" s="86"/>
      <c r="SV28" s="86"/>
      <c r="SW28" s="86"/>
      <c r="SX28" s="86"/>
      <c r="SY28" s="86"/>
      <c r="SZ28" s="86"/>
      <c r="TA28" s="87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85"/>
      <c r="SN29" s="86"/>
      <c r="SO29" s="86"/>
      <c r="SP29" s="86"/>
      <c r="SQ29" s="86"/>
      <c r="SR29" s="86"/>
      <c r="SS29" s="86"/>
      <c r="ST29" s="86"/>
      <c r="SU29" s="86"/>
      <c r="SV29" s="86"/>
      <c r="SW29" s="86"/>
      <c r="SX29" s="86"/>
      <c r="SY29" s="86"/>
      <c r="SZ29" s="86"/>
      <c r="TA29" s="87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5"/>
      <c r="SN30" s="86"/>
      <c r="SO30" s="86"/>
      <c r="SP30" s="86"/>
      <c r="SQ30" s="86"/>
      <c r="SR30" s="86"/>
      <c r="SS30" s="86"/>
      <c r="ST30" s="86"/>
      <c r="SU30" s="86"/>
      <c r="SV30" s="86"/>
      <c r="SW30" s="86"/>
      <c r="SX30" s="86"/>
      <c r="SY30" s="86"/>
      <c r="SZ30" s="86"/>
      <c r="TA30" s="87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5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7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166.97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168.22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170.02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168.92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143.9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16887.650000000001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19258.02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17039.05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21314.29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12092.01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0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0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0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0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0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5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7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118.03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120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113.67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110.79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108.76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101.87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115.82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118.97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121.15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125.8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742.59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549.77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730.25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868.31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732.52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430.97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536.28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514.66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504.81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498.01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5"/>
      <c r="SN33" s="86"/>
      <c r="SO33" s="86"/>
      <c r="SP33" s="86"/>
      <c r="SQ33" s="86"/>
      <c r="SR33" s="86"/>
      <c r="SS33" s="86"/>
      <c r="ST33" s="86"/>
      <c r="SU33" s="86"/>
      <c r="SV33" s="86"/>
      <c r="SW33" s="86"/>
      <c r="SX33" s="86"/>
      <c r="SY33" s="86"/>
      <c r="SZ33" s="86"/>
      <c r="TA33" s="87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85"/>
      <c r="SN34" s="86"/>
      <c r="SO34" s="86"/>
      <c r="SP34" s="86"/>
      <c r="SQ34" s="86"/>
      <c r="SR34" s="86"/>
      <c r="SS34" s="86"/>
      <c r="ST34" s="86"/>
      <c r="SU34" s="86"/>
      <c r="SV34" s="86"/>
      <c r="SW34" s="86"/>
      <c r="SX34" s="86"/>
      <c r="SY34" s="86"/>
      <c r="SZ34" s="86"/>
      <c r="TA34" s="87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5"/>
      <c r="SN35" s="86"/>
      <c r="SO35" s="86"/>
      <c r="SP35" s="86"/>
      <c r="SQ35" s="86"/>
      <c r="SR35" s="86"/>
      <c r="SS35" s="86"/>
      <c r="ST35" s="86"/>
      <c r="SU35" s="86"/>
      <c r="SV35" s="86"/>
      <c r="SW35" s="86"/>
      <c r="SX35" s="86"/>
      <c r="SY35" s="86"/>
      <c r="SZ35" s="86"/>
      <c r="TA35" s="87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5"/>
      <c r="SN36" s="86"/>
      <c r="SO36" s="86"/>
      <c r="SP36" s="86"/>
      <c r="SQ36" s="86"/>
      <c r="SR36" s="86"/>
      <c r="SS36" s="86"/>
      <c r="ST36" s="86"/>
      <c r="SU36" s="86"/>
      <c r="SV36" s="86"/>
      <c r="SW36" s="86"/>
      <c r="SX36" s="86"/>
      <c r="SY36" s="86"/>
      <c r="SZ36" s="86"/>
      <c r="TA36" s="87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5"/>
      <c r="SN37" s="86"/>
      <c r="SO37" s="86"/>
      <c r="SP37" s="86"/>
      <c r="SQ37" s="86"/>
      <c r="SR37" s="86"/>
      <c r="SS37" s="86"/>
      <c r="ST37" s="86"/>
      <c r="SU37" s="86"/>
      <c r="SV37" s="86"/>
      <c r="SW37" s="86"/>
      <c r="SX37" s="86"/>
      <c r="SY37" s="86"/>
      <c r="SZ37" s="86"/>
      <c r="TA37" s="87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5"/>
      <c r="SN38" s="86"/>
      <c r="SO38" s="86"/>
      <c r="SP38" s="86"/>
      <c r="SQ38" s="86"/>
      <c r="SR38" s="86"/>
      <c r="SS38" s="86"/>
      <c r="ST38" s="86"/>
      <c r="SU38" s="86"/>
      <c r="SV38" s="86"/>
      <c r="SW38" s="86"/>
      <c r="SX38" s="86"/>
      <c r="SY38" s="86"/>
      <c r="SZ38" s="86"/>
      <c r="TA38" s="87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5"/>
      <c r="SN39" s="86"/>
      <c r="SO39" s="86"/>
      <c r="SP39" s="86"/>
      <c r="SQ39" s="86"/>
      <c r="SR39" s="86"/>
      <c r="SS39" s="86"/>
      <c r="ST39" s="86"/>
      <c r="SU39" s="86"/>
      <c r="SV39" s="86"/>
      <c r="SW39" s="86"/>
      <c r="SX39" s="86"/>
      <c r="SY39" s="86"/>
      <c r="SZ39" s="86"/>
      <c r="TA39" s="87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85"/>
      <c r="SN40" s="86"/>
      <c r="SO40" s="86"/>
      <c r="SP40" s="86"/>
      <c r="SQ40" s="86"/>
      <c r="SR40" s="86"/>
      <c r="SS40" s="86"/>
      <c r="ST40" s="86"/>
      <c r="SU40" s="86"/>
      <c r="SV40" s="86"/>
      <c r="SW40" s="86"/>
      <c r="SX40" s="86"/>
      <c r="SY40" s="86"/>
      <c r="SZ40" s="86"/>
      <c r="TA40" s="87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85"/>
      <c r="SN41" s="86"/>
      <c r="SO41" s="86"/>
      <c r="SP41" s="86"/>
      <c r="SQ41" s="86"/>
      <c r="SR41" s="86"/>
      <c r="SS41" s="86"/>
      <c r="ST41" s="86"/>
      <c r="SU41" s="86"/>
      <c r="SV41" s="86"/>
      <c r="SW41" s="86"/>
      <c r="SX41" s="86"/>
      <c r="SY41" s="86"/>
      <c r="SZ41" s="86"/>
      <c r="TA41" s="87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85"/>
      <c r="SN42" s="86"/>
      <c r="SO42" s="86"/>
      <c r="SP42" s="86"/>
      <c r="SQ42" s="86"/>
      <c r="SR42" s="86"/>
      <c r="SS42" s="86"/>
      <c r="ST42" s="86"/>
      <c r="SU42" s="86"/>
      <c r="SV42" s="86"/>
      <c r="SW42" s="86"/>
      <c r="SX42" s="86"/>
      <c r="SY42" s="86"/>
      <c r="SZ42" s="86"/>
      <c r="TA42" s="87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85"/>
      <c r="SN43" s="86"/>
      <c r="SO43" s="86"/>
      <c r="SP43" s="86"/>
      <c r="SQ43" s="86"/>
      <c r="SR43" s="86"/>
      <c r="SS43" s="86"/>
      <c r="ST43" s="86"/>
      <c r="SU43" s="86"/>
      <c r="SV43" s="86"/>
      <c r="SW43" s="86"/>
      <c r="SX43" s="86"/>
      <c r="SY43" s="86"/>
      <c r="SZ43" s="86"/>
      <c r="TA43" s="87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85"/>
      <c r="SN44" s="86"/>
      <c r="SO44" s="86"/>
      <c r="SP44" s="86"/>
      <c r="SQ44" s="86"/>
      <c r="SR44" s="86"/>
      <c r="SS44" s="86"/>
      <c r="ST44" s="86"/>
      <c r="SU44" s="86"/>
      <c r="SV44" s="86"/>
      <c r="SW44" s="86"/>
      <c r="SX44" s="86"/>
      <c r="SY44" s="86"/>
      <c r="SZ44" s="86"/>
      <c r="TA44" s="87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88"/>
      <c r="SN45" s="89"/>
      <c r="SO45" s="89"/>
      <c r="SP45" s="89"/>
      <c r="SQ45" s="89"/>
      <c r="SR45" s="89"/>
      <c r="SS45" s="89"/>
      <c r="ST45" s="89"/>
      <c r="SU45" s="89"/>
      <c r="SV45" s="89"/>
      <c r="SW45" s="89"/>
      <c r="SX45" s="89"/>
      <c r="SY45" s="89"/>
      <c r="SZ45" s="89"/>
      <c r="TA45" s="90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104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232.39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230.82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233.74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228.84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160.91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22.39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22.56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22.72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22.66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32.17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80.739999999999995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82.35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84.7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89.48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90.3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83.26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85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85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85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93.65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100.16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100.54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95.99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94.91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90.22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42.5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42.19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44.55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47.36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49.94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35.909999999999997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35.54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35.24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35.22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34.92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52.54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50.81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50.28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51.42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50.9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15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15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105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H27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H28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H29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H30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R01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H27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H28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H29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H30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R01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H27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H28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H29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H30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R01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57.74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60.02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62.34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64.37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65.930000000000007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0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0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0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0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0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53.92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53.32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53.4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53.49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54.3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3.4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3.56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3.46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3.28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4.66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0.19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0.06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0.13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0.02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0.06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37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【77.39】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【59.23】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【47.77】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【0.34】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iUH5HFFdvv/z54DOD+TFtioU0avKBapYKOxbWgDlyByU6ofOBShHbLr54K3EV0We+xsrpIzLFMpo30wLkqWDQg==" saltValue="CHGO2hKJIbBrQo+RooDkv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109375" bestFit="1" customWidth="1"/>
    <col min="2" max="7" width="11.85546875" customWidth="1"/>
    <col min="8" max="8" width="16.28515625" bestFit="1" customWidth="1"/>
    <col min="9" max="140" width="11.85546875" customWidth="1"/>
  </cols>
  <sheetData>
    <row r="1" spans="1:140" x14ac:dyDescent="0.15">
      <c r="A1" t="s">
        <v>38</v>
      </c>
    </row>
    <row r="2" spans="1:140" x14ac:dyDescent="0.15">
      <c r="A2" s="45" t="s">
        <v>39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40</v>
      </c>
      <c r="B3" s="46" t="s">
        <v>41</v>
      </c>
      <c r="C3" s="46" t="s">
        <v>42</v>
      </c>
      <c r="D3" s="46" t="s">
        <v>43</v>
      </c>
      <c r="E3" s="46" t="s">
        <v>44</v>
      </c>
      <c r="F3" s="46" t="s">
        <v>45</v>
      </c>
      <c r="G3" s="46" t="s">
        <v>46</v>
      </c>
      <c r="H3" s="154" t="s">
        <v>47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48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166.97</v>
      </c>
      <c r="U6" s="52">
        <f>U7</f>
        <v>168.22</v>
      </c>
      <c r="V6" s="52">
        <f>V7</f>
        <v>170.02</v>
      </c>
      <c r="W6" s="52">
        <f>W7</f>
        <v>168.92</v>
      </c>
      <c r="X6" s="52">
        <f t="shared" si="3"/>
        <v>143.9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16887.650000000001</v>
      </c>
      <c r="AQ6" s="52">
        <f>AQ7</f>
        <v>19258.02</v>
      </c>
      <c r="AR6" s="52">
        <f>AR7</f>
        <v>17039.05</v>
      </c>
      <c r="AS6" s="52">
        <f>AS7</f>
        <v>21314.29</v>
      </c>
      <c r="AT6" s="52">
        <f t="shared" si="3"/>
        <v>12092.01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0</v>
      </c>
      <c r="BE6" s="52">
        <f t="shared" si="3"/>
        <v>0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232.39</v>
      </c>
      <c r="BM6" s="52">
        <f>BM7</f>
        <v>230.82</v>
      </c>
      <c r="BN6" s="52">
        <f>BN7</f>
        <v>233.74</v>
      </c>
      <c r="BO6" s="52">
        <f>BO7</f>
        <v>228.84</v>
      </c>
      <c r="BP6" s="52">
        <f t="shared" si="3"/>
        <v>160.91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22.39</v>
      </c>
      <c r="BX6" s="52">
        <f>BX7</f>
        <v>22.56</v>
      </c>
      <c r="BY6" s="52">
        <f>BY7</f>
        <v>22.72</v>
      </c>
      <c r="BZ6" s="52">
        <f>BZ7</f>
        <v>22.66</v>
      </c>
      <c r="CA6" s="52">
        <f t="shared" si="3"/>
        <v>32.17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80.739999999999995</v>
      </c>
      <c r="CI6" s="52">
        <f>CI7</f>
        <v>82.35</v>
      </c>
      <c r="CJ6" s="52">
        <f>CJ7</f>
        <v>84.7</v>
      </c>
      <c r="CK6" s="52">
        <f>CK7</f>
        <v>89.48</v>
      </c>
      <c r="CL6" s="52">
        <f t="shared" si="5"/>
        <v>90.3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83.26</v>
      </c>
      <c r="CT6" s="52">
        <f>CT7</f>
        <v>85</v>
      </c>
      <c r="CU6" s="52">
        <f>CU7</f>
        <v>85</v>
      </c>
      <c r="CV6" s="52">
        <f>CV7</f>
        <v>85</v>
      </c>
      <c r="CW6" s="52">
        <f t="shared" si="6"/>
        <v>93.65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57.74</v>
      </c>
      <c r="DE6" s="52">
        <f>DE7</f>
        <v>60.02</v>
      </c>
      <c r="DF6" s="52">
        <f>DF7</f>
        <v>62.34</v>
      </c>
      <c r="DG6" s="52">
        <f>DG7</f>
        <v>64.37</v>
      </c>
      <c r="DH6" s="52">
        <f t="shared" si="7"/>
        <v>65.930000000000007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2300</v>
      </c>
      <c r="L7" s="54" t="s">
        <v>96</v>
      </c>
      <c r="M7" s="55">
        <v>1</v>
      </c>
      <c r="N7" s="55">
        <v>2077</v>
      </c>
      <c r="O7" s="56" t="s">
        <v>97</v>
      </c>
      <c r="P7" s="56">
        <v>99.5</v>
      </c>
      <c r="Q7" s="55">
        <v>7</v>
      </c>
      <c r="R7" s="55">
        <v>2154</v>
      </c>
      <c r="S7" s="54" t="s">
        <v>98</v>
      </c>
      <c r="T7" s="57">
        <v>166.97</v>
      </c>
      <c r="U7" s="57">
        <v>168.22</v>
      </c>
      <c r="V7" s="57">
        <v>170.02</v>
      </c>
      <c r="W7" s="57">
        <v>168.92</v>
      </c>
      <c r="X7" s="57">
        <v>143.9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16887.650000000001</v>
      </c>
      <c r="AQ7" s="57">
        <v>19258.02</v>
      </c>
      <c r="AR7" s="57">
        <v>17039.05</v>
      </c>
      <c r="AS7" s="57">
        <v>21314.29</v>
      </c>
      <c r="AT7" s="57">
        <v>12092.01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>
        <v>0</v>
      </c>
      <c r="BD7" s="57">
        <v>0</v>
      </c>
      <c r="BE7" s="57">
        <v>0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232.39</v>
      </c>
      <c r="BM7" s="57">
        <v>230.82</v>
      </c>
      <c r="BN7" s="57">
        <v>233.74</v>
      </c>
      <c r="BO7" s="57">
        <v>228.84</v>
      </c>
      <c r="BP7" s="57">
        <v>160.91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22.39</v>
      </c>
      <c r="BX7" s="57">
        <v>22.56</v>
      </c>
      <c r="BY7" s="57">
        <v>22.72</v>
      </c>
      <c r="BZ7" s="57">
        <v>22.66</v>
      </c>
      <c r="CA7" s="57">
        <v>32.17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80.739999999999995</v>
      </c>
      <c r="CI7" s="57">
        <v>82.35</v>
      </c>
      <c r="CJ7" s="57">
        <v>84.7</v>
      </c>
      <c r="CK7" s="57">
        <v>89.48</v>
      </c>
      <c r="CL7" s="57">
        <v>90.3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83.26</v>
      </c>
      <c r="CT7" s="57">
        <v>85</v>
      </c>
      <c r="CU7" s="57">
        <v>85</v>
      </c>
      <c r="CV7" s="57">
        <v>85</v>
      </c>
      <c r="CW7" s="57">
        <v>93.65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57.74</v>
      </c>
      <c r="DE7" s="57">
        <v>60.02</v>
      </c>
      <c r="DF7" s="57">
        <v>62.34</v>
      </c>
      <c r="DG7" s="57">
        <v>64.37</v>
      </c>
      <c r="DH7" s="57">
        <v>65.930000000000007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41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166.97</v>
      </c>
      <c r="V11" s="65">
        <f>IF(U6="-",NA(),U6)</f>
        <v>168.22</v>
      </c>
      <c r="W11" s="65">
        <f>IF(V6="-",NA(),V6)</f>
        <v>170.02</v>
      </c>
      <c r="X11" s="65">
        <f>IF(W6="-",NA(),W6)</f>
        <v>168.92</v>
      </c>
      <c r="Y11" s="65">
        <f>IF(X6="-",NA(),X6)</f>
        <v>143.9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16887.650000000001</v>
      </c>
      <c r="AR11" s="65">
        <f>IF(AQ6="-",NA(),AQ6)</f>
        <v>19258.02</v>
      </c>
      <c r="AS11" s="65">
        <f>IF(AR6="-",NA(),AR6)</f>
        <v>17039.05</v>
      </c>
      <c r="AT11" s="65">
        <f>IF(AS6="-",NA(),AS6)</f>
        <v>21314.29</v>
      </c>
      <c r="AU11" s="65">
        <f>IF(AT6="-",NA(),AT6)</f>
        <v>12092.01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0</v>
      </c>
      <c r="BF11" s="65">
        <f>IF(BE6="-",NA(),BE6)</f>
        <v>0</v>
      </c>
      <c r="BL11" s="64" t="s">
        <v>23</v>
      </c>
      <c r="BM11" s="65">
        <f>IF(BL6="-",NA(),BL6)</f>
        <v>232.39</v>
      </c>
      <c r="BN11" s="65">
        <f>IF(BM6="-",NA(),BM6)</f>
        <v>230.82</v>
      </c>
      <c r="BO11" s="65">
        <f>IF(BN6="-",NA(),BN6)</f>
        <v>233.74</v>
      </c>
      <c r="BP11" s="65">
        <f>IF(BO6="-",NA(),BO6)</f>
        <v>228.84</v>
      </c>
      <c r="BQ11" s="65">
        <f>IF(BP6="-",NA(),BP6)</f>
        <v>160.91</v>
      </c>
      <c r="BW11" s="64" t="s">
        <v>23</v>
      </c>
      <c r="BX11" s="65">
        <f>IF(BW6="-",NA(),BW6)</f>
        <v>22.39</v>
      </c>
      <c r="BY11" s="65">
        <f>IF(BX6="-",NA(),BX6)</f>
        <v>22.56</v>
      </c>
      <c r="BZ11" s="65">
        <f>IF(BY6="-",NA(),BY6)</f>
        <v>22.72</v>
      </c>
      <c r="CA11" s="65">
        <f>IF(BZ6="-",NA(),BZ6)</f>
        <v>22.66</v>
      </c>
      <c r="CB11" s="65">
        <f>IF(CA6="-",NA(),CA6)</f>
        <v>32.17</v>
      </c>
      <c r="CH11" s="64" t="s">
        <v>23</v>
      </c>
      <c r="CI11" s="65">
        <f>IF(CH6="-",NA(),CH6)</f>
        <v>80.739999999999995</v>
      </c>
      <c r="CJ11" s="65">
        <f>IF(CI6="-",NA(),CI6)</f>
        <v>82.35</v>
      </c>
      <c r="CK11" s="65">
        <f>IF(CJ6="-",NA(),CJ6)</f>
        <v>84.7</v>
      </c>
      <c r="CL11" s="65">
        <f>IF(CK6="-",NA(),CK6)</f>
        <v>89.48</v>
      </c>
      <c r="CM11" s="65">
        <f>IF(CL6="-",NA(),CL6)</f>
        <v>90.3</v>
      </c>
      <c r="CS11" s="64" t="s">
        <v>23</v>
      </c>
      <c r="CT11" s="65">
        <f>IF(CS6="-",NA(),CS6)</f>
        <v>83.26</v>
      </c>
      <c r="CU11" s="65">
        <f>IF(CT6="-",NA(),CT6)</f>
        <v>85</v>
      </c>
      <c r="CV11" s="65">
        <f>IF(CU6="-",NA(),CU6)</f>
        <v>85</v>
      </c>
      <c r="CW11" s="65">
        <f>IF(CV6="-",NA(),CV6)</f>
        <v>85</v>
      </c>
      <c r="CX11" s="65">
        <f>IF(CW6="-",NA(),CW6)</f>
        <v>93.65</v>
      </c>
      <c r="DD11" s="64" t="s">
        <v>23</v>
      </c>
      <c r="DE11" s="65">
        <f>IF(DD6="-",NA(),DD6)</f>
        <v>57.74</v>
      </c>
      <c r="DF11" s="65">
        <f>IF(DE6="-",NA(),DE6)</f>
        <v>60.02</v>
      </c>
      <c r="DG11" s="65">
        <f>IF(DF6="-",NA(),DF6)</f>
        <v>62.34</v>
      </c>
      <c r="DH11" s="65">
        <f>IF(DG6="-",NA(),DG6)</f>
        <v>64.37</v>
      </c>
      <c r="DI11" s="65">
        <f>IF(DH6="-",NA(),DH6)</f>
        <v>65.930000000000007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中原　未友紀</cp:lastModifiedBy>
  <dcterms:created xsi:type="dcterms:W3CDTF">2020-12-04T03:44:17Z</dcterms:created>
  <dcterms:modified xsi:type="dcterms:W3CDTF">2021-01-15T02:05:12Z</dcterms:modified>
  <cp:category/>
</cp:coreProperties>
</file>