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２年度\07 公営企業総括\33 （R1年度）経営比較分析表の分析等について\03 市町村→県\08 菊池市\水道\"/>
    </mc:Choice>
  </mc:AlternateContent>
  <workbookProtection workbookAlgorithmName="SHA-512" workbookHashValue="ltZJUojxFZ2759RB71WtoI3WQkel/1cxAcUxvUPJp2ap8pi6dwfkapqtrBWF8OkXwePgUH/0j7sSSBNU7P90iQ==" workbookSaltValue="xliIH/oBsrLYHhsb1PF0xg==" workbookSpinCount="100000" lockStructure="1"/>
  <bookViews>
    <workbookView xWindow="0" yWindow="0" windowWidth="2049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AT8" i="4"/>
  <c r="AL8" i="4"/>
  <c r="AD8" i="4"/>
  <c r="P8" i="4"/>
  <c r="I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<sst xmlns="http://schemas.openxmlformats.org/spreadsheetml/2006/main" count="228" uniqueCount="113">
  <si>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</si>
  <si>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</si>
  <si>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</si>
  <si>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</si>
  <si>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</si>
  <si>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</si>
  <si>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</si>
  <si>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</si>
  <si>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</si>
  <si>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</si>
  <si>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</si>
  <si>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</si>
  <si>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</si>
  <si>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</si>
  <si>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</si>
  <si>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</si>
  <si>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</si>
  <si>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</si>
  <si>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</si>
  <si>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</si>
  <si>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</si>
  <si>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</si>
  <si>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</si>
  <si>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</si>
  <si>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</si>
  <si>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</si>
  <si>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</si>
  <si>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</si>
  <si>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</si>
  <si>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</si>
  <si>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</si>
  <si>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</si>
  <si>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</si>
  <si>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</si>
  <si>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</si>
  <si>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</si>
  <si>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</si>
  <si>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</si>
  <si>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</si>
  <si>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</si>
  <si>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</si>
  <si>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</si>
  <si>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</si>
  <si>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</si>
  <si>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</si>
  <si>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</si>
  <si>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</si>
  <si>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</si>
  <si>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</si>
  <si>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</si>
  <si>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</si>
  <si>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</si>
  <si>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</si>
  <si>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</si>
  <si>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</si>
  <si>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</si>
  <si>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</si>
  <si>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</si>
  <si>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</si>
  <si>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</si>
  <si>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</si>
  <si>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</si>
  <si>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</si>
  <si>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</si>
  <si>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</si>
  <si>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</si>
  <si>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</si>
  <si>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</si>
  <si>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</si>
  <si>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</si>
  <si>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</si>
  <si>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</si>
  <si>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</si>
  <si>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</si>
  <si>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</si>
  <si>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</si>
  <si>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</si>
  <si>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</si>
  <si>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</si>
  <si>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</si>
  <si>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</si>
  <si>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</si>
  <si>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</si>
  <si>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</si>
  <si>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</si>
  <si>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</si>
  <si>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</si>
  <si>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</si>
  <si>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</si>
  <si>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</si>
  <si>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</si>
  <si>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</si>
  <si>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</si>
  <si>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</si>
  <si>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</si>
  <si>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</si>
  <si>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</si>
  <si>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</si>
  <si>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</si>
  <si>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</si>
  <si>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</si>
  <si>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</si>
  <si>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</si>
  <si>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</si>
  <si>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</si>
  <si>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</si>
  <si>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</si>
  <si>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</si>
  <si>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</si>
  <si>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</si>
  <si>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は、菊池市水道ビジョン（経営戦略）に基づき、適切な維持管理により現有資産を有効に活用しつつ、施設更新時にはダウンサイジング等を踏まえながら施設の再構築を図り、施設利用率の向上を目指すとともに、老朽化の進んだ管路を計画的に更新し、さらに有収率の改善を図っていく必要があります。</t>
    <rPh sb="5" eb="8">
      <t>キクチシ</t>
    </rPh>
    <rPh sb="8" eb="10">
      <t>スイドウ</t>
    </rPh>
    <rPh sb="15" eb="17">
      <t>ケイエイ</t>
    </rPh>
    <rPh sb="17" eb="19">
      <t>センリャク</t>
    </rPh>
    <rPh sb="21" eb="22">
      <t>モト</t>
    </rPh>
    <rPh sb="25" eb="27">
      <t>テキセツ</t>
    </rPh>
    <rPh sb="28" eb="30">
      <t>イジ</t>
    </rPh>
    <rPh sb="30" eb="32">
      <t>カンリ</t>
    </rPh>
    <rPh sb="35" eb="37">
      <t>ゲンユウ</t>
    </rPh>
    <rPh sb="37" eb="39">
      <t>シサン</t>
    </rPh>
    <rPh sb="40" eb="42">
      <t>ユウコウ</t>
    </rPh>
    <rPh sb="43" eb="45">
      <t>カツヨウ</t>
    </rPh>
    <rPh sb="49" eb="51">
      <t>シセツ</t>
    </rPh>
    <rPh sb="66" eb="67">
      <t>フ</t>
    </rPh>
    <rPh sb="72" eb="74">
      <t>シセツ</t>
    </rPh>
    <rPh sb="75" eb="78">
      <t>サイコウチク</t>
    </rPh>
    <rPh sb="79" eb="80">
      <t>ハカ</t>
    </rPh>
    <rPh sb="91" eb="93">
      <t>メザ</t>
    </rPh>
    <phoneticPr fontId="4"/>
  </si>
  <si>
    <t xml:space="preserve">①経常収支比率は、主に資産減耗費や支払利息の減により費用が抑えられたことで、前年度より改善しました。
②累積欠損金比率は、平成28年度に簡易水道事業と統合したため欠損金が生じました。
③流動比率は、前年度を下回りましたが、必要とされる1年以内に支払うべき債務に対して支払うことができる現金等があることを示す100%以上となっていることから、経営の健全性は概ね保たれている状況といえます。
④企業債残高対給水収益比率は、旧簡易水道事業の企業債借入れによるものが影響し、類似団体平均値を大きく超えていますが、毎年度の企業債借入額がその年度の企業債償還額を上回らない額とするなど、改善を図ります。
⑤料金回収率は、主に費用が減少したことで、前年度より改善しました。
⑥給水原価は、地下水を水源としているため、類似団体平均と比較して低い状況です。
⑦施設利用率は、地形などの影響から多数の施設を保有するため低い状況です。
⑧有収率は、発見までに相当の時間を要する漏水がほとんど無かったことなどから、前年度より改善しました。
</t>
    <rPh sb="9" eb="10">
      <t>オモ</t>
    </rPh>
    <rPh sb="11" eb="13">
      <t>シサン</t>
    </rPh>
    <rPh sb="13" eb="15">
      <t>ゲンモウ</t>
    </rPh>
    <rPh sb="15" eb="16">
      <t>ヒ</t>
    </rPh>
    <rPh sb="17" eb="19">
      <t>シハライ</t>
    </rPh>
    <rPh sb="19" eb="21">
      <t>リソク</t>
    </rPh>
    <rPh sb="22" eb="23">
      <t>ゲン</t>
    </rPh>
    <rPh sb="26" eb="28">
      <t>ヒヨウ</t>
    </rPh>
    <rPh sb="29" eb="30">
      <t>オサ</t>
    </rPh>
    <rPh sb="38" eb="41">
      <t>ゼンネンド</t>
    </rPh>
    <rPh sb="43" eb="45">
      <t>カイゼン</t>
    </rPh>
    <rPh sb="103" eb="105">
      <t>シタマワ</t>
    </rPh>
    <rPh sb="253" eb="255">
      <t>ネンド</t>
    </rPh>
    <rPh sb="287" eb="289">
      <t>カイゼン</t>
    </rPh>
    <rPh sb="290" eb="291">
      <t>ハカ</t>
    </rPh>
    <rPh sb="304" eb="305">
      <t>オモ</t>
    </rPh>
    <rPh sb="306" eb="308">
      <t>ヒヨウ</t>
    </rPh>
    <rPh sb="309" eb="311">
      <t>ゲンショウ</t>
    </rPh>
    <rPh sb="317" eb="320">
      <t>ゼンネンド</t>
    </rPh>
    <rPh sb="322" eb="324">
      <t>カイゼン</t>
    </rPh>
    <rPh sb="408" eb="410">
      <t>ユウシュウ</t>
    </rPh>
    <rPh sb="410" eb="411">
      <t>リツ</t>
    </rPh>
    <rPh sb="413" eb="415">
      <t>ハッケン</t>
    </rPh>
    <rPh sb="418" eb="420">
      <t>ソウトウ</t>
    </rPh>
    <rPh sb="421" eb="423">
      <t>ジカン</t>
    </rPh>
    <rPh sb="424" eb="425">
      <t>ヨウ</t>
    </rPh>
    <rPh sb="427" eb="429">
      <t>ロウスイ</t>
    </rPh>
    <rPh sb="434" eb="435">
      <t>ナ</t>
    </rPh>
    <rPh sb="445" eb="448">
      <t>ゼンネンド</t>
    </rPh>
    <rPh sb="450" eb="452">
      <t>カイゼン</t>
    </rPh>
    <phoneticPr fontId="4"/>
  </si>
  <si>
    <t>①有形固定資産減価償却率は、類似団体平均と比較しても同様な状況であり、水道水の安定供給に影響を及ぼす状況ではありません。
②管路経年化率は、前年並みとなっておりますが、類似団体平均を超えている状況です。
③管路更新率は、令和元年度において、主に水道施設の充実を重点的に実施したため前年度より低下しました。</t>
    <rPh sb="70" eb="72">
      <t>ゼンネン</t>
    </rPh>
    <rPh sb="72" eb="73">
      <t>ナ</t>
    </rPh>
    <rPh sb="103" eb="105">
      <t>カンロ</t>
    </rPh>
    <rPh sb="105" eb="107">
      <t>コウシン</t>
    </rPh>
    <rPh sb="107" eb="108">
      <t>リツ</t>
    </rPh>
    <rPh sb="110" eb="111">
      <t>レイ</t>
    </rPh>
    <rPh sb="111" eb="112">
      <t>ワ</t>
    </rPh>
    <rPh sb="112" eb="114">
      <t>ガンネン</t>
    </rPh>
    <rPh sb="114" eb="115">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</si>
</sst>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0.09</c:v>
                </c:pt>
                <c:pt idx="1">
                  <c:v>0.66</c:v>
                </c:pt>
                <c:pt idx="2">
                  <c:v>0.02</c:v>
                </c:pt>
                <c:pt idx="3">
                  <c:v>0.51</c:v>
                </c:pt>
                <c:pt idx="4">
                  <c:v>0.2</c:v>
                </c:pt>
              </c:numCache>
            </c:numRef>
          </c:val>
          <c:extLst>
            <c:ext xmlns:c16="http://schemas.microsoft.com/office/drawing/2014/chart" uri="{C3380CC4-5D6E-409C-BE32-E72D297353CC}">
              <c16:uniqueId val="{00000000-33DC-4967-8977-D230F56FBBE2}"/>
            </c:ext>
          </c:extLst>
        </c:ser>
        <c:dLbls>
          <c:showLegendKey val="0"/>
          <c:showVal val="0"/>
          <c:showCatName val="0"/>
          <c:showSerName val="0"/>
          <c:showPercent val="0"/>
          <c:showBubbleSize val="0"/>
        </c:dLbls>
        <c:gapWidth val="150"/>
        <c:axId val="180836608"/>
        <c:axId val="18083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33DC-4967-8977-D230F56FBBE2}"/>
            </c:ext>
          </c:extLst>
        </c:ser>
        <c:dLbls>
          <c:showLegendKey val="0"/>
          <c:showVal val="0"/>
          <c:showCatName val="0"/>
          <c:showSerName val="0"/>
          <c:showPercent val="0"/>
          <c:showBubbleSize val="0"/>
        </c:dLbls>
        <c:marker val="1"/>
        <c:smooth val="0"/>
        <c:axId val="180836608"/>
        <c:axId val="180838784"/>
      </c:lineChart>
      <c:dateAx>
        <c:axId val="180836608"/>
        <c:scaling>
          <c:orientation val="minMax"/>
        </c:scaling>
        <c:delete val="1"/>
        <c:axPos val="b"/>
        <c:numFmt formatCode="&quot;H&quot;yy" sourceLinked="1"/>
        <c:majorTickMark val="none"/>
        <c:minorTickMark val="none"/>
        <c:tickLblPos val="none"/>
        <c:crossAx val="180838784"/>
        <c:crosses val="autoZero"/>
        <c:auto val="1"/>
        <c:lblOffset val="100"/>
        <c:baseTimeUnit val="years"/>
      </c:dateAx>
      <c:valAx>
        <c:axId val="1808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47.12</c:v>
                </c:pt>
                <c:pt idx="1">
                  <c:v>40.799999999999997</c:v>
                </c:pt>
                <c:pt idx="2">
                  <c:v>41.3</c:v>
                </c:pt>
                <c:pt idx="3">
                  <c:v>40.28</c:v>
                </c:pt>
                <c:pt idx="4">
                  <c:v>35.630000000000003</c:v>
                </c:pt>
              </c:numCache>
            </c:numRef>
          </c:val>
          <c:extLst>
            <c:ext xmlns:c16="http://schemas.microsoft.com/office/drawing/2014/chart" uri="{C3380CC4-5D6E-409C-BE32-E72D297353CC}">
              <c16:uniqueId val="{00000000-D855-405B-9CA8-D1B66BF4EC96}"/>
            </c:ext>
          </c:extLst>
        </c:ser>
        <c:dLbls>
          <c:showLegendKey val="0"/>
          <c:showVal val="0"/>
          <c:showCatName val="0"/>
          <c:showSerName val="0"/>
          <c:showPercent val="0"/>
          <c:showBubbleSize val="0"/>
        </c:dLbls>
        <c:gapWidth val="150"/>
        <c:axId val="182810496"/>
        <c:axId val="18281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D855-405B-9CA8-D1B66BF4EC96}"/>
            </c:ext>
          </c:extLst>
        </c:ser>
        <c:dLbls>
          <c:showLegendKey val="0"/>
          <c:showVal val="0"/>
          <c:showCatName val="0"/>
          <c:showSerName val="0"/>
          <c:showPercent val="0"/>
          <c:showBubbleSize val="0"/>
        </c:dLbls>
        <c:marker val="1"/>
        <c:smooth val="0"/>
        <c:axId val="182810496"/>
        <c:axId val="182816768"/>
      </c:lineChart>
      <c:dateAx>
        <c:axId val="182810496"/>
        <c:scaling>
          <c:orientation val="minMax"/>
        </c:scaling>
        <c:delete val="1"/>
        <c:axPos val="b"/>
        <c:numFmt formatCode="&quot;H&quot;yy" sourceLinked="1"/>
        <c:majorTickMark val="none"/>
        <c:minorTickMark val="none"/>
        <c:tickLblPos val="none"/>
        <c:crossAx val="182816768"/>
        <c:crosses val="autoZero"/>
        <c:auto val="1"/>
        <c:lblOffset val="100"/>
        <c:baseTimeUnit val="years"/>
      </c:dateAx>
      <c:valAx>
        <c:axId val="1828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86.88</c:v>
                </c:pt>
                <c:pt idx="1">
                  <c:v>82.09</c:v>
                </c:pt>
                <c:pt idx="2">
                  <c:v>83.34</c:v>
                </c:pt>
                <c:pt idx="3">
                  <c:v>82.85</c:v>
                </c:pt>
                <c:pt idx="4">
                  <c:v>83.92</c:v>
                </c:pt>
              </c:numCache>
            </c:numRef>
          </c:val>
          <c:extLst>
            <c:ext xmlns:c16="http://schemas.microsoft.com/office/drawing/2014/chart" uri="{C3380CC4-5D6E-409C-BE32-E72D297353CC}">
              <c16:uniqueId val="{00000000-BA56-4720-BE84-1DEAF00CD98C}"/>
            </c:ext>
          </c:extLst>
        </c:ser>
        <c:dLbls>
          <c:showLegendKey val="0"/>
          <c:showVal val="0"/>
          <c:showCatName val="0"/>
          <c:showSerName val="0"/>
          <c:showPercent val="0"/>
          <c:showBubbleSize val="0"/>
        </c:dLbls>
        <c:gapWidth val="150"/>
        <c:axId val="183113984"/>
        <c:axId val="18312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BA56-4720-BE84-1DEAF00CD98C}"/>
            </c:ext>
          </c:extLst>
        </c:ser>
        <c:dLbls>
          <c:showLegendKey val="0"/>
          <c:showVal val="0"/>
          <c:showCatName val="0"/>
          <c:showSerName val="0"/>
          <c:showPercent val="0"/>
          <c:showBubbleSize val="0"/>
        </c:dLbls>
        <c:marker val="1"/>
        <c:smooth val="0"/>
        <c:axId val="183113984"/>
        <c:axId val="183120256"/>
      </c:lineChart>
      <c:dateAx>
        <c:axId val="183113984"/>
        <c:scaling>
          <c:orientation val="minMax"/>
        </c:scaling>
        <c:delete val="1"/>
        <c:axPos val="b"/>
        <c:numFmt formatCode="&quot;H&quot;yy" sourceLinked="1"/>
        <c:majorTickMark val="none"/>
        <c:minorTickMark val="none"/>
        <c:tickLblPos val="none"/>
        <c:crossAx val="183120256"/>
        <c:crosses val="autoZero"/>
        <c:auto val="1"/>
        <c:lblOffset val="100"/>
        <c:baseTimeUnit val="years"/>
      </c:dateAx>
      <c:valAx>
        <c:axId val="1831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119.25</c:v>
                </c:pt>
                <c:pt idx="1">
                  <c:v>107.43</c:v>
                </c:pt>
                <c:pt idx="2">
                  <c:v>109.97</c:v>
                </c:pt>
                <c:pt idx="3">
                  <c:v>108.28</c:v>
                </c:pt>
                <c:pt idx="4">
                  <c:v>112.87</c:v>
                </c:pt>
              </c:numCache>
            </c:numRef>
          </c:val>
          <c:extLst>
            <c:ext xmlns:c16="http://schemas.microsoft.com/office/drawing/2014/chart" uri="{C3380CC4-5D6E-409C-BE32-E72D297353CC}">
              <c16:uniqueId val="{00000000-80BA-4966-88E8-CF909BA3B07B}"/>
            </c:ext>
          </c:extLst>
        </c:ser>
        <c:dLbls>
          <c:showLegendKey val="0"/>
          <c:showVal val="0"/>
          <c:showCatName val="0"/>
          <c:showSerName val="0"/>
          <c:showPercent val="0"/>
          <c:showBubbleSize val="0"/>
        </c:dLbls>
        <c:gapWidth val="150"/>
        <c:axId val="180865664"/>
        <c:axId val="18086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80BA-4966-88E8-CF909BA3B07B}"/>
            </c:ext>
          </c:extLst>
        </c:ser>
        <c:dLbls>
          <c:showLegendKey val="0"/>
          <c:showVal val="0"/>
          <c:showCatName val="0"/>
          <c:showSerName val="0"/>
          <c:showPercent val="0"/>
          <c:showBubbleSize val="0"/>
        </c:dLbls>
        <c:marker val="1"/>
        <c:smooth val="0"/>
        <c:axId val="180865664"/>
        <c:axId val="180867840"/>
      </c:lineChart>
      <c:dateAx>
        <c:axId val="180865664"/>
        <c:scaling>
          <c:orientation val="minMax"/>
        </c:scaling>
        <c:delete val="1"/>
        <c:axPos val="b"/>
        <c:numFmt formatCode="&quot;H&quot;yy" sourceLinked="1"/>
        <c:majorTickMark val="none"/>
        <c:minorTickMark val="none"/>
        <c:tickLblPos val="none"/>
        <c:crossAx val="180867840"/>
        <c:crosses val="autoZero"/>
        <c:auto val="1"/>
        <c:lblOffset val="100"/>
        <c:baseTimeUnit val="years"/>
      </c:dateAx>
      <c:valAx>
        <c:axId val="180867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8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45.87</c:v>
                </c:pt>
                <c:pt idx="1">
                  <c:v>38.229999999999997</c:v>
                </c:pt>
                <c:pt idx="2">
                  <c:v>40.299999999999997</c:v>
                </c:pt>
                <c:pt idx="3">
                  <c:v>42.12</c:v>
                </c:pt>
                <c:pt idx="4">
                  <c:v>43.17</c:v>
                </c:pt>
              </c:numCache>
            </c:numRef>
          </c:val>
          <c:extLst>
            <c:ext xmlns:c16="http://schemas.microsoft.com/office/drawing/2014/chart" uri="{C3380CC4-5D6E-409C-BE32-E72D297353CC}">
              <c16:uniqueId val="{00000000-4F34-4C0C-A317-FEB7EBFA655C}"/>
            </c:ext>
          </c:extLst>
        </c:ser>
        <c:dLbls>
          <c:showLegendKey val="0"/>
          <c:showVal val="0"/>
          <c:showCatName val="0"/>
          <c:showSerName val="0"/>
          <c:showPercent val="0"/>
          <c:showBubbleSize val="0"/>
        </c:dLbls>
        <c:gapWidth val="150"/>
        <c:axId val="180894720"/>
        <c:axId val="18091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4F34-4C0C-A317-FEB7EBFA655C}"/>
            </c:ext>
          </c:extLst>
        </c:ser>
        <c:dLbls>
          <c:showLegendKey val="0"/>
          <c:showVal val="0"/>
          <c:showCatName val="0"/>
          <c:showSerName val="0"/>
          <c:showPercent val="0"/>
          <c:showBubbleSize val="0"/>
        </c:dLbls>
        <c:marker val="1"/>
        <c:smooth val="0"/>
        <c:axId val="180894720"/>
        <c:axId val="180917376"/>
      </c:lineChart>
      <c:dateAx>
        <c:axId val="180894720"/>
        <c:scaling>
          <c:orientation val="minMax"/>
        </c:scaling>
        <c:delete val="1"/>
        <c:axPos val="b"/>
        <c:numFmt formatCode="&quot;H&quot;yy" sourceLinked="1"/>
        <c:majorTickMark val="none"/>
        <c:minorTickMark val="none"/>
        <c:tickLblPos val="none"/>
        <c:crossAx val="180917376"/>
        <c:crosses val="autoZero"/>
        <c:auto val="1"/>
        <c:lblOffset val="100"/>
        <c:baseTimeUnit val="years"/>
      </c:dateAx>
      <c:valAx>
        <c:axId val="1809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20.89</c:v>
                </c:pt>
                <c:pt idx="1">
                  <c:v>19.440000000000001</c:v>
                </c:pt>
                <c:pt idx="2">
                  <c:v>19.78</c:v>
                </c:pt>
                <c:pt idx="3">
                  <c:v>18.850000000000001</c:v>
                </c:pt>
                <c:pt idx="4">
                  <c:v>19.260000000000002</c:v>
                </c:pt>
              </c:numCache>
            </c:numRef>
          </c:val>
          <c:extLst>
            <c:ext xmlns:c16="http://schemas.microsoft.com/office/drawing/2014/chart" uri="{C3380CC4-5D6E-409C-BE32-E72D297353CC}">
              <c16:uniqueId val="{00000000-47EA-4C14-8147-5A22DF2EF93A}"/>
            </c:ext>
          </c:extLst>
        </c:ser>
        <c:dLbls>
          <c:showLegendKey val="0"/>
          <c:showVal val="0"/>
          <c:showCatName val="0"/>
          <c:showSerName val="0"/>
          <c:showPercent val="0"/>
          <c:showBubbleSize val="0"/>
        </c:dLbls>
        <c:gapWidth val="150"/>
        <c:axId val="180940160"/>
        <c:axId val="18245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47EA-4C14-8147-5A22DF2EF93A}"/>
            </c:ext>
          </c:extLst>
        </c:ser>
        <c:dLbls>
          <c:showLegendKey val="0"/>
          <c:showVal val="0"/>
          <c:showCatName val="0"/>
          <c:showSerName val="0"/>
          <c:showPercent val="0"/>
          <c:showBubbleSize val="0"/>
        </c:dLbls>
        <c:marker val="1"/>
        <c:smooth val="0"/>
        <c:axId val="180940160"/>
        <c:axId val="182457856"/>
      </c:lineChart>
      <c:dateAx>
        <c:axId val="180940160"/>
        <c:scaling>
          <c:orientation val="minMax"/>
        </c:scaling>
        <c:delete val="1"/>
        <c:axPos val="b"/>
        <c:numFmt formatCode="&quot;H&quot;yy" sourceLinked="1"/>
        <c:majorTickMark val="none"/>
        <c:minorTickMark val="none"/>
        <c:tickLblPos val="none"/>
        <c:crossAx val="182457856"/>
        <c:crosses val="autoZero"/>
        <c:auto val="1"/>
        <c:lblOffset val="100"/>
        <c:baseTimeUnit val="years"/>
      </c:dateAx>
      <c:valAx>
        <c:axId val="18245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4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formatCode="#,##0.00;&quot;△&quot;#,##0.00">
                  <c:v>0</c:v>
                </c:pt>
                <c:pt idx="1">
                  <c:v>4.71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257-460D-8CE0-414B821C282E}"/>
            </c:ext>
          </c:extLst>
        </c:ser>
        <c:dLbls>
          <c:showLegendKey val="0"/>
          <c:showVal val="0"/>
          <c:showCatName val="0"/>
          <c:showSerName val="0"/>
          <c:showPercent val="0"/>
          <c:showBubbleSize val="0"/>
        </c:dLbls>
        <c:gapWidth val="150"/>
        <c:axId val="182480896"/>
        <c:axId val="18248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E257-460D-8CE0-414B821C282E}"/>
            </c:ext>
          </c:extLst>
        </c:ser>
        <c:dLbls>
          <c:showLegendKey val="0"/>
          <c:showVal val="0"/>
          <c:showCatName val="0"/>
          <c:showSerName val="0"/>
          <c:showPercent val="0"/>
          <c:showBubbleSize val="0"/>
        </c:dLbls>
        <c:marker val="1"/>
        <c:smooth val="0"/>
        <c:axId val="182480896"/>
        <c:axId val="182482816"/>
      </c:lineChart>
      <c:dateAx>
        <c:axId val="182480896"/>
        <c:scaling>
          <c:orientation val="minMax"/>
        </c:scaling>
        <c:delete val="1"/>
        <c:axPos val="b"/>
        <c:numFmt formatCode="&quot;H&quot;yy" sourceLinked="1"/>
        <c:majorTickMark val="none"/>
        <c:minorTickMark val="none"/>
        <c:tickLblPos val="none"/>
        <c:crossAx val="182482816"/>
        <c:crosses val="autoZero"/>
        <c:auto val="1"/>
        <c:lblOffset val="100"/>
        <c:baseTimeUnit val="years"/>
      </c:dateAx>
      <c:valAx>
        <c:axId val="182482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4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250.3</c:v>
                </c:pt>
                <c:pt idx="1">
                  <c:v>196.3</c:v>
                </c:pt>
                <c:pt idx="2">
                  <c:v>196.75</c:v>
                </c:pt>
                <c:pt idx="3">
                  <c:v>200.56</c:v>
                </c:pt>
                <c:pt idx="4">
                  <c:v>173.75</c:v>
                </c:pt>
              </c:numCache>
            </c:numRef>
          </c:val>
          <c:extLst>
            <c:ext xmlns:c16="http://schemas.microsoft.com/office/drawing/2014/chart" uri="{C3380CC4-5D6E-409C-BE32-E72D297353CC}">
              <c16:uniqueId val="{00000000-6966-4004-95CD-1C3FCB6E79A1}"/>
            </c:ext>
          </c:extLst>
        </c:ser>
        <c:dLbls>
          <c:showLegendKey val="0"/>
          <c:showVal val="0"/>
          <c:showCatName val="0"/>
          <c:showSerName val="0"/>
          <c:showPercent val="0"/>
          <c:showBubbleSize val="0"/>
        </c:dLbls>
        <c:gapWidth val="150"/>
        <c:axId val="182591872"/>
        <c:axId val="18259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6966-4004-95CD-1C3FCB6E79A1}"/>
            </c:ext>
          </c:extLst>
        </c:ser>
        <c:dLbls>
          <c:showLegendKey val="0"/>
          <c:showVal val="0"/>
          <c:showCatName val="0"/>
          <c:showSerName val="0"/>
          <c:showPercent val="0"/>
          <c:showBubbleSize val="0"/>
        </c:dLbls>
        <c:marker val="1"/>
        <c:smooth val="0"/>
        <c:axId val="182591872"/>
        <c:axId val="182593792"/>
      </c:lineChart>
      <c:dateAx>
        <c:axId val="182591872"/>
        <c:scaling>
          <c:orientation val="minMax"/>
        </c:scaling>
        <c:delete val="1"/>
        <c:axPos val="b"/>
        <c:numFmt formatCode="&quot;H&quot;yy" sourceLinked="1"/>
        <c:majorTickMark val="none"/>
        <c:minorTickMark val="none"/>
        <c:tickLblPos val="none"/>
        <c:crossAx val="182593792"/>
        <c:crosses val="autoZero"/>
        <c:auto val="1"/>
        <c:lblOffset val="100"/>
        <c:baseTimeUnit val="years"/>
      </c:dateAx>
      <c:valAx>
        <c:axId val="182593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59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495.91</c:v>
                </c:pt>
                <c:pt idx="1">
                  <c:v>683.52</c:v>
                </c:pt>
                <c:pt idx="2">
                  <c:v>626.39</c:v>
                </c:pt>
                <c:pt idx="3">
                  <c:v>624.19000000000005</c:v>
                </c:pt>
                <c:pt idx="4">
                  <c:v>623.41</c:v>
                </c:pt>
              </c:numCache>
            </c:numRef>
          </c:val>
          <c:extLst>
            <c:ext xmlns:c16="http://schemas.microsoft.com/office/drawing/2014/chart" uri="{C3380CC4-5D6E-409C-BE32-E72D297353CC}">
              <c16:uniqueId val="{00000000-F235-45E1-AE28-A6A4D9EEF35B}"/>
            </c:ext>
          </c:extLst>
        </c:ser>
        <c:dLbls>
          <c:showLegendKey val="0"/>
          <c:showVal val="0"/>
          <c:showCatName val="0"/>
          <c:showSerName val="0"/>
          <c:showPercent val="0"/>
          <c:showBubbleSize val="0"/>
        </c:dLbls>
        <c:gapWidth val="150"/>
        <c:axId val="182633216"/>
        <c:axId val="18263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F235-45E1-AE28-A6A4D9EEF35B}"/>
            </c:ext>
          </c:extLst>
        </c:ser>
        <c:dLbls>
          <c:showLegendKey val="0"/>
          <c:showVal val="0"/>
          <c:showCatName val="0"/>
          <c:showSerName val="0"/>
          <c:showPercent val="0"/>
          <c:showBubbleSize val="0"/>
        </c:dLbls>
        <c:marker val="1"/>
        <c:smooth val="0"/>
        <c:axId val="182633216"/>
        <c:axId val="182635136"/>
      </c:lineChart>
      <c:dateAx>
        <c:axId val="182633216"/>
        <c:scaling>
          <c:orientation val="minMax"/>
        </c:scaling>
        <c:delete val="1"/>
        <c:axPos val="b"/>
        <c:numFmt formatCode="&quot;H&quot;yy" sourceLinked="1"/>
        <c:majorTickMark val="none"/>
        <c:minorTickMark val="none"/>
        <c:tickLblPos val="none"/>
        <c:crossAx val="182635136"/>
        <c:crosses val="autoZero"/>
        <c:auto val="1"/>
        <c:lblOffset val="100"/>
        <c:baseTimeUnit val="years"/>
      </c:dateAx>
      <c:valAx>
        <c:axId val="182635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6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109.92</c:v>
                </c:pt>
                <c:pt idx="1">
                  <c:v>99.35</c:v>
                </c:pt>
                <c:pt idx="2">
                  <c:v>101.58</c:v>
                </c:pt>
                <c:pt idx="3">
                  <c:v>100.11</c:v>
                </c:pt>
                <c:pt idx="4">
                  <c:v>105.71</c:v>
                </c:pt>
              </c:numCache>
            </c:numRef>
          </c:val>
          <c:extLst>
            <c:ext xmlns:c16="http://schemas.microsoft.com/office/drawing/2014/chart" uri="{C3380CC4-5D6E-409C-BE32-E72D297353CC}">
              <c16:uniqueId val="{00000000-AB2A-4F01-AB9C-B4FCA1373D81}"/>
            </c:ext>
          </c:extLst>
        </c:ser>
        <c:dLbls>
          <c:showLegendKey val="0"/>
          <c:showVal val="0"/>
          <c:showCatName val="0"/>
          <c:showSerName val="0"/>
          <c:showPercent val="0"/>
          <c:showBubbleSize val="0"/>
        </c:dLbls>
        <c:gapWidth val="150"/>
        <c:axId val="182736000"/>
        <c:axId val="18273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AB2A-4F01-AB9C-B4FCA1373D81}"/>
            </c:ext>
          </c:extLst>
        </c:ser>
        <c:dLbls>
          <c:showLegendKey val="0"/>
          <c:showVal val="0"/>
          <c:showCatName val="0"/>
          <c:showSerName val="0"/>
          <c:showPercent val="0"/>
          <c:showBubbleSize val="0"/>
        </c:dLbls>
        <c:marker val="1"/>
        <c:smooth val="0"/>
        <c:axId val="182736000"/>
        <c:axId val="182737920"/>
      </c:lineChart>
      <c:dateAx>
        <c:axId val="182736000"/>
        <c:scaling>
          <c:orientation val="minMax"/>
        </c:scaling>
        <c:delete val="1"/>
        <c:axPos val="b"/>
        <c:numFmt formatCode="&quot;H&quot;yy" sourceLinked="1"/>
        <c:majorTickMark val="none"/>
        <c:minorTickMark val="none"/>
        <c:tickLblPos val="none"/>
        <c:crossAx val="182737920"/>
        <c:crosses val="autoZero"/>
        <c:auto val="1"/>
        <c:lblOffset val="100"/>
        <c:baseTimeUnit val="years"/>
      </c:dateAx>
      <c:valAx>
        <c:axId val="1827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125.15</c:v>
                </c:pt>
                <c:pt idx="1">
                  <c:v>131.31</c:v>
                </c:pt>
                <c:pt idx="2">
                  <c:v>133.79</c:v>
                </c:pt>
                <c:pt idx="3">
                  <c:v>138.32</c:v>
                </c:pt>
                <c:pt idx="4">
                  <c:v>131.19</c:v>
                </c:pt>
              </c:numCache>
            </c:numRef>
          </c:val>
          <c:extLst>
            <c:ext xmlns:c16="http://schemas.microsoft.com/office/drawing/2014/chart" uri="{C3380CC4-5D6E-409C-BE32-E72D297353CC}">
              <c16:uniqueId val="{00000000-5676-49E5-AB59-71B758A26F17}"/>
            </c:ext>
          </c:extLst>
        </c:ser>
        <c:dLbls>
          <c:showLegendKey val="0"/>
          <c:showVal val="0"/>
          <c:showCatName val="0"/>
          <c:showSerName val="0"/>
          <c:showPercent val="0"/>
          <c:showBubbleSize val="0"/>
        </c:dLbls>
        <c:gapWidth val="150"/>
        <c:axId val="182777344"/>
        <c:axId val="18277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5676-49E5-AB59-71B758A26F17}"/>
            </c:ext>
          </c:extLst>
        </c:ser>
        <c:dLbls>
          <c:showLegendKey val="0"/>
          <c:showVal val="0"/>
          <c:showCatName val="0"/>
          <c:showSerName val="0"/>
          <c:showPercent val="0"/>
          <c:showBubbleSize val="0"/>
        </c:dLbls>
        <c:marker val="1"/>
        <c:smooth val="0"/>
        <c:axId val="182777344"/>
        <c:axId val="182779264"/>
      </c:lineChart>
      <c:dateAx>
        <c:axId val="182777344"/>
        <c:scaling>
          <c:orientation val="minMax"/>
        </c:scaling>
        <c:delete val="1"/>
        <c:axPos val="b"/>
        <c:numFmt formatCode="&quot;H&quot;yy" sourceLinked="1"/>
        <c:majorTickMark val="none"/>
        <c:minorTickMark val="none"/>
        <c:tickLblPos val="none"/>
        <c:crossAx val="182779264"/>
        <c:crosses val="autoZero"/>
        <c:auto val="1"/>
        <c:lblOffset val="100"/>
        <c:baseTimeUnit val="years"/>
      </c:dateAx>
      <c:valAx>
        <c:axId val="1827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7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3"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菊池市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48592</v>
      </c>
      <c r="AM8" s="61"/>
      <c r="AN8" s="61"/>
      <c r="AO8" s="61"/>
      <c r="AP8" s="61"/>
      <c r="AQ8" s="61"/>
      <c r="AR8" s="61"/>
      <c r="AS8" s="61"/>
      <c r="AT8" s="52">
        <f>データ!$S$6</f>
        <v>276.85000000000002</v>
      </c>
      <c r="AU8" s="53"/>
      <c r="AV8" s="53"/>
      <c r="AW8" s="53"/>
      <c r="AX8" s="53"/>
      <c r="AY8" s="53"/>
      <c r="AZ8" s="53"/>
      <c r="BA8" s="53"/>
      <c r="BB8" s="54">
        <f>データ!$T$6</f>
        <v>175.52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42.95</v>
      </c>
      <c r="J10" s="53"/>
      <c r="K10" s="53"/>
      <c r="L10" s="53"/>
      <c r="M10" s="53"/>
      <c r="N10" s="53"/>
      <c r="O10" s="64"/>
      <c r="P10" s="54">
        <f>データ!$P$6</f>
        <v>71.94</v>
      </c>
      <c r="Q10" s="54"/>
      <c r="R10" s="54"/>
      <c r="S10" s="54"/>
      <c r="T10" s="54"/>
      <c r="U10" s="54"/>
      <c r="V10" s="54"/>
      <c r="W10" s="61">
        <f>データ!$Q$6</f>
        <v>2780</v>
      </c>
      <c r="X10" s="61"/>
      <c r="Y10" s="61"/>
      <c r="Z10" s="61"/>
      <c r="AA10" s="61"/>
      <c r="AB10" s="61"/>
      <c r="AC10" s="61"/>
      <c r="AD10" s="2"/>
      <c r="AE10" s="2"/>
      <c r="AF10" s="2"/>
      <c r="AG10" s="2"/>
      <c r="AH10" s="4"/>
      <c r="AI10" s="4"/>
      <c r="AJ10" s="4"/>
      <c r="AK10" s="4"/>
      <c r="AL10" s="61">
        <f>データ!$U$6</f>
        <v>34727</v>
      </c>
      <c r="AM10" s="61"/>
      <c r="AN10" s="61"/>
      <c r="AO10" s="61"/>
      <c r="AP10" s="61"/>
      <c r="AQ10" s="61"/>
      <c r="AR10" s="61"/>
      <c r="AS10" s="61"/>
      <c r="AT10" s="52">
        <f>データ!$V$6</f>
        <v>71.959999999999994</v>
      </c>
      <c r="AU10" s="53"/>
      <c r="AV10" s="53"/>
      <c r="AW10" s="53"/>
      <c r="AX10" s="53"/>
      <c r="AY10" s="53"/>
      <c r="AZ10" s="53"/>
      <c r="BA10" s="53"/>
      <c r="BB10" s="54">
        <f>データ!$W$6</f>
        <v>482.59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32Qv173k5Zlo8U5sNcupM/RnGXejEIc6JercBxOgnON8evDjegmThQk55N2/iwaN3q63OoThb7IpfZ2WG0ihLQ==" saltValue="Y8cngnn5OH5nZzav5wbex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432105</v>
      </c>
      <c r="D6" s="34">
        <f t="shared" si="3"/>
        <v>46</v>
      </c>
      <c r="E6" s="34">
        <f t="shared" si="3"/>
        <v>1</v>
      </c>
      <c r="F6" s="34">
        <f t="shared" si="3"/>
        <v>0</v>
      </c>
      <c r="G6" s="34">
        <f t="shared" si="3"/>
        <v>1</v>
      </c>
      <c r="H6" s="34" t="str">
        <f t="shared" si="3"/>
        <v>熊本県　菊池市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42.95</v>
      </c>
      <c r="P6" s="35">
        <f t="shared" si="3"/>
        <v>71.94</v>
      </c>
      <c r="Q6" s="35">
        <f t="shared" si="3"/>
        <v>2780</v>
      </c>
      <c r="R6" s="35">
        <f t="shared" si="3"/>
        <v>48592</v>
      </c>
      <c r="S6" s="35">
        <f t="shared" si="3"/>
        <v>276.85000000000002</v>
      </c>
      <c r="T6" s="35">
        <f t="shared" si="3"/>
        <v>175.52</v>
      </c>
      <c r="U6" s="35">
        <f t="shared" si="3"/>
        <v>34727</v>
      </c>
      <c r="V6" s="35">
        <f t="shared" si="3"/>
        <v>71.959999999999994</v>
      </c>
      <c r="W6" s="35">
        <f t="shared" si="3"/>
        <v>482.59</v>
      </c>
      <c r="X6" s="36">
        <f>IF(X7="",NA(),X7)</f>
        <v>119.25</v>
      </c>
      <c r="Y6" s="36">
        <f t="shared" ref="Y6:AG6" si="4">IF(Y7="",NA(),Y7)</f>
        <v>107.43</v>
      </c>
      <c r="Z6" s="36">
        <f t="shared" si="4"/>
        <v>109.97</v>
      </c>
      <c r="AA6" s="36">
        <f t="shared" si="4"/>
        <v>108.28</v>
      </c>
      <c r="AB6" s="36">
        <f t="shared" si="4"/>
        <v>112.87</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6">
        <f t="shared" ref="AJ6:AR6" si="5">IF(AJ7="",NA(),AJ7)</f>
        <v>4.71</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250.3</v>
      </c>
      <c r="AU6" s="36">
        <f t="shared" ref="AU6:BC6" si="6">IF(AU7="",NA(),AU7)</f>
        <v>196.3</v>
      </c>
      <c r="AV6" s="36">
        <f t="shared" si="6"/>
        <v>196.75</v>
      </c>
      <c r="AW6" s="36">
        <f t="shared" si="6"/>
        <v>200.56</v>
      </c>
      <c r="AX6" s="36">
        <f t="shared" si="6"/>
        <v>173.75</v>
      </c>
      <c r="AY6" s="36">
        <f t="shared" si="6"/>
        <v>371.31</v>
      </c>
      <c r="AZ6" s="36">
        <f t="shared" si="6"/>
        <v>377.63</v>
      </c>
      <c r="BA6" s="36">
        <f t="shared" si="6"/>
        <v>357.34</v>
      </c>
      <c r="BB6" s="36">
        <f t="shared" si="6"/>
        <v>366.03</v>
      </c>
      <c r="BC6" s="36">
        <f t="shared" si="6"/>
        <v>365.18</v>
      </c>
      <c r="BD6" s="35" t="str">
        <f>IF(BD7="","",IF(BD7="-","【-】","【"&amp;SUBSTITUTE(TEXT(BD7,"#,##0.00"),"-","△")&amp;"】"))</f>
        <v>【264.97】</v>
      </c>
      <c r="BE6" s="36">
        <f>IF(BE7="",NA(),BE7)</f>
        <v>495.91</v>
      </c>
      <c r="BF6" s="36">
        <f t="shared" ref="BF6:BN6" si="7">IF(BF7="",NA(),BF7)</f>
        <v>683.52</v>
      </c>
      <c r="BG6" s="36">
        <f t="shared" si="7"/>
        <v>626.39</v>
      </c>
      <c r="BH6" s="36">
        <f t="shared" si="7"/>
        <v>624.19000000000005</v>
      </c>
      <c r="BI6" s="36">
        <f t="shared" si="7"/>
        <v>623.41</v>
      </c>
      <c r="BJ6" s="36">
        <f t="shared" si="7"/>
        <v>373.09</v>
      </c>
      <c r="BK6" s="36">
        <f t="shared" si="7"/>
        <v>364.71</v>
      </c>
      <c r="BL6" s="36">
        <f t="shared" si="7"/>
        <v>373.69</v>
      </c>
      <c r="BM6" s="36">
        <f t="shared" si="7"/>
        <v>370.12</v>
      </c>
      <c r="BN6" s="36">
        <f t="shared" si="7"/>
        <v>371.65</v>
      </c>
      <c r="BO6" s="35" t="str">
        <f>IF(BO7="","",IF(BO7="-","【-】","【"&amp;SUBSTITUTE(TEXT(BO7,"#,##0.00"),"-","△")&amp;"】"))</f>
        <v>【266.61】</v>
      </c>
      <c r="BP6" s="36">
        <f>IF(BP7="",NA(),BP7)</f>
        <v>109.92</v>
      </c>
      <c r="BQ6" s="36">
        <f t="shared" ref="BQ6:BY6" si="8">IF(BQ7="",NA(),BQ7)</f>
        <v>99.35</v>
      </c>
      <c r="BR6" s="36">
        <f t="shared" si="8"/>
        <v>101.58</v>
      </c>
      <c r="BS6" s="36">
        <f t="shared" si="8"/>
        <v>100.11</v>
      </c>
      <c r="BT6" s="36">
        <f t="shared" si="8"/>
        <v>105.71</v>
      </c>
      <c r="BU6" s="36">
        <f t="shared" si="8"/>
        <v>99.99</v>
      </c>
      <c r="BV6" s="36">
        <f t="shared" si="8"/>
        <v>100.65</v>
      </c>
      <c r="BW6" s="36">
        <f t="shared" si="8"/>
        <v>99.87</v>
      </c>
      <c r="BX6" s="36">
        <f t="shared" si="8"/>
        <v>100.42</v>
      </c>
      <c r="BY6" s="36">
        <f t="shared" si="8"/>
        <v>98.77</v>
      </c>
      <c r="BZ6" s="35" t="str">
        <f>IF(BZ7="","",IF(BZ7="-","【-】","【"&amp;SUBSTITUTE(TEXT(BZ7,"#,##0.00"),"-","△")&amp;"】"))</f>
        <v>【103.24】</v>
      </c>
      <c r="CA6" s="36">
        <f>IF(CA7="",NA(),CA7)</f>
        <v>125.15</v>
      </c>
      <c r="CB6" s="36">
        <f t="shared" ref="CB6:CJ6" si="9">IF(CB7="",NA(),CB7)</f>
        <v>131.31</v>
      </c>
      <c r="CC6" s="36">
        <f t="shared" si="9"/>
        <v>133.79</v>
      </c>
      <c r="CD6" s="36">
        <f t="shared" si="9"/>
        <v>138.32</v>
      </c>
      <c r="CE6" s="36">
        <f t="shared" si="9"/>
        <v>131.19</v>
      </c>
      <c r="CF6" s="36">
        <f t="shared" si="9"/>
        <v>171.15</v>
      </c>
      <c r="CG6" s="36">
        <f t="shared" si="9"/>
        <v>170.19</v>
      </c>
      <c r="CH6" s="36">
        <f t="shared" si="9"/>
        <v>171.81</v>
      </c>
      <c r="CI6" s="36">
        <f t="shared" si="9"/>
        <v>171.67</v>
      </c>
      <c r="CJ6" s="36">
        <f t="shared" si="9"/>
        <v>173.67</v>
      </c>
      <c r="CK6" s="35" t="str">
        <f>IF(CK7="","",IF(CK7="-","【-】","【"&amp;SUBSTITUTE(TEXT(CK7,"#,##0.00"),"-","△")&amp;"】"))</f>
        <v>【168.38】</v>
      </c>
      <c r="CL6" s="36">
        <f>IF(CL7="",NA(),CL7)</f>
        <v>47.12</v>
      </c>
      <c r="CM6" s="36">
        <f t="shared" ref="CM6:CU6" si="10">IF(CM7="",NA(),CM7)</f>
        <v>40.799999999999997</v>
      </c>
      <c r="CN6" s="36">
        <f t="shared" si="10"/>
        <v>41.3</v>
      </c>
      <c r="CO6" s="36">
        <f t="shared" si="10"/>
        <v>40.28</v>
      </c>
      <c r="CP6" s="36">
        <f t="shared" si="10"/>
        <v>35.630000000000003</v>
      </c>
      <c r="CQ6" s="36">
        <f t="shared" si="10"/>
        <v>58.53</v>
      </c>
      <c r="CR6" s="36">
        <f t="shared" si="10"/>
        <v>59.01</v>
      </c>
      <c r="CS6" s="36">
        <f t="shared" si="10"/>
        <v>60.03</v>
      </c>
      <c r="CT6" s="36">
        <f t="shared" si="10"/>
        <v>59.74</v>
      </c>
      <c r="CU6" s="36">
        <f t="shared" si="10"/>
        <v>59.67</v>
      </c>
      <c r="CV6" s="35" t="str">
        <f>IF(CV7="","",IF(CV7="-","【-】","【"&amp;SUBSTITUTE(TEXT(CV7,"#,##0.00"),"-","△")&amp;"】"))</f>
        <v>【60.00】</v>
      </c>
      <c r="CW6" s="36">
        <f>IF(CW7="",NA(),CW7)</f>
        <v>86.88</v>
      </c>
      <c r="CX6" s="36">
        <f t="shared" ref="CX6:DF6" si="11">IF(CX7="",NA(),CX7)</f>
        <v>82.09</v>
      </c>
      <c r="CY6" s="36">
        <f t="shared" si="11"/>
        <v>83.34</v>
      </c>
      <c r="CZ6" s="36">
        <f t="shared" si="11"/>
        <v>82.85</v>
      </c>
      <c r="DA6" s="36">
        <f t="shared" si="11"/>
        <v>83.92</v>
      </c>
      <c r="DB6" s="36">
        <f t="shared" si="11"/>
        <v>85.26</v>
      </c>
      <c r="DC6" s="36">
        <f t="shared" si="11"/>
        <v>85.37</v>
      </c>
      <c r="DD6" s="36">
        <f t="shared" si="11"/>
        <v>84.81</v>
      </c>
      <c r="DE6" s="36">
        <f t="shared" si="11"/>
        <v>84.8</v>
      </c>
      <c r="DF6" s="36">
        <f t="shared" si="11"/>
        <v>84.6</v>
      </c>
      <c r="DG6" s="35" t="str">
        <f>IF(DG7="","",IF(DG7="-","【-】","【"&amp;SUBSTITUTE(TEXT(DG7,"#,##0.00"),"-","△")&amp;"】"))</f>
        <v>【89.80】</v>
      </c>
      <c r="DH6" s="36">
        <f>IF(DH7="",NA(),DH7)</f>
        <v>45.87</v>
      </c>
      <c r="DI6" s="36">
        <f t="shared" ref="DI6:DQ6" si="12">IF(DI7="",NA(),DI7)</f>
        <v>38.229999999999997</v>
      </c>
      <c r="DJ6" s="36">
        <f t="shared" si="12"/>
        <v>40.299999999999997</v>
      </c>
      <c r="DK6" s="36">
        <f t="shared" si="12"/>
        <v>42.12</v>
      </c>
      <c r="DL6" s="36">
        <f t="shared" si="12"/>
        <v>43.17</v>
      </c>
      <c r="DM6" s="36">
        <f t="shared" si="12"/>
        <v>45.75</v>
      </c>
      <c r="DN6" s="36">
        <f t="shared" si="12"/>
        <v>46.9</v>
      </c>
      <c r="DO6" s="36">
        <f t="shared" si="12"/>
        <v>47.28</v>
      </c>
      <c r="DP6" s="36">
        <f t="shared" si="12"/>
        <v>47.66</v>
      </c>
      <c r="DQ6" s="36">
        <f t="shared" si="12"/>
        <v>48.17</v>
      </c>
      <c r="DR6" s="35" t="str">
        <f>IF(DR7="","",IF(DR7="-","【-】","【"&amp;SUBSTITUTE(TEXT(DR7,"#,##0.00"),"-","△")&amp;"】"))</f>
        <v>【49.59】</v>
      </c>
      <c r="DS6" s="36">
        <f>IF(DS7="",NA(),DS7)</f>
        <v>20.89</v>
      </c>
      <c r="DT6" s="36">
        <f t="shared" ref="DT6:EB6" si="13">IF(DT7="",NA(),DT7)</f>
        <v>19.440000000000001</v>
      </c>
      <c r="DU6" s="36">
        <f t="shared" si="13"/>
        <v>19.78</v>
      </c>
      <c r="DV6" s="36">
        <f t="shared" si="13"/>
        <v>18.850000000000001</v>
      </c>
      <c r="DW6" s="36">
        <f t="shared" si="13"/>
        <v>19.260000000000002</v>
      </c>
      <c r="DX6" s="36">
        <f t="shared" si="13"/>
        <v>10.54</v>
      </c>
      <c r="DY6" s="36">
        <f t="shared" si="13"/>
        <v>12.03</v>
      </c>
      <c r="DZ6" s="36">
        <f t="shared" si="13"/>
        <v>12.19</v>
      </c>
      <c r="EA6" s="36">
        <f t="shared" si="13"/>
        <v>15.1</v>
      </c>
      <c r="EB6" s="36">
        <f t="shared" si="13"/>
        <v>17.12</v>
      </c>
      <c r="EC6" s="35" t="str">
        <f>IF(EC7="","",IF(EC7="-","【-】","【"&amp;SUBSTITUTE(TEXT(EC7,"#,##0.00"),"-","△")&amp;"】"))</f>
        <v>【19.44】</v>
      </c>
      <c r="ED6" s="36">
        <f>IF(ED7="",NA(),ED7)</f>
        <v>0.09</v>
      </c>
      <c r="EE6" s="36">
        <f t="shared" ref="EE6:EM6" si="14">IF(EE7="",NA(),EE7)</f>
        <v>0.66</v>
      </c>
      <c r="EF6" s="36">
        <f t="shared" si="14"/>
        <v>0.02</v>
      </c>
      <c r="EG6" s="36">
        <f t="shared" si="14"/>
        <v>0.51</v>
      </c>
      <c r="EH6" s="36">
        <f t="shared" si="14"/>
        <v>0.2</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432105</v>
      </c>
      <c r="D7" s="38">
        <v>46</v>
      </c>
      <c r="E7" s="38">
        <v>1</v>
      </c>
      <c r="F7" s="38">
        <v>0</v>
      </c>
      <c r="G7" s="38">
        <v>1</v>
      </c>
      <c r="H7" s="38" t="s">
        <v>93</v>
      </c>
      <c r="I7" s="38" t="s">
        <v>94</v>
      </c>
      <c r="J7" s="38" t="s">
        <v>95</v>
      </c>
      <c r="K7" s="38" t="s">
        <v>96</v>
      </c>
      <c r="L7" s="38" t="s">
        <v>97</v>
      </c>
      <c r="M7" s="38" t="s">
        <v>98</v>
      </c>
      <c r="N7" s="39" t="s">
        <v>99</v>
      </c>
      <c r="O7" s="39">
        <v>42.95</v>
      </c>
      <c r="P7" s="39">
        <v>71.94</v>
      </c>
      <c r="Q7" s="39">
        <v>2780</v>
      </c>
      <c r="R7" s="39">
        <v>48592</v>
      </c>
      <c r="S7" s="39">
        <v>276.85000000000002</v>
      </c>
      <c r="T7" s="39">
        <v>175.52</v>
      </c>
      <c r="U7" s="39">
        <v>34727</v>
      </c>
      <c r="V7" s="39">
        <v>71.959999999999994</v>
      </c>
      <c r="W7" s="39">
        <v>482.59</v>
      </c>
      <c r="X7" s="39">
        <v>119.25</v>
      </c>
      <c r="Y7" s="39">
        <v>107.43</v>
      </c>
      <c r="Z7" s="39">
        <v>109.97</v>
      </c>
      <c r="AA7" s="39">
        <v>108.28</v>
      </c>
      <c r="AB7" s="39">
        <v>112.87</v>
      </c>
      <c r="AC7" s="39">
        <v>109.64</v>
      </c>
      <c r="AD7" s="39">
        <v>110.95</v>
      </c>
      <c r="AE7" s="39">
        <v>110.68</v>
      </c>
      <c r="AF7" s="39">
        <v>110.66</v>
      </c>
      <c r="AG7" s="39">
        <v>109.01</v>
      </c>
      <c r="AH7" s="39">
        <v>112.01</v>
      </c>
      <c r="AI7" s="39">
        <v>0</v>
      </c>
      <c r="AJ7" s="39">
        <v>4.71</v>
      </c>
      <c r="AK7" s="39">
        <v>0</v>
      </c>
      <c r="AL7" s="39">
        <v>0</v>
      </c>
      <c r="AM7" s="39">
        <v>0</v>
      </c>
      <c r="AN7" s="39">
        <v>3.62</v>
      </c>
      <c r="AO7" s="39">
        <v>3.91</v>
      </c>
      <c r="AP7" s="39">
        <v>3.56</v>
      </c>
      <c r="AQ7" s="39">
        <v>2.74</v>
      </c>
      <c r="AR7" s="39">
        <v>3.7</v>
      </c>
      <c r="AS7" s="39">
        <v>1.08</v>
      </c>
      <c r="AT7" s="39">
        <v>250.3</v>
      </c>
      <c r="AU7" s="39">
        <v>196.3</v>
      </c>
      <c r="AV7" s="39">
        <v>196.75</v>
      </c>
      <c r="AW7" s="39">
        <v>200.56</v>
      </c>
      <c r="AX7" s="39">
        <v>173.75</v>
      </c>
      <c r="AY7" s="39">
        <v>371.31</v>
      </c>
      <c r="AZ7" s="39">
        <v>377.63</v>
      </c>
      <c r="BA7" s="39">
        <v>357.34</v>
      </c>
      <c r="BB7" s="39">
        <v>366.03</v>
      </c>
      <c r="BC7" s="39">
        <v>365.18</v>
      </c>
      <c r="BD7" s="39">
        <v>264.97000000000003</v>
      </c>
      <c r="BE7" s="39">
        <v>495.91</v>
      </c>
      <c r="BF7" s="39">
        <v>683.52</v>
      </c>
      <c r="BG7" s="39">
        <v>626.39</v>
      </c>
      <c r="BH7" s="39">
        <v>624.19000000000005</v>
      </c>
      <c r="BI7" s="39">
        <v>623.41</v>
      </c>
      <c r="BJ7" s="39">
        <v>373.09</v>
      </c>
      <c r="BK7" s="39">
        <v>364.71</v>
      </c>
      <c r="BL7" s="39">
        <v>373.69</v>
      </c>
      <c r="BM7" s="39">
        <v>370.12</v>
      </c>
      <c r="BN7" s="39">
        <v>371.65</v>
      </c>
      <c r="BO7" s="39">
        <v>266.61</v>
      </c>
      <c r="BP7" s="39">
        <v>109.92</v>
      </c>
      <c r="BQ7" s="39">
        <v>99.35</v>
      </c>
      <c r="BR7" s="39">
        <v>101.58</v>
      </c>
      <c r="BS7" s="39">
        <v>100.11</v>
      </c>
      <c r="BT7" s="39">
        <v>105.71</v>
      </c>
      <c r="BU7" s="39">
        <v>99.99</v>
      </c>
      <c r="BV7" s="39">
        <v>100.65</v>
      </c>
      <c r="BW7" s="39">
        <v>99.87</v>
      </c>
      <c r="BX7" s="39">
        <v>100.42</v>
      </c>
      <c r="BY7" s="39">
        <v>98.77</v>
      </c>
      <c r="BZ7" s="39">
        <v>103.24</v>
      </c>
      <c r="CA7" s="39">
        <v>125.15</v>
      </c>
      <c r="CB7" s="39">
        <v>131.31</v>
      </c>
      <c r="CC7" s="39">
        <v>133.79</v>
      </c>
      <c r="CD7" s="39">
        <v>138.32</v>
      </c>
      <c r="CE7" s="39">
        <v>131.19</v>
      </c>
      <c r="CF7" s="39">
        <v>171.15</v>
      </c>
      <c r="CG7" s="39">
        <v>170.19</v>
      </c>
      <c r="CH7" s="39">
        <v>171.81</v>
      </c>
      <c r="CI7" s="39">
        <v>171.67</v>
      </c>
      <c r="CJ7" s="39">
        <v>173.67</v>
      </c>
      <c r="CK7" s="39">
        <v>168.38</v>
      </c>
      <c r="CL7" s="39">
        <v>47.12</v>
      </c>
      <c r="CM7" s="39">
        <v>40.799999999999997</v>
      </c>
      <c r="CN7" s="39">
        <v>41.3</v>
      </c>
      <c r="CO7" s="39">
        <v>40.28</v>
      </c>
      <c r="CP7" s="39">
        <v>35.630000000000003</v>
      </c>
      <c r="CQ7" s="39">
        <v>58.53</v>
      </c>
      <c r="CR7" s="39">
        <v>59.01</v>
      </c>
      <c r="CS7" s="39">
        <v>60.03</v>
      </c>
      <c r="CT7" s="39">
        <v>59.74</v>
      </c>
      <c r="CU7" s="39">
        <v>59.67</v>
      </c>
      <c r="CV7" s="39">
        <v>60</v>
      </c>
      <c r="CW7" s="39">
        <v>86.88</v>
      </c>
      <c r="CX7" s="39">
        <v>82.09</v>
      </c>
      <c r="CY7" s="39">
        <v>83.34</v>
      </c>
      <c r="CZ7" s="39">
        <v>82.85</v>
      </c>
      <c r="DA7" s="39">
        <v>83.92</v>
      </c>
      <c r="DB7" s="39">
        <v>85.26</v>
      </c>
      <c r="DC7" s="39">
        <v>85.37</v>
      </c>
      <c r="DD7" s="39">
        <v>84.81</v>
      </c>
      <c r="DE7" s="39">
        <v>84.8</v>
      </c>
      <c r="DF7" s="39">
        <v>84.6</v>
      </c>
      <c r="DG7" s="39">
        <v>89.8</v>
      </c>
      <c r="DH7" s="39">
        <v>45.87</v>
      </c>
      <c r="DI7" s="39">
        <v>38.229999999999997</v>
      </c>
      <c r="DJ7" s="39">
        <v>40.299999999999997</v>
      </c>
      <c r="DK7" s="39">
        <v>42.12</v>
      </c>
      <c r="DL7" s="39">
        <v>43.17</v>
      </c>
      <c r="DM7" s="39">
        <v>45.75</v>
      </c>
      <c r="DN7" s="39">
        <v>46.9</v>
      </c>
      <c r="DO7" s="39">
        <v>47.28</v>
      </c>
      <c r="DP7" s="39">
        <v>47.66</v>
      </c>
      <c r="DQ7" s="39">
        <v>48.17</v>
      </c>
      <c r="DR7" s="39">
        <v>49.59</v>
      </c>
      <c r="DS7" s="39">
        <v>20.89</v>
      </c>
      <c r="DT7" s="39">
        <v>19.440000000000001</v>
      </c>
      <c r="DU7" s="39">
        <v>19.78</v>
      </c>
      <c r="DV7" s="39">
        <v>18.850000000000001</v>
      </c>
      <c r="DW7" s="39">
        <v>19.260000000000002</v>
      </c>
      <c r="DX7" s="39">
        <v>10.54</v>
      </c>
      <c r="DY7" s="39">
        <v>12.03</v>
      </c>
      <c r="DZ7" s="39">
        <v>12.19</v>
      </c>
      <c r="EA7" s="39">
        <v>15.1</v>
      </c>
      <c r="EB7" s="39">
        <v>17.12</v>
      </c>
      <c r="EC7" s="39">
        <v>19.440000000000001</v>
      </c>
      <c r="ED7" s="39">
        <v>0.09</v>
      </c>
      <c r="EE7" s="39">
        <v>0.66</v>
      </c>
      <c r="EF7" s="39">
        <v>0.02</v>
      </c>
      <c r="EG7" s="39">
        <v>0.51</v>
      </c>
      <c r="EH7" s="39">
        <v>0.2</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2021-02-15T00:55:53Z</cp:lastPrinted>
  <dcterms:created xsi:type="dcterms:W3CDTF">2020-12-04T02:15:59Z</dcterms:created>
  <dcterms:modified xsi:type="dcterms:W3CDTF">2021-02-15T01:22:59Z</dcterms:modified>
  <cp:category/>
</cp:coreProperties>
</file>