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06 玉名市\水道\"/>
    </mc:Choice>
  </mc:AlternateContent>
  <workbookProtection workbookAlgorithmName="SHA-512" workbookHashValue="137INpaDAAhFo/HyRqN30/zp9j+fN279qM1q6WML9PacdRJ3d/MvfWfsiJFIUtLEfq/qo/vdTF5IItMMwpxWew==" workbookSaltValue="k9uMMOnVSQPJQafvIO5PPg=="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<sst xmlns="http://schemas.openxmlformats.org/spreadsheetml/2006/main" count="228" uniqueCount="115">
  <si>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</si>
  <si>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</si>
  <si>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</si>
  <si>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</si>
  <si>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</si>
  <si>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</si>
  <si>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</si>
  <si>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</si>
  <si>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</si>
  <si>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</si>
  <si>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</si>
  <si>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</si>
  <si>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</si>
  <si>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</si>
  <si>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</si>
  <si>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</si>
  <si>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</si>
  <si>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</si>
  <si>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</si>
  <si>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</si>
  <si>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</si>
  <si>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</si>
  <si>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</si>
  <si>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</si>
  <si>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</si>
  <si>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</si>
  <si>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</si>
  <si>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</si>
  <si>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</si>
  <si>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</si>
  <si>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</si>
  <si>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</si>
  <si>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</si>
  <si>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</si>
  <si>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</si>
  <si>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</si>
  <si>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</si>
  <si>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</si>
  <si>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</si>
  <si>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</si>
  <si>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</si>
  <si>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</si>
  <si>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</si>
  <si>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</si>
  <si>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</si>
  <si>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</si>
  <si>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</si>
  <si>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</si>
  <si>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</si>
  <si>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</si>
  <si>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</si>
  <si>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</si>
  <si>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</si>
  <si>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</si>
  <si>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</si>
  <si>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</si>
  <si>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</si>
  <si>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</si>
  <si>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</si>
  <si>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</si>
  <si>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</si>
  <si>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</si>
  <si>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</si>
  <si>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</si>
  <si>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</si>
  <si>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</si>
  <si>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</si>
  <si>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</si>
  <si>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</si>
  <si>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</si>
  <si>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</si>
  <si>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</si>
  <si>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</si>
  <si>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</si>
  <si>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</si>
  <si>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</si>
  <si>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</si>
  <si>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</si>
  <si>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</si>
  <si>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</si>
  <si>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</si>
  <si>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</si>
  <si>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</si>
  <si>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</si>
  <si>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</si>
  <si>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</si>
  <si>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</si>
  <si>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</si>
  <si>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</si>
  <si>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</si>
  <si>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</si>
  <si>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</si>
  <si>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</si>
  <si>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</si>
  <si>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</si>
  <si>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</si>
  <si>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</si>
  <si>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</si>
  <si>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</si>
  <si>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</si>
  <si>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</si>
  <si>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</si>
  <si>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</si>
  <si>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</si>
  <si>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</si>
  <si>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</si>
  <si>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</si>
  <si>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</si>
  <si>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</si>
  <si>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</si>
  <si>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</si>
  <si>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</si>
  <si>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・有形固定資産減価償却率は、増加傾向にあり、引き続き老朽化しつつある施設や設備を適切に維持管理しながら、水道の機能を確保していく必要があります。
・管路経年化率については、類似団体及び全国平均値より低いが、今後耐用年数に達し更新時期を迎える管路等が増えます。
・管路更新率については、平成29年度に策定したアセットマネジメント計画を基準に効率よく更新事業を行っていく予定です。</t>
    <phoneticPr fontId="4"/>
  </si>
  <si>
    <t>・アセットマネジメント計画に基づいた効率的な施設整備と適切な料金確保、近隣市町村との広域化共同化事業による維持管理費の縮減を目標に、将来安定した経営が継続できるように取り組んでいきます。また、中長期的な視点から令和元年度に策定した新水道ビジョンを基準に平成30年度に策定した経営戦略の見直しを図り本市としての適切な水準の目標値を設定することを予定しています。</t>
    <rPh sb="83" eb="84">
      <t>ト</t>
    </rPh>
    <rPh sb="85" eb="86">
      <t>ク</t>
    </rPh>
    <phoneticPr fontId="4"/>
  </si>
  <si>
    <t>・経常収支比率は100％を超えており、累積欠損金比率は0％であるため、現在は健全な経営水準であると言えます。
・流動比率は、全国平均値よりは高く、類似団体平均値より低い状況だが、100％を上回っているため支払返済能力は確保されています。しかし、数年、減少傾向にあるため流動資産の値に注意する必要があります。.
・企業債残高対給水収益比率は、平成28年度をピークに減少傾向にありますが、類似団体及び全国平均値よりも高水準で推移しており近年の給水区域拡張の影響と思われます。人口減少等の影響により給水収益が減少傾向にあるため今後も投資及び料金等のバランスを考慮していく必要があります。
・料金回収率は、平成30年度において100％となり経営に必要な費用を料金で賄うことができる状況になったため、今後も維持管理費等の歳出削減や適切な料金収入の確保を維持する必要があります。
・給水原価は、類似団体及び全国平均を下回っているため、効率性が保たれています。
・施設利用率は類似団体及び全国平均値より上回った状況にあるため、適切な施設規模であると思われます。
・有収率は、類似団体及び全国平均値よりも低水準で推移していることから、要因である漏水防止対策のため、平成29年度策定したアセットマネジメント計画を基準に効率的な老朽管の更新を進めていく必要があります。　　　　　　　　　　　　　　　　　　　　　　　　　　　　　　　　　　　　　　　　　　</t>
    <rPh sb="62" eb="64">
      <t>ゼンコク</t>
    </rPh>
    <rPh sb="64" eb="66">
      <t>ヘイキン</t>
    </rPh>
    <rPh sb="66" eb="67">
      <t>チ</t>
    </rPh>
    <rPh sb="70" eb="71">
      <t>タカ</t>
    </rPh>
    <rPh sb="73" eb="75">
      <t>ルイジ</t>
    </rPh>
    <rPh sb="75" eb="77">
      <t>ダンタイ</t>
    </rPh>
    <rPh sb="77" eb="79">
      <t>ヘイキン</t>
    </rPh>
    <rPh sb="79" eb="80">
      <t>チ</t>
    </rPh>
    <rPh sb="82" eb="83">
      <t>ヒク</t>
    </rPh>
    <rPh sb="84" eb="86">
      <t>ジョウキョウ</t>
    </rPh>
    <rPh sb="170" eb="172">
      <t>ヘイセイ</t>
    </rPh>
    <rPh sb="174" eb="176">
      <t>ネンド</t>
    </rPh>
    <rPh sb="181" eb="183">
      <t>ゲンショウ</t>
    </rPh>
    <rPh sb="183" eb="185">
      <t>ケイコウ</t>
    </rPh>
    <rPh sb="484" eb="485">
      <t>オヨ</t>
    </rPh>
    <rPh sb="486" eb="488">
      <t>ゼンコク</t>
    </rPh>
    <rPh sb="488" eb="490">
      <t>ヘイキン</t>
    </rPh>
    <rPh sb="490" eb="491">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</si>
</sst>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0.31</c:v>
                </c:pt>
                <c:pt idx="1">
                  <c:v>0.13</c:v>
                </c:pt>
                <c:pt idx="2">
                  <c:v>0.21</c:v>
                </c:pt>
                <c:pt idx="3">
                  <c:v>0.21</c:v>
                </c:pt>
                <c:pt idx="4">
                  <c:v>0.13</c:v>
                </c:pt>
              </c:numCache>
            </c:numRef>
          </c:val>
          <c:extLst>
            <c:ext xmlns:c16="http://schemas.microsoft.com/office/drawing/2014/chart" uri="{C3380CC4-5D6E-409C-BE32-E72D297353CC}">
              <c16:uniqueId val="{00000000-1A26-4CC2-86C5-97975B2D55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0.71</c:v>
                </c:pt>
                <c:pt idx="2">
                  <c:v>0.75</c:v>
                </c:pt>
                <c:pt idx="3">
                  <c:v>0.63</c:v>
                </c:pt>
                <c:pt idx="4">
                  <c:v>0.54</c:v>
                </c:pt>
              </c:numCache>
            </c:numRef>
          </c:val>
          <c:smooth val="0"/>
          <c:extLst>
            <c:ext xmlns:c16="http://schemas.microsoft.com/office/drawing/2014/chart" uri="{C3380CC4-5D6E-409C-BE32-E72D297353CC}">
              <c16:uniqueId val="{00000001-1A26-4CC2-86C5-97975B2D55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60.07</c:v>
                </c:pt>
                <c:pt idx="1">
                  <c:v>77.48</c:v>
                </c:pt>
                <c:pt idx="2">
                  <c:v>75.12</c:v>
                </c:pt>
                <c:pt idx="3">
                  <c:v>74.400000000000006</c:v>
                </c:pt>
                <c:pt idx="4">
                  <c:v>75.59</c:v>
                </c:pt>
              </c:numCache>
            </c:numRef>
          </c:val>
          <c:extLst>
            <c:ext xmlns:c16="http://schemas.microsoft.com/office/drawing/2014/chart" uri="{C3380CC4-5D6E-409C-BE32-E72D297353CC}">
              <c16:uniqueId val="{00000000-A998-4C32-97CE-C403D3DCD38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59.11</c:v>
                </c:pt>
                <c:pt idx="2">
                  <c:v>59.74</c:v>
                </c:pt>
                <c:pt idx="3">
                  <c:v>59.46</c:v>
                </c:pt>
                <c:pt idx="4">
                  <c:v>59.67</c:v>
                </c:pt>
              </c:numCache>
            </c:numRef>
          </c:val>
          <c:smooth val="0"/>
          <c:extLst>
            <c:ext xmlns:c16="http://schemas.microsoft.com/office/drawing/2014/chart" uri="{C3380CC4-5D6E-409C-BE32-E72D297353CC}">
              <c16:uniqueId val="{00000001-A998-4C32-97CE-C403D3DCD38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77.59</c:v>
                </c:pt>
                <c:pt idx="1">
                  <c:v>77.98</c:v>
                </c:pt>
                <c:pt idx="2">
                  <c:v>80.34</c:v>
                </c:pt>
                <c:pt idx="3">
                  <c:v>80.78</c:v>
                </c:pt>
                <c:pt idx="4">
                  <c:v>78.88</c:v>
                </c:pt>
              </c:numCache>
            </c:numRef>
          </c:val>
          <c:extLst>
            <c:ext xmlns:c16="http://schemas.microsoft.com/office/drawing/2014/chart" uri="{C3380CC4-5D6E-409C-BE32-E72D297353CC}">
              <c16:uniqueId val="{00000000-017B-4EAC-B434-5E37E98C917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87.91</c:v>
                </c:pt>
                <c:pt idx="2">
                  <c:v>87.28</c:v>
                </c:pt>
                <c:pt idx="3">
                  <c:v>87.41</c:v>
                </c:pt>
                <c:pt idx="4">
                  <c:v>84.6</c:v>
                </c:pt>
              </c:numCache>
            </c:numRef>
          </c:val>
          <c:smooth val="0"/>
          <c:extLst>
            <c:ext xmlns:c16="http://schemas.microsoft.com/office/drawing/2014/chart" uri="{C3380CC4-5D6E-409C-BE32-E72D297353CC}">
              <c16:uniqueId val="{00000001-017B-4EAC-B434-5E37E98C917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125</c:v>
                </c:pt>
                <c:pt idx="1">
                  <c:v>110.49</c:v>
                </c:pt>
                <c:pt idx="2">
                  <c:v>108.77</c:v>
                </c:pt>
                <c:pt idx="3">
                  <c:v>108.46</c:v>
                </c:pt>
                <c:pt idx="4">
                  <c:v>109.95</c:v>
                </c:pt>
              </c:numCache>
            </c:numRef>
          </c:val>
          <c:extLst>
            <c:ext xmlns:c16="http://schemas.microsoft.com/office/drawing/2014/chart" uri="{C3380CC4-5D6E-409C-BE32-E72D297353CC}">
              <c16:uniqueId val="{00000000-368A-4230-87BA-3B36C411D8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113.16</c:v>
                </c:pt>
                <c:pt idx="2">
                  <c:v>112.15</c:v>
                </c:pt>
                <c:pt idx="3">
                  <c:v>111.44</c:v>
                </c:pt>
                <c:pt idx="4">
                  <c:v>109.01</c:v>
                </c:pt>
              </c:numCache>
            </c:numRef>
          </c:val>
          <c:smooth val="0"/>
          <c:extLst>
            <c:ext xmlns:c16="http://schemas.microsoft.com/office/drawing/2014/chart" uri="{C3380CC4-5D6E-409C-BE32-E72D297353CC}">
              <c16:uniqueId val="{00000001-368A-4230-87BA-3B36C411D8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46.08</c:v>
                </c:pt>
                <c:pt idx="1">
                  <c:v>45.76</c:v>
                </c:pt>
                <c:pt idx="2">
                  <c:v>47.56</c:v>
                </c:pt>
                <c:pt idx="3">
                  <c:v>48.75</c:v>
                </c:pt>
                <c:pt idx="4">
                  <c:v>50.18</c:v>
                </c:pt>
              </c:numCache>
            </c:numRef>
          </c:val>
          <c:extLst>
            <c:ext xmlns:c16="http://schemas.microsoft.com/office/drawing/2014/chart" uri="{C3380CC4-5D6E-409C-BE32-E72D297353CC}">
              <c16:uniqueId val="{00000000-8C94-43E7-8FD7-DCA0937E08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46.88</c:v>
                </c:pt>
                <c:pt idx="2">
                  <c:v>46.94</c:v>
                </c:pt>
                <c:pt idx="3">
                  <c:v>47.62</c:v>
                </c:pt>
                <c:pt idx="4">
                  <c:v>48.17</c:v>
                </c:pt>
              </c:numCache>
            </c:numRef>
          </c:val>
          <c:smooth val="0"/>
          <c:extLst>
            <c:ext xmlns:c16="http://schemas.microsoft.com/office/drawing/2014/chart" uri="{C3380CC4-5D6E-409C-BE32-E72D297353CC}">
              <c16:uniqueId val="{00000001-8C94-43E7-8FD7-DCA0937E08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6.03</c:v>
                </c:pt>
                <c:pt idx="3" formatCode="#,##0.00;&quot;△&quot;#,##0.00;&quot;-&quot;">
                  <c:v>4.4000000000000004</c:v>
                </c:pt>
                <c:pt idx="4" formatCode="#,##0.00;&quot;△&quot;#,##0.00;&quot;-&quot;">
                  <c:v>4.22</c:v>
                </c:pt>
              </c:numCache>
            </c:numRef>
          </c:val>
          <c:extLst>
            <c:ext xmlns:c16="http://schemas.microsoft.com/office/drawing/2014/chart" uri="{C3380CC4-5D6E-409C-BE32-E72D297353CC}">
              <c16:uniqueId val="{00000000-F708-4DF3-A28B-4D7C2FB59B4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13.39</c:v>
                </c:pt>
                <c:pt idx="2">
                  <c:v>14.48</c:v>
                </c:pt>
                <c:pt idx="3">
                  <c:v>16.27</c:v>
                </c:pt>
                <c:pt idx="4">
                  <c:v>17.12</c:v>
                </c:pt>
              </c:numCache>
            </c:numRef>
          </c:val>
          <c:smooth val="0"/>
          <c:extLst>
            <c:ext xmlns:c16="http://schemas.microsoft.com/office/drawing/2014/chart" uri="{C3380CC4-5D6E-409C-BE32-E72D297353CC}">
              <c16:uniqueId val="{00000001-F708-4DF3-A28B-4D7C2FB59B4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06-4064-BE98-0836431245F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0.68</c:v>
                </c:pt>
                <c:pt idx="2">
                  <c:v>1</c:v>
                </c:pt>
                <c:pt idx="3">
                  <c:v>1.03</c:v>
                </c:pt>
                <c:pt idx="4">
                  <c:v>3.7</c:v>
                </c:pt>
              </c:numCache>
            </c:numRef>
          </c:val>
          <c:smooth val="0"/>
          <c:extLst>
            <c:ext xmlns:c16="http://schemas.microsoft.com/office/drawing/2014/chart" uri="{C3380CC4-5D6E-409C-BE32-E72D297353CC}">
              <c16:uniqueId val="{00000001-5D06-4064-BE98-0836431245F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453.89</c:v>
                </c:pt>
                <c:pt idx="1">
                  <c:v>449.77</c:v>
                </c:pt>
                <c:pt idx="2">
                  <c:v>444.05</c:v>
                </c:pt>
                <c:pt idx="3">
                  <c:v>393.1</c:v>
                </c:pt>
                <c:pt idx="4">
                  <c:v>356.99</c:v>
                </c:pt>
              </c:numCache>
            </c:numRef>
          </c:val>
          <c:extLst>
            <c:ext xmlns:c16="http://schemas.microsoft.com/office/drawing/2014/chart" uri="{C3380CC4-5D6E-409C-BE32-E72D297353CC}">
              <c16:uniqueId val="{00000000-8FEF-4C32-8EA9-7E821A42278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357.82</c:v>
                </c:pt>
                <c:pt idx="2">
                  <c:v>355.5</c:v>
                </c:pt>
                <c:pt idx="3">
                  <c:v>349.83</c:v>
                </c:pt>
                <c:pt idx="4">
                  <c:v>365.18</c:v>
                </c:pt>
              </c:numCache>
            </c:numRef>
          </c:val>
          <c:smooth val="0"/>
          <c:extLst>
            <c:ext xmlns:c16="http://schemas.microsoft.com/office/drawing/2014/chart" uri="{C3380CC4-5D6E-409C-BE32-E72D297353CC}">
              <c16:uniqueId val="{00000001-8FEF-4C32-8EA9-7E821A42278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531.91</c:v>
                </c:pt>
                <c:pt idx="1">
                  <c:v>562.96</c:v>
                </c:pt>
                <c:pt idx="2">
                  <c:v>525.53</c:v>
                </c:pt>
                <c:pt idx="3">
                  <c:v>488.08</c:v>
                </c:pt>
                <c:pt idx="4">
                  <c:v>477.89</c:v>
                </c:pt>
              </c:numCache>
            </c:numRef>
          </c:val>
          <c:extLst>
            <c:ext xmlns:c16="http://schemas.microsoft.com/office/drawing/2014/chart" uri="{C3380CC4-5D6E-409C-BE32-E72D297353CC}">
              <c16:uniqueId val="{00000000-88E5-478A-8751-E236DEEE66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307.45999999999998</c:v>
                </c:pt>
                <c:pt idx="2">
                  <c:v>312.58</c:v>
                </c:pt>
                <c:pt idx="3">
                  <c:v>314.87</c:v>
                </c:pt>
                <c:pt idx="4">
                  <c:v>371.65</c:v>
                </c:pt>
              </c:numCache>
            </c:numRef>
          </c:val>
          <c:smooth val="0"/>
          <c:extLst>
            <c:ext xmlns:c16="http://schemas.microsoft.com/office/drawing/2014/chart" uri="{C3380CC4-5D6E-409C-BE32-E72D297353CC}">
              <c16:uniqueId val="{00000001-88E5-478A-8751-E236DEEE66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108.32</c:v>
                </c:pt>
                <c:pt idx="1">
                  <c:v>99.29</c:v>
                </c:pt>
                <c:pt idx="2">
                  <c:v>96.23</c:v>
                </c:pt>
                <c:pt idx="3">
                  <c:v>100.07</c:v>
                </c:pt>
                <c:pt idx="4">
                  <c:v>103.29</c:v>
                </c:pt>
              </c:numCache>
            </c:numRef>
          </c:val>
          <c:extLst>
            <c:ext xmlns:c16="http://schemas.microsoft.com/office/drawing/2014/chart" uri="{C3380CC4-5D6E-409C-BE32-E72D297353CC}">
              <c16:uniqueId val="{00000000-6EDE-465F-BC9C-5AA57F14E2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106.01</c:v>
                </c:pt>
                <c:pt idx="2">
                  <c:v>104.57</c:v>
                </c:pt>
                <c:pt idx="3">
                  <c:v>103.54</c:v>
                </c:pt>
                <c:pt idx="4">
                  <c:v>98.77</c:v>
                </c:pt>
              </c:numCache>
            </c:numRef>
          </c:val>
          <c:smooth val="0"/>
          <c:extLst>
            <c:ext xmlns:c16="http://schemas.microsoft.com/office/drawing/2014/chart" uri="{C3380CC4-5D6E-409C-BE32-E72D297353CC}">
              <c16:uniqueId val="{00000001-6EDE-465F-BC9C-5AA57F14E2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118.79</c:v>
                </c:pt>
                <c:pt idx="1">
                  <c:v>129.1</c:v>
                </c:pt>
                <c:pt idx="2">
                  <c:v>133.28</c:v>
                </c:pt>
                <c:pt idx="3">
                  <c:v>128.32</c:v>
                </c:pt>
                <c:pt idx="4">
                  <c:v>124.53</c:v>
                </c:pt>
              </c:numCache>
            </c:numRef>
          </c:val>
          <c:extLst>
            <c:ext xmlns:c16="http://schemas.microsoft.com/office/drawing/2014/chart" uri="{C3380CC4-5D6E-409C-BE32-E72D297353CC}">
              <c16:uniqueId val="{00000000-6507-4490-998E-8BA736367B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162.24</c:v>
                </c:pt>
                <c:pt idx="2">
                  <c:v>165.47</c:v>
                </c:pt>
                <c:pt idx="3">
                  <c:v>167.46</c:v>
                </c:pt>
                <c:pt idx="4">
                  <c:v>173.67</c:v>
                </c:pt>
              </c:numCache>
            </c:numRef>
          </c:val>
          <c:smooth val="0"/>
          <c:extLst>
            <c:ext xmlns:c16="http://schemas.microsoft.com/office/drawing/2014/chart" uri="{C3380CC4-5D6E-409C-BE32-E72D297353CC}">
              <c16:uniqueId val="{00000001-6507-4490-998E-8BA736367B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J32" sqref="BJ32"/>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玉名市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66223</v>
      </c>
      <c r="AM8" s="71"/>
      <c r="AN8" s="71"/>
      <c r="AO8" s="71"/>
      <c r="AP8" s="71"/>
      <c r="AQ8" s="71"/>
      <c r="AR8" s="71"/>
      <c r="AS8" s="71"/>
      <c r="AT8" s="67">
        <f>データ!$S$6</f>
        <v>152.6</v>
      </c>
      <c r="AU8" s="68"/>
      <c r="AV8" s="68"/>
      <c r="AW8" s="68"/>
      <c r="AX8" s="68"/>
      <c r="AY8" s="68"/>
      <c r="AZ8" s="68"/>
      <c r="BA8" s="68"/>
      <c r="BB8" s="70">
        <f>データ!$T$6</f>
        <v>433.96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62.51</v>
      </c>
      <c r="J10" s="68"/>
      <c r="K10" s="68"/>
      <c r="L10" s="68"/>
      <c r="M10" s="68"/>
      <c r="N10" s="68"/>
      <c r="O10" s="69"/>
      <c r="P10" s="70">
        <f>データ!$P$6</f>
        <v>75.790000000000006</v>
      </c>
      <c r="Q10" s="70"/>
      <c r="R10" s="70"/>
      <c r="S10" s="70"/>
      <c r="T10" s="70"/>
      <c r="U10" s="70"/>
      <c r="V10" s="70"/>
      <c r="W10" s="71">
        <f>データ!$Q$6</f>
        <v>2597</v>
      </c>
      <c r="X10" s="71"/>
      <c r="Y10" s="71"/>
      <c r="Z10" s="71"/>
      <c r="AA10" s="71"/>
      <c r="AB10" s="71"/>
      <c r="AC10" s="71"/>
      <c r="AD10" s="2"/>
      <c r="AE10" s="2"/>
      <c r="AF10" s="2"/>
      <c r="AG10" s="2"/>
      <c r="AH10" s="4"/>
      <c r="AI10" s="4"/>
      <c r="AJ10" s="4"/>
      <c r="AK10" s="4"/>
      <c r="AL10" s="71">
        <f>データ!$U$6</f>
        <v>49881</v>
      </c>
      <c r="AM10" s="71"/>
      <c r="AN10" s="71"/>
      <c r="AO10" s="71"/>
      <c r="AP10" s="71"/>
      <c r="AQ10" s="71"/>
      <c r="AR10" s="71"/>
      <c r="AS10" s="71"/>
      <c r="AT10" s="67">
        <f>データ!$V$6</f>
        <v>84.33</v>
      </c>
      <c r="AU10" s="68"/>
      <c r="AV10" s="68"/>
      <c r="AW10" s="68"/>
      <c r="AX10" s="68"/>
      <c r="AY10" s="68"/>
      <c r="AZ10" s="68"/>
      <c r="BA10" s="68"/>
      <c r="BB10" s="70">
        <f>データ!$W$6</f>
        <v>591.5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0mpB5Pa+L0g614yIiUJBgJdH03vCyI97sNvr/AdsJQjxUBMPOurzrqVVsKm+rYd/JKwmifPNEqUsZDKmKW8fuA==" saltValue="N6pdZK31H+awLA9f3wO4s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432067</v>
      </c>
      <c r="D6" s="34">
        <f t="shared" si="3"/>
        <v>46</v>
      </c>
      <c r="E6" s="34">
        <f t="shared" si="3"/>
        <v>1</v>
      </c>
      <c r="F6" s="34">
        <f t="shared" si="3"/>
        <v>0</v>
      </c>
      <c r="G6" s="34">
        <f t="shared" si="3"/>
        <v>1</v>
      </c>
      <c r="H6" s="34" t="str">
        <f t="shared" si="3"/>
        <v>熊本県　玉名市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62.51</v>
      </c>
      <c r="P6" s="35">
        <f t="shared" si="3"/>
        <v>75.790000000000006</v>
      </c>
      <c r="Q6" s="35">
        <f t="shared" si="3"/>
        <v>2597</v>
      </c>
      <c r="R6" s="35">
        <f t="shared" si="3"/>
        <v>66223</v>
      </c>
      <c r="S6" s="35">
        <f t="shared" si="3"/>
        <v>152.6</v>
      </c>
      <c r="T6" s="35">
        <f t="shared" si="3"/>
        <v>433.96</v>
      </c>
      <c r="U6" s="35">
        <f t="shared" si="3"/>
        <v>49881</v>
      </c>
      <c r="V6" s="35">
        <f t="shared" si="3"/>
        <v>84.33</v>
      </c>
      <c r="W6" s="35">
        <f t="shared" si="3"/>
        <v>591.5</v>
      </c>
      <c r="X6" s="36">
        <f>IF(X7="",NA(),X7)</f>
        <v>125</v>
      </c>
      <c r="Y6" s="36">
        <f t="shared" ref="Y6:AG6" si="4">IF(Y7="",NA(),Y7)</f>
        <v>110.49</v>
      </c>
      <c r="Z6" s="36">
        <f t="shared" si="4"/>
        <v>108.77</v>
      </c>
      <c r="AA6" s="36">
        <f t="shared" si="4"/>
        <v>108.46</v>
      </c>
      <c r="AB6" s="36">
        <f t="shared" si="4"/>
        <v>109.95</v>
      </c>
      <c r="AC6" s="36">
        <f t="shared" si="4"/>
        <v>109.64</v>
      </c>
      <c r="AD6" s="36">
        <f t="shared" si="4"/>
        <v>113.16</v>
      </c>
      <c r="AE6" s="36">
        <f t="shared" si="4"/>
        <v>112.15</v>
      </c>
      <c r="AF6" s="36">
        <f t="shared" si="4"/>
        <v>111.44</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0.68</v>
      </c>
      <c r="AP6" s="36">
        <f t="shared" si="5"/>
        <v>1</v>
      </c>
      <c r="AQ6" s="36">
        <f t="shared" si="5"/>
        <v>1.03</v>
      </c>
      <c r="AR6" s="36">
        <f t="shared" si="5"/>
        <v>3.7</v>
      </c>
      <c r="AS6" s="35" t="str">
        <f>IF(AS7="","",IF(AS7="-","【-】","【"&amp;SUBSTITUTE(TEXT(AS7,"#,##0.00"),"-","△")&amp;"】"))</f>
        <v>【1.08】</v>
      </c>
      <c r="AT6" s="36">
        <f>IF(AT7="",NA(),AT7)</f>
        <v>453.89</v>
      </c>
      <c r="AU6" s="36">
        <f t="shared" ref="AU6:BC6" si="6">IF(AU7="",NA(),AU7)</f>
        <v>449.77</v>
      </c>
      <c r="AV6" s="36">
        <f t="shared" si="6"/>
        <v>444.05</v>
      </c>
      <c r="AW6" s="36">
        <f t="shared" si="6"/>
        <v>393.1</v>
      </c>
      <c r="AX6" s="36">
        <f t="shared" si="6"/>
        <v>356.99</v>
      </c>
      <c r="AY6" s="36">
        <f t="shared" si="6"/>
        <v>371.31</v>
      </c>
      <c r="AZ6" s="36">
        <f t="shared" si="6"/>
        <v>357.82</v>
      </c>
      <c r="BA6" s="36">
        <f t="shared" si="6"/>
        <v>355.5</v>
      </c>
      <c r="BB6" s="36">
        <f t="shared" si="6"/>
        <v>349.83</v>
      </c>
      <c r="BC6" s="36">
        <f t="shared" si="6"/>
        <v>365.18</v>
      </c>
      <c r="BD6" s="35" t="str">
        <f>IF(BD7="","",IF(BD7="-","【-】","【"&amp;SUBSTITUTE(TEXT(BD7,"#,##0.00"),"-","△")&amp;"】"))</f>
        <v>【264.97】</v>
      </c>
      <c r="BE6" s="36">
        <f>IF(BE7="",NA(),BE7)</f>
        <v>531.91</v>
      </c>
      <c r="BF6" s="36">
        <f t="shared" ref="BF6:BN6" si="7">IF(BF7="",NA(),BF7)</f>
        <v>562.96</v>
      </c>
      <c r="BG6" s="36">
        <f t="shared" si="7"/>
        <v>525.53</v>
      </c>
      <c r="BH6" s="36">
        <f t="shared" si="7"/>
        <v>488.08</v>
      </c>
      <c r="BI6" s="36">
        <f t="shared" si="7"/>
        <v>477.89</v>
      </c>
      <c r="BJ6" s="36">
        <f t="shared" si="7"/>
        <v>373.09</v>
      </c>
      <c r="BK6" s="36">
        <f t="shared" si="7"/>
        <v>307.45999999999998</v>
      </c>
      <c r="BL6" s="36">
        <f t="shared" si="7"/>
        <v>312.58</v>
      </c>
      <c r="BM6" s="36">
        <f t="shared" si="7"/>
        <v>314.87</v>
      </c>
      <c r="BN6" s="36">
        <f t="shared" si="7"/>
        <v>371.65</v>
      </c>
      <c r="BO6" s="35" t="str">
        <f>IF(BO7="","",IF(BO7="-","【-】","【"&amp;SUBSTITUTE(TEXT(BO7,"#,##0.00"),"-","△")&amp;"】"))</f>
        <v>【266.61】</v>
      </c>
      <c r="BP6" s="36">
        <f>IF(BP7="",NA(),BP7)</f>
        <v>108.32</v>
      </c>
      <c r="BQ6" s="36">
        <f t="shared" ref="BQ6:BY6" si="8">IF(BQ7="",NA(),BQ7)</f>
        <v>99.29</v>
      </c>
      <c r="BR6" s="36">
        <f t="shared" si="8"/>
        <v>96.23</v>
      </c>
      <c r="BS6" s="36">
        <f t="shared" si="8"/>
        <v>100.07</v>
      </c>
      <c r="BT6" s="36">
        <f t="shared" si="8"/>
        <v>103.29</v>
      </c>
      <c r="BU6" s="36">
        <f t="shared" si="8"/>
        <v>99.99</v>
      </c>
      <c r="BV6" s="36">
        <f t="shared" si="8"/>
        <v>106.01</v>
      </c>
      <c r="BW6" s="36">
        <f t="shared" si="8"/>
        <v>104.57</v>
      </c>
      <c r="BX6" s="36">
        <f t="shared" si="8"/>
        <v>103.54</v>
      </c>
      <c r="BY6" s="36">
        <f t="shared" si="8"/>
        <v>98.77</v>
      </c>
      <c r="BZ6" s="35" t="str">
        <f>IF(BZ7="","",IF(BZ7="-","【-】","【"&amp;SUBSTITUTE(TEXT(BZ7,"#,##0.00"),"-","△")&amp;"】"))</f>
        <v>【103.24】</v>
      </c>
      <c r="CA6" s="36">
        <f>IF(CA7="",NA(),CA7)</f>
        <v>118.79</v>
      </c>
      <c r="CB6" s="36">
        <f t="shared" ref="CB6:CJ6" si="9">IF(CB7="",NA(),CB7)</f>
        <v>129.1</v>
      </c>
      <c r="CC6" s="36">
        <f t="shared" si="9"/>
        <v>133.28</v>
      </c>
      <c r="CD6" s="36">
        <f t="shared" si="9"/>
        <v>128.32</v>
      </c>
      <c r="CE6" s="36">
        <f t="shared" si="9"/>
        <v>124.53</v>
      </c>
      <c r="CF6" s="36">
        <f t="shared" si="9"/>
        <v>171.15</v>
      </c>
      <c r="CG6" s="36">
        <f t="shared" si="9"/>
        <v>162.24</v>
      </c>
      <c r="CH6" s="36">
        <f t="shared" si="9"/>
        <v>165.47</v>
      </c>
      <c r="CI6" s="36">
        <f t="shared" si="9"/>
        <v>167.46</v>
      </c>
      <c r="CJ6" s="36">
        <f t="shared" si="9"/>
        <v>173.67</v>
      </c>
      <c r="CK6" s="35" t="str">
        <f>IF(CK7="","",IF(CK7="-","【-】","【"&amp;SUBSTITUTE(TEXT(CK7,"#,##0.00"),"-","△")&amp;"】"))</f>
        <v>【168.38】</v>
      </c>
      <c r="CL6" s="36">
        <f>IF(CL7="",NA(),CL7)</f>
        <v>60.07</v>
      </c>
      <c r="CM6" s="36">
        <f t="shared" ref="CM6:CU6" si="10">IF(CM7="",NA(),CM7)</f>
        <v>77.48</v>
      </c>
      <c r="CN6" s="36">
        <f t="shared" si="10"/>
        <v>75.12</v>
      </c>
      <c r="CO6" s="36">
        <f t="shared" si="10"/>
        <v>74.400000000000006</v>
      </c>
      <c r="CP6" s="36">
        <f t="shared" si="10"/>
        <v>75.59</v>
      </c>
      <c r="CQ6" s="36">
        <f t="shared" si="10"/>
        <v>58.53</v>
      </c>
      <c r="CR6" s="36">
        <f t="shared" si="10"/>
        <v>59.11</v>
      </c>
      <c r="CS6" s="36">
        <f t="shared" si="10"/>
        <v>59.74</v>
      </c>
      <c r="CT6" s="36">
        <f t="shared" si="10"/>
        <v>59.46</v>
      </c>
      <c r="CU6" s="36">
        <f t="shared" si="10"/>
        <v>59.67</v>
      </c>
      <c r="CV6" s="35" t="str">
        <f>IF(CV7="","",IF(CV7="-","【-】","【"&amp;SUBSTITUTE(TEXT(CV7,"#,##0.00"),"-","△")&amp;"】"))</f>
        <v>【60.00】</v>
      </c>
      <c r="CW6" s="36">
        <f>IF(CW7="",NA(),CW7)</f>
        <v>77.59</v>
      </c>
      <c r="CX6" s="36">
        <f t="shared" ref="CX6:DF6" si="11">IF(CX7="",NA(),CX7)</f>
        <v>77.98</v>
      </c>
      <c r="CY6" s="36">
        <f t="shared" si="11"/>
        <v>80.34</v>
      </c>
      <c r="CZ6" s="36">
        <f t="shared" si="11"/>
        <v>80.78</v>
      </c>
      <c r="DA6" s="36">
        <f t="shared" si="11"/>
        <v>78.88</v>
      </c>
      <c r="DB6" s="36">
        <f t="shared" si="11"/>
        <v>85.26</v>
      </c>
      <c r="DC6" s="36">
        <f t="shared" si="11"/>
        <v>87.91</v>
      </c>
      <c r="DD6" s="36">
        <f t="shared" si="11"/>
        <v>87.28</v>
      </c>
      <c r="DE6" s="36">
        <f t="shared" si="11"/>
        <v>87.41</v>
      </c>
      <c r="DF6" s="36">
        <f t="shared" si="11"/>
        <v>84.6</v>
      </c>
      <c r="DG6" s="35" t="str">
        <f>IF(DG7="","",IF(DG7="-","【-】","【"&amp;SUBSTITUTE(TEXT(DG7,"#,##0.00"),"-","△")&amp;"】"))</f>
        <v>【89.80】</v>
      </c>
      <c r="DH6" s="36">
        <f>IF(DH7="",NA(),DH7)</f>
        <v>46.08</v>
      </c>
      <c r="DI6" s="36">
        <f t="shared" ref="DI6:DQ6" si="12">IF(DI7="",NA(),DI7)</f>
        <v>45.76</v>
      </c>
      <c r="DJ6" s="36">
        <f t="shared" si="12"/>
        <v>47.56</v>
      </c>
      <c r="DK6" s="36">
        <f t="shared" si="12"/>
        <v>48.75</v>
      </c>
      <c r="DL6" s="36">
        <f t="shared" si="12"/>
        <v>50.18</v>
      </c>
      <c r="DM6" s="36">
        <f t="shared" si="12"/>
        <v>45.75</v>
      </c>
      <c r="DN6" s="36">
        <f t="shared" si="12"/>
        <v>46.88</v>
      </c>
      <c r="DO6" s="36">
        <f t="shared" si="12"/>
        <v>46.94</v>
      </c>
      <c r="DP6" s="36">
        <f t="shared" si="12"/>
        <v>47.62</v>
      </c>
      <c r="DQ6" s="36">
        <f t="shared" si="12"/>
        <v>48.17</v>
      </c>
      <c r="DR6" s="35" t="str">
        <f>IF(DR7="","",IF(DR7="-","【-】","【"&amp;SUBSTITUTE(TEXT(DR7,"#,##0.00"),"-","△")&amp;"】"))</f>
        <v>【49.59】</v>
      </c>
      <c r="DS6" s="35">
        <f>IF(DS7="",NA(),DS7)</f>
        <v>0</v>
      </c>
      <c r="DT6" s="35">
        <f t="shared" ref="DT6:EB6" si="13">IF(DT7="",NA(),DT7)</f>
        <v>0</v>
      </c>
      <c r="DU6" s="36">
        <f t="shared" si="13"/>
        <v>6.03</v>
      </c>
      <c r="DV6" s="36">
        <f t="shared" si="13"/>
        <v>4.4000000000000004</v>
      </c>
      <c r="DW6" s="36">
        <f t="shared" si="13"/>
        <v>4.22</v>
      </c>
      <c r="DX6" s="36">
        <f t="shared" si="13"/>
        <v>10.54</v>
      </c>
      <c r="DY6" s="36">
        <f t="shared" si="13"/>
        <v>13.39</v>
      </c>
      <c r="DZ6" s="36">
        <f t="shared" si="13"/>
        <v>14.48</v>
      </c>
      <c r="EA6" s="36">
        <f t="shared" si="13"/>
        <v>16.27</v>
      </c>
      <c r="EB6" s="36">
        <f t="shared" si="13"/>
        <v>17.12</v>
      </c>
      <c r="EC6" s="35" t="str">
        <f>IF(EC7="","",IF(EC7="-","【-】","【"&amp;SUBSTITUTE(TEXT(EC7,"#,##0.00"),"-","△")&amp;"】"))</f>
        <v>【19.44】</v>
      </c>
      <c r="ED6" s="36">
        <f>IF(ED7="",NA(),ED7)</f>
        <v>0.31</v>
      </c>
      <c r="EE6" s="36">
        <f t="shared" ref="EE6:EM6" si="14">IF(EE7="",NA(),EE7)</f>
        <v>0.13</v>
      </c>
      <c r="EF6" s="36">
        <f t="shared" si="14"/>
        <v>0.21</v>
      </c>
      <c r="EG6" s="36">
        <f t="shared" si="14"/>
        <v>0.21</v>
      </c>
      <c r="EH6" s="36">
        <f t="shared" si="14"/>
        <v>0.13</v>
      </c>
      <c r="EI6" s="36">
        <f t="shared" si="14"/>
        <v>0.56000000000000005</v>
      </c>
      <c r="EJ6" s="36">
        <f t="shared" si="14"/>
        <v>0.71</v>
      </c>
      <c r="EK6" s="36">
        <f t="shared" si="14"/>
        <v>0.75</v>
      </c>
      <c r="EL6" s="36">
        <f t="shared" si="14"/>
        <v>0.63</v>
      </c>
      <c r="EM6" s="36">
        <f t="shared" si="14"/>
        <v>0.54</v>
      </c>
      <c r="EN6" s="35" t="str">
        <f>IF(EN7="","",IF(EN7="-","【-】","【"&amp;SUBSTITUTE(TEXT(EN7,"#,##0.00"),"-","△")&amp;"】"))</f>
        <v>【0.68】</v>
      </c>
    </row>
    <row r="7" spans="1:144" s="37" customFormat="1" x14ac:dyDescent="0.15">
      <c r="A7" s="29"/>
      <c r="B7" s="38">
        <v>2019</v>
      </c>
      <c r="C7" s="38">
        <v>432067</v>
      </c>
      <c r="D7" s="38">
        <v>46</v>
      </c>
      <c r="E7" s="38">
        <v>1</v>
      </c>
      <c r="F7" s="38">
        <v>0</v>
      </c>
      <c r="G7" s="38">
        <v>1</v>
      </c>
      <c r="H7" s="38" t="s">
        <v>93</v>
      </c>
      <c r="I7" s="38" t="s">
        <v>94</v>
      </c>
      <c r="J7" s="38" t="s">
        <v>95</v>
      </c>
      <c r="K7" s="38" t="s">
        <v>96</v>
      </c>
      <c r="L7" s="38" t="s">
        <v>97</v>
      </c>
      <c r="M7" s="38" t="s">
        <v>98</v>
      </c>
      <c r="N7" s="39" t="s">
        <v>99</v>
      </c>
      <c r="O7" s="39">
        <v>62.51</v>
      </c>
      <c r="P7" s="39">
        <v>75.790000000000006</v>
      </c>
      <c r="Q7" s="39">
        <v>2597</v>
      </c>
      <c r="R7" s="39">
        <v>66223</v>
      </c>
      <c r="S7" s="39">
        <v>152.6</v>
      </c>
      <c r="T7" s="39">
        <v>433.96</v>
      </c>
      <c r="U7" s="39">
        <v>49881</v>
      </c>
      <c r="V7" s="39">
        <v>84.33</v>
      </c>
      <c r="W7" s="39">
        <v>591.5</v>
      </c>
      <c r="X7" s="39">
        <v>125</v>
      </c>
      <c r="Y7" s="39">
        <v>110.49</v>
      </c>
      <c r="Z7" s="39">
        <v>108.77</v>
      </c>
      <c r="AA7" s="39">
        <v>108.46</v>
      </c>
      <c r="AB7" s="39">
        <v>109.95</v>
      </c>
      <c r="AC7" s="39">
        <v>109.64</v>
      </c>
      <c r="AD7" s="39">
        <v>113.16</v>
      </c>
      <c r="AE7" s="39">
        <v>112.15</v>
      </c>
      <c r="AF7" s="39">
        <v>111.44</v>
      </c>
      <c r="AG7" s="39">
        <v>109.01</v>
      </c>
      <c r="AH7" s="39">
        <v>112.01</v>
      </c>
      <c r="AI7" s="39">
        <v>0</v>
      </c>
      <c r="AJ7" s="39">
        <v>0</v>
      </c>
      <c r="AK7" s="39">
        <v>0</v>
      </c>
      <c r="AL7" s="39">
        <v>0</v>
      </c>
      <c r="AM7" s="39">
        <v>0</v>
      </c>
      <c r="AN7" s="39">
        <v>3.62</v>
      </c>
      <c r="AO7" s="39">
        <v>0.68</v>
      </c>
      <c r="AP7" s="39">
        <v>1</v>
      </c>
      <c r="AQ7" s="39">
        <v>1.03</v>
      </c>
      <c r="AR7" s="39">
        <v>3.7</v>
      </c>
      <c r="AS7" s="39">
        <v>1.08</v>
      </c>
      <c r="AT7" s="39">
        <v>453.89</v>
      </c>
      <c r="AU7" s="39">
        <v>449.77</v>
      </c>
      <c r="AV7" s="39">
        <v>444.05</v>
      </c>
      <c r="AW7" s="39">
        <v>393.1</v>
      </c>
      <c r="AX7" s="39">
        <v>356.99</v>
      </c>
      <c r="AY7" s="39">
        <v>371.31</v>
      </c>
      <c r="AZ7" s="39">
        <v>357.82</v>
      </c>
      <c r="BA7" s="39">
        <v>355.5</v>
      </c>
      <c r="BB7" s="39">
        <v>349.83</v>
      </c>
      <c r="BC7" s="39">
        <v>365.18</v>
      </c>
      <c r="BD7" s="39">
        <v>264.97000000000003</v>
      </c>
      <c r="BE7" s="39">
        <v>531.91</v>
      </c>
      <c r="BF7" s="39">
        <v>562.96</v>
      </c>
      <c r="BG7" s="39">
        <v>525.53</v>
      </c>
      <c r="BH7" s="39">
        <v>488.08</v>
      </c>
      <c r="BI7" s="39">
        <v>477.89</v>
      </c>
      <c r="BJ7" s="39">
        <v>373.09</v>
      </c>
      <c r="BK7" s="39">
        <v>307.45999999999998</v>
      </c>
      <c r="BL7" s="39">
        <v>312.58</v>
      </c>
      <c r="BM7" s="39">
        <v>314.87</v>
      </c>
      <c r="BN7" s="39">
        <v>371.65</v>
      </c>
      <c r="BO7" s="39">
        <v>266.61</v>
      </c>
      <c r="BP7" s="39">
        <v>108.32</v>
      </c>
      <c r="BQ7" s="39">
        <v>99.29</v>
      </c>
      <c r="BR7" s="39">
        <v>96.23</v>
      </c>
      <c r="BS7" s="39">
        <v>100.07</v>
      </c>
      <c r="BT7" s="39">
        <v>103.29</v>
      </c>
      <c r="BU7" s="39">
        <v>99.99</v>
      </c>
      <c r="BV7" s="39">
        <v>106.01</v>
      </c>
      <c r="BW7" s="39">
        <v>104.57</v>
      </c>
      <c r="BX7" s="39">
        <v>103.54</v>
      </c>
      <c r="BY7" s="39">
        <v>98.77</v>
      </c>
      <c r="BZ7" s="39">
        <v>103.24</v>
      </c>
      <c r="CA7" s="39">
        <v>118.79</v>
      </c>
      <c r="CB7" s="39">
        <v>129.1</v>
      </c>
      <c r="CC7" s="39">
        <v>133.28</v>
      </c>
      <c r="CD7" s="39">
        <v>128.32</v>
      </c>
      <c r="CE7" s="39">
        <v>124.53</v>
      </c>
      <c r="CF7" s="39">
        <v>171.15</v>
      </c>
      <c r="CG7" s="39">
        <v>162.24</v>
      </c>
      <c r="CH7" s="39">
        <v>165.47</v>
      </c>
      <c r="CI7" s="39">
        <v>167.46</v>
      </c>
      <c r="CJ7" s="39">
        <v>173.67</v>
      </c>
      <c r="CK7" s="39">
        <v>168.38</v>
      </c>
      <c r="CL7" s="39">
        <v>60.07</v>
      </c>
      <c r="CM7" s="39">
        <v>77.48</v>
      </c>
      <c r="CN7" s="39">
        <v>75.12</v>
      </c>
      <c r="CO7" s="39">
        <v>74.400000000000006</v>
      </c>
      <c r="CP7" s="39">
        <v>75.59</v>
      </c>
      <c r="CQ7" s="39">
        <v>58.53</v>
      </c>
      <c r="CR7" s="39">
        <v>59.11</v>
      </c>
      <c r="CS7" s="39">
        <v>59.74</v>
      </c>
      <c r="CT7" s="39">
        <v>59.46</v>
      </c>
      <c r="CU7" s="39">
        <v>59.67</v>
      </c>
      <c r="CV7" s="39">
        <v>60</v>
      </c>
      <c r="CW7" s="39">
        <v>77.59</v>
      </c>
      <c r="CX7" s="39">
        <v>77.98</v>
      </c>
      <c r="CY7" s="39">
        <v>80.34</v>
      </c>
      <c r="CZ7" s="39">
        <v>80.78</v>
      </c>
      <c r="DA7" s="39">
        <v>78.88</v>
      </c>
      <c r="DB7" s="39">
        <v>85.26</v>
      </c>
      <c r="DC7" s="39">
        <v>87.91</v>
      </c>
      <c r="DD7" s="39">
        <v>87.28</v>
      </c>
      <c r="DE7" s="39">
        <v>87.41</v>
      </c>
      <c r="DF7" s="39">
        <v>84.6</v>
      </c>
      <c r="DG7" s="39">
        <v>89.8</v>
      </c>
      <c r="DH7" s="39">
        <v>46.08</v>
      </c>
      <c r="DI7" s="39">
        <v>45.76</v>
      </c>
      <c r="DJ7" s="39">
        <v>47.56</v>
      </c>
      <c r="DK7" s="39">
        <v>48.75</v>
      </c>
      <c r="DL7" s="39">
        <v>50.18</v>
      </c>
      <c r="DM7" s="39">
        <v>45.75</v>
      </c>
      <c r="DN7" s="39">
        <v>46.88</v>
      </c>
      <c r="DO7" s="39">
        <v>46.94</v>
      </c>
      <c r="DP7" s="39">
        <v>47.62</v>
      </c>
      <c r="DQ7" s="39">
        <v>48.17</v>
      </c>
      <c r="DR7" s="39">
        <v>49.59</v>
      </c>
      <c r="DS7" s="39">
        <v>0</v>
      </c>
      <c r="DT7" s="39">
        <v>0</v>
      </c>
      <c r="DU7" s="39">
        <v>6.03</v>
      </c>
      <c r="DV7" s="39">
        <v>4.4000000000000004</v>
      </c>
      <c r="DW7" s="39">
        <v>4.22</v>
      </c>
      <c r="DX7" s="39">
        <v>10.54</v>
      </c>
      <c r="DY7" s="39">
        <v>13.39</v>
      </c>
      <c r="DZ7" s="39">
        <v>14.48</v>
      </c>
      <c r="EA7" s="39">
        <v>16.27</v>
      </c>
      <c r="EB7" s="39">
        <v>17.12</v>
      </c>
      <c r="EC7" s="39">
        <v>19.440000000000001</v>
      </c>
      <c r="ED7" s="39">
        <v>0.31</v>
      </c>
      <c r="EE7" s="39">
        <v>0.13</v>
      </c>
      <c r="EF7" s="39">
        <v>0.21</v>
      </c>
      <c r="EG7" s="39">
        <v>0.21</v>
      </c>
      <c r="EH7" s="39">
        <v>0.13</v>
      </c>
      <c r="EI7" s="39">
        <v>0.56000000000000005</v>
      </c>
      <c r="EJ7" s="39">
        <v>0.71</v>
      </c>
      <c r="EK7" s="39">
        <v>0.75</v>
      </c>
      <c r="EL7" s="39">
        <v>0.63</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2021-02-14T23:54:00Z</cp:lastPrinted>
  <dcterms:created xsi:type="dcterms:W3CDTF">2020-12-04T02:15:57Z</dcterms:created>
  <dcterms:modified xsi:type="dcterms:W3CDTF">2021-02-14T23:57:48Z</dcterms:modified>
  <cp:category/>
</cp:coreProperties>
</file>