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intra651\Desktop\公営企業に係る経営比較分析表\回答\"/>
    </mc:Choice>
  </mc:AlternateContent>
  <xr:revisionPtr revIDLastSave="0" documentId="13_ncr:1_{4185DE0D-7D29-44B6-AFC8-F3564337764B}" xr6:coauthVersionLast="45" xr6:coauthVersionMax="45" xr10:uidLastSave="{00000000-0000-0000-0000-000000000000}"/>
  <workbookProtection workbookAlgorithmName="SHA-512" workbookHashValue="zGZnadXY5i2Z2KVDRwziVoFEXd3YduugHu/7jxOUnOnh5JJDgwD1TFC1jPoDpL/312uqyEo0SxWX/kSWj84aPw==" workbookSaltValue="gyR8UMKUhky7x/0L7epwu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Q6" i="5"/>
  <c r="P6" i="5"/>
  <c r="O6" i="5"/>
  <c r="I10" i="4" s="1"/>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BB8" i="4"/>
  <c r="AL8" i="4"/>
  <c r="AD8" i="4"/>
  <c r="W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<sst xmlns="http://schemas.openxmlformats.org/spreadsheetml/2006/main" count="233" uniqueCount="117">
  <si>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</si>
  <si>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</si>
  <si>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</si>
  <si>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</si>
  <si>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</si>
  <si>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</si>
  <si>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</si>
  <si>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</si>
  <si>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</si>
  <si>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</si>
  <si>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</si>
  <si>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</si>
  <si>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</si>
  <si>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</si>
  <si>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</si>
  <si>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</si>
  <si>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</si>
  <si>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</si>
  <si>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</si>
  <si>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</si>
  <si>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</si>
  <si>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</si>
  <si>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</si>
  <si>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</si>
  <si>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</si>
  <si>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</si>
  <si>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</si>
  <si>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</si>
  <si>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</si>
  <si>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</si>
  <si>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</si>
  <si>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</si>
  <si>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</si>
  <si>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</si>
  <si>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</si>
  <si>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</si>
  <si>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</si>
  <si>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</si>
  <si>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</si>
  <si>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</si>
  <si>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</si>
  <si>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</si>
  <si>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</si>
  <si>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</si>
  <si>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</si>
  <si>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</si>
  <si>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</si>
  <si>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</si>
  <si>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</si>
  <si>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</si>
  <si>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</si>
  <si>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</si>
  <si>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</si>
  <si>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</si>
  <si>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</si>
  <si>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</si>
  <si>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</si>
  <si>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</si>
  <si>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</si>
  <si>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</si>
  <si>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</si>
  <si>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</si>
  <si>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</si>
  <si>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</si>
  <si>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</si>
  <si>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</si>
  <si>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</si>
  <si>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</si>
  <si>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</si>
  <si>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</si>
  <si>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</si>
  <si>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</si>
  <si>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</si>
  <si>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</si>
  <si>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</si>
  <si>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</si>
  <si>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</si>
  <si>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</si>
  <si>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</si>
  <si>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</si>
  <si>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</si>
  <si>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</si>
  <si>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</si>
  <si>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</si>
  <si>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</si>
  <si>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</si>
  <si>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</si>
  <si>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</si>
  <si>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</si>
  <si>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</si>
  <si>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</si>
  <si>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</si>
  <si>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</si>
  <si>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</si>
  <si>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</si>
  <si>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</si>
  <si>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</si>
  <si>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</si>
  <si>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</si>
  <si>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</si>
  <si>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</si>
  <si>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</si>
  <si>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</si>
  <si>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</si>
  <si>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</si>
  <si>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</si>
  <si>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</si>
  <si>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</si>
  <si>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</si>
  <si>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</si>
  <si>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</si>
  <si>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</si>
  <si>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</si>
  <si>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</si>
  <si>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平成１５年度にかけて下水道整備と、平成２３・２４年度にかけて志岐地区特定農業用管水路特別対策事業に併せて配水管の布設替えを行った。
　また、富岡地区においては送水管・配水管で漏水が頻発していたため、平成２３・２４年度で布設替えが完了している。
　現在は道路改良工事に併せて随時布設替えを行っており、計画的に管路の更新を行っていく。</t>
    <rPh sb="1" eb="3">
      <t>ヘイセイ</t>
    </rPh>
    <rPh sb="5" eb="7">
      <t>ネンド</t>
    </rPh>
    <rPh sb="11" eb="14">
      <t>ゲスイドウ</t>
    </rPh>
    <rPh sb="14" eb="16">
      <t>セイビ</t>
    </rPh>
    <rPh sb="18" eb="20">
      <t>ヘイセイ</t>
    </rPh>
    <rPh sb="25" eb="27">
      <t>ネンド</t>
    </rPh>
    <rPh sb="31" eb="33">
      <t>シキ</t>
    </rPh>
    <rPh sb="33" eb="35">
      <t>チク</t>
    </rPh>
    <rPh sb="35" eb="37">
      <t>トクテイ</t>
    </rPh>
    <rPh sb="37" eb="39">
      <t>ノウギョウ</t>
    </rPh>
    <rPh sb="39" eb="40">
      <t>ヨウ</t>
    </rPh>
    <rPh sb="40" eb="41">
      <t>カン</t>
    </rPh>
    <rPh sb="41" eb="43">
      <t>スイロ</t>
    </rPh>
    <rPh sb="43" eb="45">
      <t>トクベツ</t>
    </rPh>
    <rPh sb="45" eb="47">
      <t>タイサク</t>
    </rPh>
    <rPh sb="47" eb="49">
      <t>ジギョウ</t>
    </rPh>
    <rPh sb="50" eb="51">
      <t>アワ</t>
    </rPh>
    <rPh sb="53" eb="56">
      <t>ハイスイカン</t>
    </rPh>
    <rPh sb="57" eb="59">
      <t>フセツ</t>
    </rPh>
    <rPh sb="59" eb="60">
      <t>ガ</t>
    </rPh>
    <rPh sb="62" eb="63">
      <t>オコナ</t>
    </rPh>
    <rPh sb="71" eb="73">
      <t>トミオカ</t>
    </rPh>
    <rPh sb="73" eb="75">
      <t>チク</t>
    </rPh>
    <rPh sb="80" eb="83">
      <t>ソウスイカン</t>
    </rPh>
    <rPh sb="84" eb="87">
      <t>ハイスイカン</t>
    </rPh>
    <rPh sb="88" eb="90">
      <t>ロウスイ</t>
    </rPh>
    <rPh sb="91" eb="93">
      <t>ヒンパツ</t>
    </rPh>
    <rPh sb="100" eb="102">
      <t>ヘイセイ</t>
    </rPh>
    <rPh sb="107" eb="109">
      <t>ネンド</t>
    </rPh>
    <rPh sb="110" eb="112">
      <t>フセツ</t>
    </rPh>
    <rPh sb="112" eb="113">
      <t>ガ</t>
    </rPh>
    <rPh sb="115" eb="117">
      <t>カンリョウ</t>
    </rPh>
    <rPh sb="124" eb="126">
      <t>ゲンザイ</t>
    </rPh>
    <rPh sb="127" eb="129">
      <t>ドウロ</t>
    </rPh>
    <rPh sb="129" eb="131">
      <t>カイリョウ</t>
    </rPh>
    <rPh sb="131" eb="133">
      <t>コウジ</t>
    </rPh>
    <rPh sb="134" eb="135">
      <t>アワ</t>
    </rPh>
    <rPh sb="137" eb="139">
      <t>ズイジ</t>
    </rPh>
    <rPh sb="139" eb="141">
      <t>フセツ</t>
    </rPh>
    <rPh sb="141" eb="142">
      <t>ガ</t>
    </rPh>
    <rPh sb="144" eb="145">
      <t>オコナ</t>
    </rPh>
    <rPh sb="154" eb="156">
      <t>カンロ</t>
    </rPh>
    <rPh sb="157" eb="159">
      <t>コウシン</t>
    </rPh>
    <rPh sb="160" eb="161">
      <t>オコナ</t>
    </rPh>
    <phoneticPr fontId="4"/>
  </si>
  <si>
    <t>　給水人口の減少により使用料収入が減少し、漏水や機器故障による修繕等の維持管理費が増加したものの、地方債の償還が一部終了し、償還金が減少したことで収益的収支比率が上昇している。
　有収率については、漏水の発生により有収水量が減少したことで昨年の数値を下回っている。漏水箇所の早期発見や管路補修を適時に行い有収率の向上に努める必要がある。</t>
    <rPh sb="1" eb="3">
      <t>キュウスイ</t>
    </rPh>
    <rPh sb="3" eb="5">
      <t>ジンコウ</t>
    </rPh>
    <rPh sb="6" eb="8">
      <t>ゲンショウ</t>
    </rPh>
    <rPh sb="11" eb="14">
      <t>シヨウリョウ</t>
    </rPh>
    <rPh sb="14" eb="16">
      <t>シュウニュウ</t>
    </rPh>
    <rPh sb="17" eb="19">
      <t>ゲンショウ</t>
    </rPh>
    <rPh sb="21" eb="23">
      <t>ロウスイ</t>
    </rPh>
    <rPh sb="24" eb="26">
      <t>キキ</t>
    </rPh>
    <rPh sb="26" eb="28">
      <t>コショウ</t>
    </rPh>
    <rPh sb="31" eb="33">
      <t>シュウゼン</t>
    </rPh>
    <rPh sb="33" eb="34">
      <t>トウ</t>
    </rPh>
    <rPh sb="35" eb="37">
      <t>イジ</t>
    </rPh>
    <rPh sb="37" eb="40">
      <t>カンリヒ</t>
    </rPh>
    <rPh sb="41" eb="43">
      <t>ゾウカ</t>
    </rPh>
    <rPh sb="49" eb="52">
      <t>チホウサイ</t>
    </rPh>
    <rPh sb="53" eb="55">
      <t>ショウカン</t>
    </rPh>
    <rPh sb="56" eb="58">
      <t>イチブ</t>
    </rPh>
    <rPh sb="58" eb="60">
      <t>シュウリョウ</t>
    </rPh>
    <rPh sb="76" eb="78">
      <t>シュウシ</t>
    </rPh>
    <rPh sb="81" eb="83">
      <t>ジョウショウ</t>
    </rPh>
    <rPh sb="102" eb="104">
      <t>ハッセイ</t>
    </rPh>
    <rPh sb="107" eb="109">
      <t>ユウシュウ</t>
    </rPh>
    <rPh sb="109" eb="111">
      <t>スイリョウ</t>
    </rPh>
    <rPh sb="112" eb="114">
      <t>ゲンショウ</t>
    </rPh>
    <phoneticPr fontId="4"/>
  </si>
  <si>
    <t>　地方債償還金の減少により経営面において改善がみられているが、人口減少に伴う使用料収入の減少や施設等の老朽化に伴う更新需要の増大と、経営環境が厳しくなることが予想される。
　令和2年度から固定資産台帳の整備に着手し、より的確な資産情報を把握し、長期的な計画を立て、アセットマネジメントや長寿命化、施設や管路の効果的な更新を行っていく。また、漏水箇所の早期修繕などにより維持管理費の節減に努め、将来にわたる安定的な経営の継続を目指す。</t>
    <rPh sb="1" eb="4">
      <t>チホウサイ</t>
    </rPh>
    <rPh sb="4" eb="7">
      <t>ショウカンキン</t>
    </rPh>
    <rPh sb="8" eb="10">
      <t>ゲンショウ</t>
    </rPh>
    <rPh sb="13" eb="16">
      <t>ケイエイメン</t>
    </rPh>
    <rPh sb="20" eb="22">
      <t>カイゼン</t>
    </rPh>
    <rPh sb="31" eb="33">
      <t>ジンコウ</t>
    </rPh>
    <rPh sb="33" eb="35">
      <t>ゲンショウ</t>
    </rPh>
    <rPh sb="36" eb="37">
      <t>トモナ</t>
    </rPh>
    <rPh sb="38" eb="41">
      <t>シヨウリョウ</t>
    </rPh>
    <rPh sb="41" eb="43">
      <t>シュウニュウ</t>
    </rPh>
    <rPh sb="44" eb="46">
      <t>ゲンショウ</t>
    </rPh>
    <rPh sb="47" eb="49">
      <t>シセツ</t>
    </rPh>
    <rPh sb="49" eb="50">
      <t>トウ</t>
    </rPh>
    <rPh sb="51" eb="54">
      <t>ロウキュウカ</t>
    </rPh>
    <rPh sb="55" eb="56">
      <t>トモナ</t>
    </rPh>
    <rPh sb="57" eb="59">
      <t>コウシン</t>
    </rPh>
    <rPh sb="59" eb="61">
      <t>ジュヨウ</t>
    </rPh>
    <rPh sb="62" eb="64">
      <t>ゾウダイ</t>
    </rPh>
    <rPh sb="66" eb="68">
      <t>ケイエイ</t>
    </rPh>
    <rPh sb="68" eb="70">
      <t>カンキョウ</t>
    </rPh>
    <rPh sb="71" eb="72">
      <t>キビ</t>
    </rPh>
    <rPh sb="79" eb="81">
      <t>ヨソウ</t>
    </rPh>
    <rPh sb="87" eb="89">
      <t>レイワ</t>
    </rPh>
    <rPh sb="90" eb="92">
      <t>ネンド</t>
    </rPh>
    <rPh sb="94" eb="98">
      <t>コテイシサン</t>
    </rPh>
    <rPh sb="98" eb="100">
      <t>ダイチョウ</t>
    </rPh>
    <rPh sb="101" eb="103">
      <t>セイビ</t>
    </rPh>
    <rPh sb="104" eb="106">
      <t>チャクシュ</t>
    </rPh>
    <rPh sb="110" eb="112">
      <t>テキカク</t>
    </rPh>
    <rPh sb="113" eb="115">
      <t>シサン</t>
    </rPh>
    <rPh sb="115" eb="117">
      <t>ジョウホウ</t>
    </rPh>
    <rPh sb="118" eb="120">
      <t>ハアク</t>
    </rPh>
    <rPh sb="122" eb="125">
      <t>チョウキテキ</t>
    </rPh>
    <rPh sb="126" eb="128">
      <t>ケイカク</t>
    </rPh>
    <rPh sb="129" eb="130">
      <t>タ</t>
    </rPh>
    <rPh sb="143" eb="147">
      <t>チョウジュミョウカ</t>
    </rPh>
    <rPh sb="148" eb="150">
      <t>シセツ</t>
    </rPh>
    <rPh sb="151" eb="153">
      <t>カンロ</t>
    </rPh>
    <rPh sb="154" eb="157">
      <t>コウカテキ</t>
    </rPh>
    <rPh sb="158" eb="160">
      <t>コウシン</t>
    </rPh>
    <rPh sb="161" eb="162">
      <t>オコナ</t>
    </rPh>
    <rPh sb="170" eb="172">
      <t>ロウスイ</t>
    </rPh>
    <rPh sb="172" eb="174">
      <t>カショ</t>
    </rPh>
    <rPh sb="175" eb="177">
      <t>ソウキ</t>
    </rPh>
    <rPh sb="177" eb="179">
      <t>シュウゼン</t>
    </rPh>
    <rPh sb="184" eb="186">
      <t>イジ</t>
    </rPh>
    <rPh sb="186" eb="189">
      <t>カンリヒ</t>
    </rPh>
    <rPh sb="190" eb="192">
      <t>セツゲン</t>
    </rPh>
    <rPh sb="193" eb="194">
      <t>ツト</t>
    </rPh>
    <rPh sb="196" eb="198">
      <t>ショウライ</t>
    </rPh>
    <rPh sb="202" eb="205">
      <t>アンテイテキ</t>
    </rPh>
    <rPh sb="206" eb="208">
      <t>ケイエイ</t>
    </rPh>
    <rPh sb="209" eb="211">
      <t>ケイゾク</t>
    </rPh>
    <rPh sb="212" eb="21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</si>
</sst>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0.08</c:v>
                </c:pt>
                <c:pt idx="1">
                  <c:v>0.22</c:v>
                </c:pt>
                <c:pt idx="2">
                  <c:v>7.0000000000000007E-2</c:v>
                </c:pt>
                <c:pt idx="3">
                  <c:v>0.05</c:v>
                </c:pt>
                <c:pt idx="4">
                  <c:v>0.2</c:v>
                </c:pt>
              </c:numCache>
            </c:numRef>
          </c:val>
          <c:extLst>
            <c:ext xmlns:c16="http://schemas.microsoft.com/office/drawing/2014/chart" uri="{C3380CC4-5D6E-409C-BE32-E72D297353CC}">
              <c16:uniqueId val="{00000000-7440-4191-960F-679CEF8D978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7440-4191-960F-679CEF8D978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68.44</c:v>
                </c:pt>
                <c:pt idx="1">
                  <c:v>68.14</c:v>
                </c:pt>
                <c:pt idx="2">
                  <c:v>66.42</c:v>
                </c:pt>
                <c:pt idx="3">
                  <c:v>63.92</c:v>
                </c:pt>
                <c:pt idx="4">
                  <c:v>65.040000000000006</c:v>
                </c:pt>
              </c:numCache>
            </c:numRef>
          </c:val>
          <c:extLst>
            <c:ext xmlns:c16="http://schemas.microsoft.com/office/drawing/2014/chart" uri="{C3380CC4-5D6E-409C-BE32-E72D297353CC}">
              <c16:uniqueId val="{00000000-3F81-4C65-878D-350AF244E57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3F81-4C65-878D-350AF244E57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71.459999999999994</c:v>
                </c:pt>
                <c:pt idx="1">
                  <c:v>72.3</c:v>
                </c:pt>
                <c:pt idx="2">
                  <c:v>71.209999999999994</c:v>
                </c:pt>
                <c:pt idx="3">
                  <c:v>74.760000000000005</c:v>
                </c:pt>
                <c:pt idx="4">
                  <c:v>70.260000000000005</c:v>
                </c:pt>
              </c:numCache>
            </c:numRef>
          </c:val>
          <c:extLst>
            <c:ext xmlns:c16="http://schemas.microsoft.com/office/drawing/2014/chart" uri="{C3380CC4-5D6E-409C-BE32-E72D297353CC}">
              <c16:uniqueId val="{00000000-245A-43DF-8C0E-5A9BCCCB855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245A-43DF-8C0E-5A9BCCCB855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74.42</c:v>
                </c:pt>
                <c:pt idx="1">
                  <c:v>84.15</c:v>
                </c:pt>
                <c:pt idx="2">
                  <c:v>84.4</c:v>
                </c:pt>
                <c:pt idx="3">
                  <c:v>87.74</c:v>
                </c:pt>
                <c:pt idx="4">
                  <c:v>93.6</c:v>
                </c:pt>
              </c:numCache>
            </c:numRef>
          </c:val>
          <c:extLst>
            <c:ext xmlns:c16="http://schemas.microsoft.com/office/drawing/2014/chart" uri="{C3380CC4-5D6E-409C-BE32-E72D297353CC}">
              <c16:uniqueId val="{00000000-00F7-40EB-AACF-86F7F7A2C96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00F7-40EB-AACF-86F7F7A2C96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A-4613-BCC2-BF70585D55D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A-4613-BCC2-BF70585D55D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87-48A6-9079-E12A6605E4C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87-48A6-9079-E12A6605E4C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32-45DF-B1E2-B0D702B0246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32-45DF-B1E2-B0D702B0246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2E-45A1-B879-E5D58D576BB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2E-45A1-B879-E5D58D576BB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459.17</c:v>
                </c:pt>
                <c:pt idx="1">
                  <c:v>388.12</c:v>
                </c:pt>
                <c:pt idx="2">
                  <c:v>343.08</c:v>
                </c:pt>
                <c:pt idx="3">
                  <c:v>284.82</c:v>
                </c:pt>
                <c:pt idx="4">
                  <c:v>256.14</c:v>
                </c:pt>
              </c:numCache>
            </c:numRef>
          </c:val>
          <c:extLst>
            <c:ext xmlns:c16="http://schemas.microsoft.com/office/drawing/2014/chart" uri="{C3380CC4-5D6E-409C-BE32-E72D297353CC}">
              <c16:uniqueId val="{00000000-D0E5-4ACF-B5E3-CAE9CE8726F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D0E5-4ACF-B5E3-CAE9CE8726F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65.989999999999995</c:v>
                </c:pt>
                <c:pt idx="1">
                  <c:v>78.260000000000005</c:v>
                </c:pt>
                <c:pt idx="2">
                  <c:v>78</c:v>
                </c:pt>
                <c:pt idx="3">
                  <c:v>83.07</c:v>
                </c:pt>
                <c:pt idx="4">
                  <c:v>88.83</c:v>
                </c:pt>
              </c:numCache>
            </c:numRef>
          </c:val>
          <c:extLst>
            <c:ext xmlns:c16="http://schemas.microsoft.com/office/drawing/2014/chart" uri="{C3380CC4-5D6E-409C-BE32-E72D297353CC}">
              <c16:uniqueId val="{00000000-7E80-4320-A2F6-E248DE9C2C3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7E80-4320-A2F6-E248DE9C2C3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331.59</c:v>
                </c:pt>
                <c:pt idx="1">
                  <c:v>280.17</c:v>
                </c:pt>
                <c:pt idx="2">
                  <c:v>280.58999999999997</c:v>
                </c:pt>
                <c:pt idx="3">
                  <c:v>263.45</c:v>
                </c:pt>
                <c:pt idx="4">
                  <c:v>248.85</c:v>
                </c:pt>
              </c:numCache>
            </c:numRef>
          </c:val>
          <c:extLst>
            <c:ext xmlns:c16="http://schemas.microsoft.com/office/drawing/2014/chart" uri="{C3380CC4-5D6E-409C-BE32-E72D297353CC}">
              <c16:uniqueId val="{00000000-B475-41A6-B8D6-682CE48580C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B475-41A6-B8D6-682CE48580C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Z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苓北町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7129</v>
      </c>
      <c r="AM8" s="51"/>
      <c r="AN8" s="51"/>
      <c r="AO8" s="51"/>
      <c r="AP8" s="51"/>
      <c r="AQ8" s="51"/>
      <c r="AR8" s="51"/>
      <c r="AS8" s="51"/>
      <c r="AT8" s="47">
        <f>データ!$S$6</f>
        <v>67.58</v>
      </c>
      <c r="AU8" s="47"/>
      <c r="AV8" s="47"/>
      <c r="AW8" s="47"/>
      <c r="AX8" s="47"/>
      <c r="AY8" s="47"/>
      <c r="AZ8" s="47"/>
      <c r="BA8" s="47"/>
      <c r="BB8" s="47">
        <f>データ!$T$6</f>
        <v>105.49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96.71</v>
      </c>
      <c r="Q10" s="47"/>
      <c r="R10" s="47"/>
      <c r="S10" s="47"/>
      <c r="T10" s="47"/>
      <c r="U10" s="47"/>
      <c r="V10" s="47"/>
      <c r="W10" s="51">
        <f>データ!$Q$6</f>
        <v>4250</v>
      </c>
      <c r="X10" s="51"/>
      <c r="Y10" s="51"/>
      <c r="Z10" s="51"/>
      <c r="AA10" s="51"/>
      <c r="AB10" s="51"/>
      <c r="AC10" s="51"/>
      <c r="AD10" s="2"/>
      <c r="AE10" s="2"/>
      <c r="AF10" s="2"/>
      <c r="AG10" s="2"/>
      <c r="AH10" s="2"/>
      <c r="AI10" s="2"/>
      <c r="AJ10" s="2"/>
      <c r="AK10" s="2"/>
      <c r="AL10" s="51">
        <f>データ!$U$6</f>
        <v>6810</v>
      </c>
      <c r="AM10" s="51"/>
      <c r="AN10" s="51"/>
      <c r="AO10" s="51"/>
      <c r="AP10" s="51"/>
      <c r="AQ10" s="51"/>
      <c r="AR10" s="51"/>
      <c r="AS10" s="51"/>
      <c r="AT10" s="47">
        <f>データ!$V$6</f>
        <v>34.229999999999997</v>
      </c>
      <c r="AU10" s="47"/>
      <c r="AV10" s="47"/>
      <c r="AW10" s="47"/>
      <c r="AX10" s="47"/>
      <c r="AY10" s="47"/>
      <c r="AZ10" s="47"/>
      <c r="BA10" s="47"/>
      <c r="BB10" s="47">
        <f>データ!$W$6</f>
        <v>198.95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TzuxiDcLTC5POmBbZNEonTwJOk28ARNGZw/DFlm+/KK/jdDgKCmUVcm6BBl92meCDDJ3HaIwwa8kXSn7ZNSYJQ==" saltValue="qjcrBuUeZtB5aJG9dfB5n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435317</v>
      </c>
      <c r="D6" s="34">
        <f t="shared" si="3"/>
        <v>47</v>
      </c>
      <c r="E6" s="34">
        <f t="shared" si="3"/>
        <v>1</v>
      </c>
      <c r="F6" s="34">
        <f t="shared" si="3"/>
        <v>0</v>
      </c>
      <c r="G6" s="34">
        <f t="shared" si="3"/>
        <v>0</v>
      </c>
      <c r="H6" s="34" t="str">
        <f t="shared" si="3"/>
        <v>熊本県　苓北町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96.71</v>
      </c>
      <c r="Q6" s="35">
        <f t="shared" si="3"/>
        <v>4250</v>
      </c>
      <c r="R6" s="35">
        <f t="shared" si="3"/>
        <v>7129</v>
      </c>
      <c r="S6" s="35">
        <f t="shared" si="3"/>
        <v>67.58</v>
      </c>
      <c r="T6" s="35">
        <f t="shared" si="3"/>
        <v>105.49</v>
      </c>
      <c r="U6" s="35">
        <f t="shared" si="3"/>
        <v>6810</v>
      </c>
      <c r="V6" s="35">
        <f t="shared" si="3"/>
        <v>34.229999999999997</v>
      </c>
      <c r="W6" s="35">
        <f t="shared" si="3"/>
        <v>198.95</v>
      </c>
      <c r="X6" s="36">
        <f>IF(X7="",NA(),X7)</f>
        <v>74.42</v>
      </c>
      <c r="Y6" s="36">
        <f t="shared" ref="Y6:AG6" si="4">IF(Y7="",NA(),Y7)</f>
        <v>84.15</v>
      </c>
      <c r="Z6" s="36">
        <f t="shared" si="4"/>
        <v>84.4</v>
      </c>
      <c r="AA6" s="36">
        <f t="shared" si="4"/>
        <v>87.74</v>
      </c>
      <c r="AB6" s="36">
        <f t="shared" si="4"/>
        <v>93.6</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459.17</v>
      </c>
      <c r="BF6" s="36">
        <f t="shared" ref="BF6:BN6" si="7">IF(BF7="",NA(),BF7)</f>
        <v>388.12</v>
      </c>
      <c r="BG6" s="36">
        <f t="shared" si="7"/>
        <v>343.08</v>
      </c>
      <c r="BH6" s="36">
        <f t="shared" si="7"/>
        <v>284.82</v>
      </c>
      <c r="BI6" s="36">
        <f t="shared" si="7"/>
        <v>256.14</v>
      </c>
      <c r="BJ6" s="36">
        <f t="shared" si="7"/>
        <v>1280.18</v>
      </c>
      <c r="BK6" s="36">
        <f t="shared" si="7"/>
        <v>1346.23</v>
      </c>
      <c r="BL6" s="36">
        <f t="shared" si="7"/>
        <v>1295.06</v>
      </c>
      <c r="BM6" s="36">
        <f t="shared" si="7"/>
        <v>1168.7</v>
      </c>
      <c r="BN6" s="36">
        <f t="shared" si="7"/>
        <v>1245.46</v>
      </c>
      <c r="BO6" s="35" t="str">
        <f>IF(BO7="","",IF(BO7="-","【-】","【"&amp;SUBSTITUTE(TEXT(BO7,"#,##0.00"),"-","△")&amp;"】"))</f>
        <v>【1,084.05】</v>
      </c>
      <c r="BP6" s="36">
        <f>IF(BP7="",NA(),BP7)</f>
        <v>65.989999999999995</v>
      </c>
      <c r="BQ6" s="36">
        <f t="shared" ref="BQ6:BY6" si="8">IF(BQ7="",NA(),BQ7)</f>
        <v>78.260000000000005</v>
      </c>
      <c r="BR6" s="36">
        <f t="shared" si="8"/>
        <v>78</v>
      </c>
      <c r="BS6" s="36">
        <f t="shared" si="8"/>
        <v>83.07</v>
      </c>
      <c r="BT6" s="36">
        <f t="shared" si="8"/>
        <v>88.83</v>
      </c>
      <c r="BU6" s="36">
        <f t="shared" si="8"/>
        <v>53.62</v>
      </c>
      <c r="BV6" s="36">
        <f t="shared" si="8"/>
        <v>53.41</v>
      </c>
      <c r="BW6" s="36">
        <f t="shared" si="8"/>
        <v>53.29</v>
      </c>
      <c r="BX6" s="36">
        <f t="shared" si="8"/>
        <v>53.59</v>
      </c>
      <c r="BY6" s="36">
        <f t="shared" si="8"/>
        <v>51.08</v>
      </c>
      <c r="BZ6" s="35" t="str">
        <f>IF(BZ7="","",IF(BZ7="-","【-】","【"&amp;SUBSTITUTE(TEXT(BZ7,"#,##0.00"),"-","△")&amp;"】"))</f>
        <v>【53.46】</v>
      </c>
      <c r="CA6" s="36">
        <f>IF(CA7="",NA(),CA7)</f>
        <v>331.59</v>
      </c>
      <c r="CB6" s="36">
        <f t="shared" ref="CB6:CJ6" si="9">IF(CB7="",NA(),CB7)</f>
        <v>280.17</v>
      </c>
      <c r="CC6" s="36">
        <f t="shared" si="9"/>
        <v>280.58999999999997</v>
      </c>
      <c r="CD6" s="36">
        <f t="shared" si="9"/>
        <v>263.45</v>
      </c>
      <c r="CE6" s="36">
        <f t="shared" si="9"/>
        <v>248.85</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68.44</v>
      </c>
      <c r="CM6" s="36">
        <f t="shared" ref="CM6:CU6" si="10">IF(CM7="",NA(),CM7)</f>
        <v>68.14</v>
      </c>
      <c r="CN6" s="36">
        <f t="shared" si="10"/>
        <v>66.42</v>
      </c>
      <c r="CO6" s="36">
        <f t="shared" si="10"/>
        <v>63.92</v>
      </c>
      <c r="CP6" s="36">
        <f t="shared" si="10"/>
        <v>65.040000000000006</v>
      </c>
      <c r="CQ6" s="36">
        <f t="shared" si="10"/>
        <v>58.1</v>
      </c>
      <c r="CR6" s="36">
        <f t="shared" si="10"/>
        <v>56.19</v>
      </c>
      <c r="CS6" s="36">
        <f t="shared" si="10"/>
        <v>56.65</v>
      </c>
      <c r="CT6" s="36">
        <f t="shared" si="10"/>
        <v>56.41</v>
      </c>
      <c r="CU6" s="36">
        <f t="shared" si="10"/>
        <v>54.9</v>
      </c>
      <c r="CV6" s="35" t="str">
        <f>IF(CV7="","",IF(CV7="-","【-】","【"&amp;SUBSTITUTE(TEXT(CV7,"#,##0.00"),"-","△")&amp;"】"))</f>
        <v>【54.90】</v>
      </c>
      <c r="CW6" s="36">
        <f>IF(CW7="",NA(),CW7)</f>
        <v>71.459999999999994</v>
      </c>
      <c r="CX6" s="36">
        <f t="shared" ref="CX6:DF6" si="11">IF(CX7="",NA(),CX7)</f>
        <v>72.3</v>
      </c>
      <c r="CY6" s="36">
        <f t="shared" si="11"/>
        <v>71.209999999999994</v>
      </c>
      <c r="CZ6" s="36">
        <f t="shared" si="11"/>
        <v>74.760000000000005</v>
      </c>
      <c r="DA6" s="36">
        <f t="shared" si="11"/>
        <v>70.260000000000005</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0.08</v>
      </c>
      <c r="EE6" s="36">
        <f t="shared" ref="EE6:EM6" si="14">IF(EE7="",NA(),EE7)</f>
        <v>0.22</v>
      </c>
      <c r="EF6" s="36">
        <f t="shared" si="14"/>
        <v>7.0000000000000007E-2</v>
      </c>
      <c r="EG6" s="36">
        <f t="shared" si="14"/>
        <v>0.05</v>
      </c>
      <c r="EH6" s="36">
        <f t="shared" si="14"/>
        <v>0.2</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435317</v>
      </c>
      <c r="D7" s="38">
        <v>47</v>
      </c>
      <c r="E7" s="38">
        <v>1</v>
      </c>
      <c r="F7" s="38">
        <v>0</v>
      </c>
      <c r="G7" s="38">
        <v>0</v>
      </c>
      <c r="H7" s="38" t="s">
        <v>95</v>
      </c>
      <c r="I7" s="38" t="s">
        <v>96</v>
      </c>
      <c r="J7" s="38" t="s">
        <v>97</v>
      </c>
      <c r="K7" s="38" t="s">
        <v>98</v>
      </c>
      <c r="L7" s="38" t="s">
        <v>99</v>
      </c>
      <c r="M7" s="38" t="s">
        <v>100</v>
      </c>
      <c r="N7" s="39" t="s">
        <v>101</v>
      </c>
      <c r="O7" s="39" t="s">
        <v>102</v>
      </c>
      <c r="P7" s="39">
        <v>96.71</v>
      </c>
      <c r="Q7" s="39">
        <v>4250</v>
      </c>
      <c r="R7" s="39">
        <v>7129</v>
      </c>
      <c r="S7" s="39">
        <v>67.58</v>
      </c>
      <c r="T7" s="39">
        <v>105.49</v>
      </c>
      <c r="U7" s="39">
        <v>6810</v>
      </c>
      <c r="V7" s="39">
        <v>34.229999999999997</v>
      </c>
      <c r="W7" s="39">
        <v>198.95</v>
      </c>
      <c r="X7" s="39">
        <v>74.42</v>
      </c>
      <c r="Y7" s="39">
        <v>84.15</v>
      </c>
      <c r="Z7" s="39">
        <v>84.4</v>
      </c>
      <c r="AA7" s="39">
        <v>87.74</v>
      </c>
      <c r="AB7" s="39">
        <v>93.6</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459.17</v>
      </c>
      <c r="BF7" s="39">
        <v>388.12</v>
      </c>
      <c r="BG7" s="39">
        <v>343.08</v>
      </c>
      <c r="BH7" s="39">
        <v>284.82</v>
      </c>
      <c r="BI7" s="39">
        <v>256.14</v>
      </c>
      <c r="BJ7" s="39">
        <v>1280.18</v>
      </c>
      <c r="BK7" s="39">
        <v>1346.23</v>
      </c>
      <c r="BL7" s="39">
        <v>1295.06</v>
      </c>
      <c r="BM7" s="39">
        <v>1168.7</v>
      </c>
      <c r="BN7" s="39">
        <v>1245.46</v>
      </c>
      <c r="BO7" s="39">
        <v>1084.05</v>
      </c>
      <c r="BP7" s="39">
        <v>65.989999999999995</v>
      </c>
      <c r="BQ7" s="39">
        <v>78.260000000000005</v>
      </c>
      <c r="BR7" s="39">
        <v>78</v>
      </c>
      <c r="BS7" s="39">
        <v>83.07</v>
      </c>
      <c r="BT7" s="39">
        <v>88.83</v>
      </c>
      <c r="BU7" s="39">
        <v>53.62</v>
      </c>
      <c r="BV7" s="39">
        <v>53.41</v>
      </c>
      <c r="BW7" s="39">
        <v>53.29</v>
      </c>
      <c r="BX7" s="39">
        <v>53.59</v>
      </c>
      <c r="BY7" s="39">
        <v>51.08</v>
      </c>
      <c r="BZ7" s="39">
        <v>53.46</v>
      </c>
      <c r="CA7" s="39">
        <v>331.59</v>
      </c>
      <c r="CB7" s="39">
        <v>280.17</v>
      </c>
      <c r="CC7" s="39">
        <v>280.58999999999997</v>
      </c>
      <c r="CD7" s="39">
        <v>263.45</v>
      </c>
      <c r="CE7" s="39">
        <v>248.85</v>
      </c>
      <c r="CF7" s="39">
        <v>287.7</v>
      </c>
      <c r="CG7" s="39">
        <v>277.39999999999998</v>
      </c>
      <c r="CH7" s="39">
        <v>259.02</v>
      </c>
      <c r="CI7" s="39">
        <v>259.79000000000002</v>
      </c>
      <c r="CJ7" s="39">
        <v>262.13</v>
      </c>
      <c r="CK7" s="39">
        <v>300.47000000000003</v>
      </c>
      <c r="CL7" s="39">
        <v>68.44</v>
      </c>
      <c r="CM7" s="39">
        <v>68.14</v>
      </c>
      <c r="CN7" s="39">
        <v>66.42</v>
      </c>
      <c r="CO7" s="39">
        <v>63.92</v>
      </c>
      <c r="CP7" s="39">
        <v>65.040000000000006</v>
      </c>
      <c r="CQ7" s="39">
        <v>58.1</v>
      </c>
      <c r="CR7" s="39">
        <v>56.19</v>
      </c>
      <c r="CS7" s="39">
        <v>56.65</v>
      </c>
      <c r="CT7" s="39">
        <v>56.41</v>
      </c>
      <c r="CU7" s="39">
        <v>54.9</v>
      </c>
      <c r="CV7" s="39">
        <v>54.9</v>
      </c>
      <c r="CW7" s="39">
        <v>71.459999999999994</v>
      </c>
      <c r="CX7" s="39">
        <v>72.3</v>
      </c>
      <c r="CY7" s="39">
        <v>71.209999999999994</v>
      </c>
      <c r="CZ7" s="39">
        <v>74.760000000000005</v>
      </c>
      <c r="DA7" s="39">
        <v>70.260000000000005</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0.08</v>
      </c>
      <c r="EE7" s="39">
        <v>0.22</v>
      </c>
      <c r="EF7" s="39">
        <v>7.0000000000000007E-2</v>
      </c>
      <c r="EG7" s="39">
        <v>0.05</v>
      </c>
      <c r="EH7" s="39">
        <v>0.2</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intra651</cp:lastModifiedBy>
  <cp:lastPrinted>2021-01-28T02:18:58Z</cp:lastPrinted>
  <dcterms:created xsi:type="dcterms:W3CDTF">2020-12-04T02:22:53Z</dcterms:created>
  <dcterms:modified xsi:type="dcterms:W3CDTF">2021-01-28T02:25:53Z</dcterms:modified>
  <cp:category/>
</cp:coreProperties>
</file>