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35 津奈木町\【完】簡易水道\"/>
    </mc:Choice>
  </mc:AlternateContent>
  <workbookProtection workbookAlgorithmName="SHA-512" workbookHashValue="2nC9dopKZCJYsyUY7OPP08LXApzI3xGD8YJnw6VUua1KDRhRpDDpnRbsQTSCS4LNTw5TqrJVz9IG6PSp3oeLGQ==" workbookSaltValue="8SYQfThNWgdKtLX6yZmxdA=="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<sst xmlns="http://schemas.openxmlformats.org/spreadsheetml/2006/main" count="233" uniqueCount="118">
  <si>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</si>
  <si>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</si>
  <si>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</si>
  <si>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</si>
  <si>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</si>
  <si>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</si>
  <si>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</si>
  <si>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</si>
  <si>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</si>
  <si>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</si>
  <si>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</si>
  <si>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</si>
  <si>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</si>
  <si>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</si>
  <si>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</si>
  <si>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</si>
  <si>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</si>
  <si>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</si>
  <si>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</si>
  <si>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</si>
  <si>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</si>
  <si>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</si>
  <si>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</si>
  <si>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</si>
  <si>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</si>
  <si>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</si>
  <si>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</si>
  <si>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</si>
  <si>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</si>
  <si>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</si>
  <si>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</si>
  <si>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</si>
  <si>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</si>
  <si>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</si>
  <si>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</si>
  <si>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</si>
  <si>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</si>
  <si>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</si>
  <si>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</si>
  <si>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</si>
  <si>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</si>
  <si>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</si>
  <si>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</si>
  <si>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</si>
  <si>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</si>
  <si>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</si>
  <si>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</si>
  <si>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</si>
  <si>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</si>
  <si>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</si>
  <si>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</si>
  <si>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</si>
  <si>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</si>
  <si>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</si>
  <si>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</si>
  <si>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</si>
  <si>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</si>
  <si>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</si>
  <si>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</si>
  <si>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</si>
  <si>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</si>
  <si>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</si>
  <si>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</si>
  <si>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</si>
  <si>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</si>
  <si>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</si>
  <si>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</si>
  <si>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</si>
  <si>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</si>
  <si>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</si>
  <si>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</si>
  <si>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</si>
  <si>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</si>
  <si>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</si>
  <si>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</si>
  <si>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</si>
  <si>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</si>
  <si>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</si>
  <si>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</si>
  <si>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</si>
  <si>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</si>
  <si>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</si>
  <si>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</si>
  <si>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</si>
  <si>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</si>
  <si>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</si>
  <si>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</si>
  <si>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</si>
  <si>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</si>
  <si>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</si>
  <si>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</si>
  <si>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</si>
  <si>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</si>
  <si>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</si>
  <si>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</si>
  <si>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</si>
  <si>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</si>
  <si>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</si>
  <si>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</si>
  <si>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</si>
  <si>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</si>
  <si>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</si>
  <si>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</si>
  <si>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</si>
  <si>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</si>
  <si>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</si>
  <si>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</si>
  <si>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</si>
  <si>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</si>
  <si>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</si>
  <si>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</si>
  <si>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</si>
  <si>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</si>
  <si>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</si>
  <si>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</si>
  <si>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では、類似団体や全国平均と比較すると、経営改善に向けた取り組みが喫緊の課題と言えます。中でも、有収率の向上は他の指標にも大きく影響するものであるため、上記でも述べた漏水調査を実施していくとともに、町内に点在している老朽管の更新工事を計画的に実施していく必要があります。
　しかしながら、財源確保が厳しい状況にあるため、料金改定も視野に入れた事業実施計画を作成し、将来的な見通しを立て経営改善に取り組んでいく必要があると考えます。</t>
    <rPh sb="2" eb="3">
      <t>マチ</t>
    </rPh>
    <rPh sb="78" eb="80">
      <t>ジョウキ</t>
    </rPh>
    <rPh sb="82" eb="83">
      <t>ノ</t>
    </rPh>
    <rPh sb="85" eb="87">
      <t>ロウスイ</t>
    </rPh>
    <rPh sb="87" eb="89">
      <t>チョウサ</t>
    </rPh>
    <rPh sb="90" eb="92">
      <t>ジッシ</t>
    </rPh>
    <rPh sb="114" eb="116">
      <t>コウシン</t>
    </rPh>
    <rPh sb="116" eb="118">
      <t>コウジ</t>
    </rPh>
    <rPh sb="119" eb="122">
      <t>ケイカクテキ</t>
    </rPh>
    <rPh sb="123" eb="125">
      <t>ジッシ</t>
    </rPh>
    <rPh sb="129" eb="131">
      <t>ヒツヨウ</t>
    </rPh>
    <rPh sb="146" eb="148">
      <t>ザイゲン</t>
    </rPh>
    <rPh sb="148" eb="150">
      <t>カクホ</t>
    </rPh>
    <rPh sb="151" eb="152">
      <t>キビ</t>
    </rPh>
    <rPh sb="154" eb="156">
      <t>ジョウキョウ</t>
    </rPh>
    <rPh sb="194" eb="196">
      <t>ケイエイ</t>
    </rPh>
    <rPh sb="196" eb="198">
      <t>カイゼン</t>
    </rPh>
    <rPh sb="199" eb="200">
      <t>ト</t>
    </rPh>
    <rPh sb="201" eb="202">
      <t>ク</t>
    </rPh>
    <phoneticPr fontId="4"/>
  </si>
  <si>
    <t>　人口減少や節水機器の使用等、様々な要因から給水収益が減少している傾向で、H24～H31(R1)水道統合工事に多額の企業債を要したことから、多額の償還金があるため、①収益的収支比率の大幅な低下と④企業債残高対給水収益比率が増加傾向にあります。また、⑥給水原価と⑦施設利用率の増加に対し、⑤料金回収率と⑧有収率の低下が起きています。これらは、老朽管の漏水による配水量の増加が主な要因と考えられるため、積極的に漏水調査を実施し有収率の向上を図り、適切な施設利用率を目指していきます。
　</t>
    <rPh sb="1" eb="3">
      <t>ジンコウ</t>
    </rPh>
    <rPh sb="3" eb="5">
      <t>ゲンショウ</t>
    </rPh>
    <rPh sb="6" eb="8">
      <t>セッスイ</t>
    </rPh>
    <rPh sb="8" eb="10">
      <t>キキ</t>
    </rPh>
    <rPh sb="11" eb="13">
      <t>シヨウ</t>
    </rPh>
    <rPh sb="13" eb="14">
      <t>トウ</t>
    </rPh>
    <rPh sb="15" eb="17">
      <t>サマザマ</t>
    </rPh>
    <rPh sb="18" eb="20">
      <t>ヨウイン</t>
    </rPh>
    <rPh sb="22" eb="24">
      <t>キュウスイ</t>
    </rPh>
    <rPh sb="24" eb="26">
      <t>シュウエキ</t>
    </rPh>
    <rPh sb="27" eb="29">
      <t>ゲンショウ</t>
    </rPh>
    <rPh sb="33" eb="35">
      <t>ケイコウ</t>
    </rPh>
    <rPh sb="48" eb="50">
      <t>スイドウ</t>
    </rPh>
    <rPh sb="50" eb="52">
      <t>トウゴウ</t>
    </rPh>
    <rPh sb="52" eb="54">
      <t>コウジ</t>
    </rPh>
    <rPh sb="55" eb="57">
      <t>タガク</t>
    </rPh>
    <rPh sb="62" eb="63">
      <t>ヨウ</t>
    </rPh>
    <rPh sb="70" eb="72">
      <t>タガク</t>
    </rPh>
    <rPh sb="73" eb="76">
      <t>ショウカンキン</t>
    </rPh>
    <rPh sb="83" eb="86">
      <t>シュウエキテキ</t>
    </rPh>
    <rPh sb="86" eb="88">
      <t>シュウシ</t>
    </rPh>
    <rPh sb="88" eb="90">
      <t>ヒリツ</t>
    </rPh>
    <rPh sb="91" eb="93">
      <t>オオハバ</t>
    </rPh>
    <rPh sb="94" eb="96">
      <t>テイカ</t>
    </rPh>
    <rPh sb="98" eb="100">
      <t>キギョウ</t>
    </rPh>
    <rPh sb="100" eb="101">
      <t>サイ</t>
    </rPh>
    <rPh sb="101" eb="103">
      <t>ザンダカ</t>
    </rPh>
    <rPh sb="103" eb="104">
      <t>タイ</t>
    </rPh>
    <rPh sb="104" eb="106">
      <t>キュウスイ</t>
    </rPh>
    <rPh sb="106" eb="108">
      <t>シュウエキ</t>
    </rPh>
    <rPh sb="108" eb="110">
      <t>ヒリツ</t>
    </rPh>
    <rPh sb="111" eb="113">
      <t>ゾウカ</t>
    </rPh>
    <rPh sb="113" eb="115">
      <t>ケイコウ</t>
    </rPh>
    <rPh sb="125" eb="127">
      <t>キュウスイ</t>
    </rPh>
    <rPh sb="127" eb="129">
      <t>ゲンカ</t>
    </rPh>
    <rPh sb="131" eb="133">
      <t>シセツ</t>
    </rPh>
    <rPh sb="133" eb="135">
      <t>リヨウ</t>
    </rPh>
    <rPh sb="135" eb="136">
      <t>リツ</t>
    </rPh>
    <rPh sb="137" eb="139">
      <t>ゾウカ</t>
    </rPh>
    <rPh sb="140" eb="141">
      <t>タイ</t>
    </rPh>
    <rPh sb="144" eb="146">
      <t>リョウキン</t>
    </rPh>
    <rPh sb="146" eb="148">
      <t>カイシュウ</t>
    </rPh>
    <rPh sb="148" eb="149">
      <t>リツ</t>
    </rPh>
    <rPh sb="151" eb="154">
      <t>ユウシュウリツ</t>
    </rPh>
    <rPh sb="155" eb="157">
      <t>テイカ</t>
    </rPh>
    <rPh sb="158" eb="159">
      <t>オ</t>
    </rPh>
    <rPh sb="170" eb="172">
      <t>ロウキュウ</t>
    </rPh>
    <rPh sb="172" eb="173">
      <t>カン</t>
    </rPh>
    <rPh sb="174" eb="176">
      <t>ロウスイ</t>
    </rPh>
    <rPh sb="179" eb="181">
      <t>ハイスイ</t>
    </rPh>
    <rPh sb="181" eb="182">
      <t>リョウ</t>
    </rPh>
    <rPh sb="183" eb="185">
      <t>ゾウカ</t>
    </rPh>
    <rPh sb="186" eb="187">
      <t>オモ</t>
    </rPh>
    <rPh sb="188" eb="190">
      <t>ヨウイン</t>
    </rPh>
    <rPh sb="191" eb="192">
      <t>カンガ</t>
    </rPh>
    <rPh sb="199" eb="202">
      <t>セッキョクテキ</t>
    </rPh>
    <rPh sb="203" eb="205">
      <t>ロウスイ</t>
    </rPh>
    <rPh sb="205" eb="207">
      <t>チョウサ</t>
    </rPh>
    <rPh sb="208" eb="210">
      <t>ジッシ</t>
    </rPh>
    <rPh sb="211" eb="214">
      <t>ユウシュウリツ</t>
    </rPh>
    <rPh sb="215" eb="217">
      <t>コウジョウ</t>
    </rPh>
    <rPh sb="218" eb="219">
      <t>ハカ</t>
    </rPh>
    <rPh sb="221" eb="223">
      <t>テキセツ</t>
    </rPh>
    <rPh sb="224" eb="226">
      <t>シセツ</t>
    </rPh>
    <rPh sb="226" eb="228">
      <t>リヨウ</t>
    </rPh>
    <rPh sb="228" eb="229">
      <t>リツ</t>
    </rPh>
    <rPh sb="230" eb="232">
      <t>メザ</t>
    </rPh>
    <phoneticPr fontId="4"/>
  </si>
  <si>
    <t>　①、②については現在、令和６年度の公営企業会計移行に向けた資産調査の中で、明確化になる数値ですが、把握している本町の老朽化の状況については、導・送・配水管総延長59,336ｍのうち、耐震管が26,461ｍで耐震化率は約44.6％です。
　耐用年数の経過する老朽管が今後も出てくることから、計画的に更新工事を行っていく必要があり、多額の費用を要するため、道路工事と同時施工するなど、費用の可能な範囲で工事を施工していかなければいけません。</t>
    <rPh sb="9" eb="11">
      <t>ゲンザイ</t>
    </rPh>
    <rPh sb="12" eb="14">
      <t>レイワ</t>
    </rPh>
    <rPh sb="15" eb="17">
      <t>ネンド</t>
    </rPh>
    <rPh sb="18" eb="24">
      <t>コウエイキギョウカイケイ</t>
    </rPh>
    <rPh sb="24" eb="26">
      <t>イコウ</t>
    </rPh>
    <rPh sb="27" eb="28">
      <t>ム</t>
    </rPh>
    <rPh sb="30" eb="32">
      <t>シサン</t>
    </rPh>
    <rPh sb="32" eb="34">
      <t>チョウサ</t>
    </rPh>
    <rPh sb="35" eb="36">
      <t>ナカ</t>
    </rPh>
    <rPh sb="38" eb="41">
      <t>メイカクカ</t>
    </rPh>
    <rPh sb="44" eb="46">
      <t>スウチ</t>
    </rPh>
    <rPh sb="50" eb="52">
      <t>ハアク</t>
    </rPh>
    <rPh sb="56" eb="58">
      <t>ホンチョウ</t>
    </rPh>
    <rPh sb="59" eb="62">
      <t>ロウキュウカ</t>
    </rPh>
    <rPh sb="63" eb="65">
      <t>ジョウキョウ</t>
    </rPh>
    <rPh sb="103" eb="104">
      <t>カ</t>
    </rPh>
    <rPh sb="109" eb="110">
      <t>ヤク</t>
    </rPh>
    <rPh sb="117" eb="119">
      <t>タイヨウ</t>
    </rPh>
    <rPh sb="119" eb="121">
      <t>ネンスウ</t>
    </rPh>
    <rPh sb="122" eb="124">
      <t>ケイカ</t>
    </rPh>
    <rPh sb="126" eb="128">
      <t>ロウキュウ</t>
    </rPh>
    <rPh sb="128" eb="129">
      <t>カン</t>
    </rPh>
    <rPh sb="130" eb="132">
      <t>コンゴ</t>
    </rPh>
    <rPh sb="133" eb="134">
      <t>デ</t>
    </rPh>
    <rPh sb="142" eb="145">
      <t>ケイカクテキ</t>
    </rPh>
    <rPh sb="146" eb="148">
      <t>コウシン</t>
    </rPh>
    <rPh sb="148" eb="150">
      <t>コウジ</t>
    </rPh>
    <rPh sb="151" eb="152">
      <t>オコナ</t>
    </rPh>
    <rPh sb="156" eb="158">
      <t>ヒツヨウ</t>
    </rPh>
    <rPh sb="162" eb="164">
      <t>タガク</t>
    </rPh>
    <rPh sb="165" eb="167">
      <t>ヒヨウ</t>
    </rPh>
    <rPh sb="168" eb="169">
      <t>ヨウ</t>
    </rPh>
    <rPh sb="176" eb="178">
      <t>コウジ</t>
    </rPh>
    <rPh sb="179" eb="181">
      <t>ドウジ</t>
    </rPh>
    <rPh sb="181" eb="183">
      <t>セコウ</t>
    </rPh>
    <rPh sb="188" eb="190">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</si>
</sst>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5.59</c:v>
                </c:pt>
                <c:pt idx="2">
                  <c:v>3.73</c:v>
                </c:pt>
                <c:pt idx="3">
                  <c:v>2.91</c:v>
                </c:pt>
                <c:pt idx="4">
                  <c:v>0.78</c:v>
                </c:pt>
              </c:numCache>
            </c:numRef>
          </c:val>
          <c:extLst>
            <c:ext xmlns:c16="http://schemas.microsoft.com/office/drawing/2014/chart" uri="{C3380CC4-5D6E-409C-BE32-E72D297353CC}">
              <c16:uniqueId val="{00000000-14E4-4AF9-8AB3-9007A21A7A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14E4-4AF9-8AB3-9007A21A7A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66.760000000000005</c:v>
                </c:pt>
                <c:pt idx="1">
                  <c:v>65.56</c:v>
                </c:pt>
                <c:pt idx="2">
                  <c:v>84.77</c:v>
                </c:pt>
                <c:pt idx="3">
                  <c:v>89.63</c:v>
                </c:pt>
                <c:pt idx="4">
                  <c:v>87.12</c:v>
                </c:pt>
              </c:numCache>
            </c:numRef>
          </c:val>
          <c:extLst>
            <c:ext xmlns:c16="http://schemas.microsoft.com/office/drawing/2014/chart" uri="{C3380CC4-5D6E-409C-BE32-E72D297353CC}">
              <c16:uniqueId val="{00000000-3F4E-4B68-B6FE-B37783BF58C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3F4E-4B68-B6FE-B37783BF58C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83.06</c:v>
                </c:pt>
                <c:pt idx="1">
                  <c:v>83.8</c:v>
                </c:pt>
                <c:pt idx="2">
                  <c:v>63</c:v>
                </c:pt>
                <c:pt idx="3">
                  <c:v>59.44</c:v>
                </c:pt>
                <c:pt idx="4">
                  <c:v>61.82</c:v>
                </c:pt>
              </c:numCache>
            </c:numRef>
          </c:val>
          <c:extLst>
            <c:ext xmlns:c16="http://schemas.microsoft.com/office/drawing/2014/chart" uri="{C3380CC4-5D6E-409C-BE32-E72D297353CC}">
              <c16:uniqueId val="{00000000-3B44-4F09-966E-3F3FB828BEF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3B44-4F09-966E-3F3FB828BEF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119.97</c:v>
                </c:pt>
                <c:pt idx="1">
                  <c:v>112.35</c:v>
                </c:pt>
                <c:pt idx="2">
                  <c:v>89.6</c:v>
                </c:pt>
                <c:pt idx="3">
                  <c:v>104.94</c:v>
                </c:pt>
                <c:pt idx="4">
                  <c:v>76.569999999999993</c:v>
                </c:pt>
              </c:numCache>
            </c:numRef>
          </c:val>
          <c:extLst>
            <c:ext xmlns:c16="http://schemas.microsoft.com/office/drawing/2014/chart" uri="{C3380CC4-5D6E-409C-BE32-E72D297353CC}">
              <c16:uniqueId val="{00000000-E9DB-4718-998C-2251F69472C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E9DB-4718-998C-2251F69472C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F-4A3B-AB03-38B435789F6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F-4A3B-AB03-38B435789F6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3-4107-82F3-96329650DC6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3-4107-82F3-96329650DC6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3-40B2-911B-41495BA85F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3-40B2-911B-41495BA85F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7C-420A-B5DB-2D3ADDD977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C-420A-B5DB-2D3ADDD977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424.49</c:v>
                </c:pt>
                <c:pt idx="1">
                  <c:v>563.4</c:v>
                </c:pt>
                <c:pt idx="2">
                  <c:v>851.2</c:v>
                </c:pt>
                <c:pt idx="3">
                  <c:v>911.47</c:v>
                </c:pt>
                <c:pt idx="4">
                  <c:v>1175.4100000000001</c:v>
                </c:pt>
              </c:numCache>
            </c:numRef>
          </c:val>
          <c:extLst>
            <c:ext xmlns:c16="http://schemas.microsoft.com/office/drawing/2014/chart" uri="{C3380CC4-5D6E-409C-BE32-E72D297353CC}">
              <c16:uniqueId val="{00000000-018F-4DC5-BBF5-EE93EDE3D2D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018F-4DC5-BBF5-EE93EDE3D2D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109.4</c:v>
                </c:pt>
                <c:pt idx="1">
                  <c:v>100.68</c:v>
                </c:pt>
                <c:pt idx="2">
                  <c:v>78.209999999999994</c:v>
                </c:pt>
                <c:pt idx="3">
                  <c:v>84.03</c:v>
                </c:pt>
                <c:pt idx="4">
                  <c:v>71.22</c:v>
                </c:pt>
              </c:numCache>
            </c:numRef>
          </c:val>
          <c:extLst>
            <c:ext xmlns:c16="http://schemas.microsoft.com/office/drawing/2014/chart" uri="{C3380CC4-5D6E-409C-BE32-E72D297353CC}">
              <c16:uniqueId val="{00000000-2B45-4A88-8534-25E7FB0AD9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B45-4A88-8534-25E7FB0AD9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157.38</c:v>
                </c:pt>
                <c:pt idx="1">
                  <c:v>172.19</c:v>
                </c:pt>
                <c:pt idx="2">
                  <c:v>221.44</c:v>
                </c:pt>
                <c:pt idx="3">
                  <c:v>206.86</c:v>
                </c:pt>
                <c:pt idx="4">
                  <c:v>229.5</c:v>
                </c:pt>
              </c:numCache>
            </c:numRef>
          </c:val>
          <c:extLst>
            <c:ext xmlns:c16="http://schemas.microsoft.com/office/drawing/2014/chart" uri="{C3380CC4-5D6E-409C-BE32-E72D297353CC}">
              <c16:uniqueId val="{00000000-52F2-4006-845C-C614B403D4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52F2-4006-845C-C614B403D4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津奈木町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4545</v>
      </c>
      <c r="AM8" s="51"/>
      <c r="AN8" s="51"/>
      <c r="AO8" s="51"/>
      <c r="AP8" s="51"/>
      <c r="AQ8" s="51"/>
      <c r="AR8" s="51"/>
      <c r="AS8" s="51"/>
      <c r="AT8" s="47">
        <f>データ!$S$6</f>
        <v>34.08</v>
      </c>
      <c r="AU8" s="47"/>
      <c r="AV8" s="47"/>
      <c r="AW8" s="47"/>
      <c r="AX8" s="47"/>
      <c r="AY8" s="47"/>
      <c r="AZ8" s="47"/>
      <c r="BA8" s="47"/>
      <c r="BB8" s="47">
        <f>データ!$T$6</f>
        <v>133.36000000000001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70.900000000000006</v>
      </c>
      <c r="Q10" s="47"/>
      <c r="R10" s="47"/>
      <c r="S10" s="47"/>
      <c r="T10" s="47"/>
      <c r="U10" s="47"/>
      <c r="V10" s="47"/>
      <c r="W10" s="51">
        <f>データ!$Q$6</f>
        <v>3080</v>
      </c>
      <c r="X10" s="51"/>
      <c r="Y10" s="51"/>
      <c r="Z10" s="51"/>
      <c r="AA10" s="51"/>
      <c r="AB10" s="51"/>
      <c r="AC10" s="51"/>
      <c r="AD10" s="2"/>
      <c r="AE10" s="2"/>
      <c r="AF10" s="2"/>
      <c r="AG10" s="2"/>
      <c r="AH10" s="2"/>
      <c r="AI10" s="2"/>
      <c r="AJ10" s="2"/>
      <c r="AK10" s="2"/>
      <c r="AL10" s="51">
        <f>データ!$U$6</f>
        <v>3182</v>
      </c>
      <c r="AM10" s="51"/>
      <c r="AN10" s="51"/>
      <c r="AO10" s="51"/>
      <c r="AP10" s="51"/>
      <c r="AQ10" s="51"/>
      <c r="AR10" s="51"/>
      <c r="AS10" s="51"/>
      <c r="AT10" s="47">
        <f>データ!$V$6</f>
        <v>6.01</v>
      </c>
      <c r="AU10" s="47"/>
      <c r="AV10" s="47"/>
      <c r="AW10" s="47"/>
      <c r="AX10" s="47"/>
      <c r="AY10" s="47"/>
      <c r="AZ10" s="47"/>
      <c r="BA10" s="47"/>
      <c r="BB10" s="47">
        <f>データ!$W$6</f>
        <v>529.45000000000005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117</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fJW3/BrJb9DkmbMtp0mQYr4Dwm3rR0XPk2TvKfvU5Dojw7PpYXhnoRyIvtxl0cM9MrdF6nZB1n+Kxvabtp36JA==" saltValue="SBzU9iu4Bf9YlaqVVRuz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434841</v>
      </c>
      <c r="D6" s="34">
        <f t="shared" si="3"/>
        <v>47</v>
      </c>
      <c r="E6" s="34">
        <f t="shared" si="3"/>
        <v>1</v>
      </c>
      <c r="F6" s="34">
        <f t="shared" si="3"/>
        <v>0</v>
      </c>
      <c r="G6" s="34">
        <f t="shared" si="3"/>
        <v>0</v>
      </c>
      <c r="H6" s="34" t="str">
        <f t="shared" si="3"/>
        <v>熊本県　津奈木町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70.900000000000006</v>
      </c>
      <c r="Q6" s="35">
        <f t="shared" si="3"/>
        <v>3080</v>
      </c>
      <c r="R6" s="35">
        <f t="shared" si="3"/>
        <v>4545</v>
      </c>
      <c r="S6" s="35">
        <f t="shared" si="3"/>
        <v>34.08</v>
      </c>
      <c r="T6" s="35">
        <f t="shared" si="3"/>
        <v>133.36000000000001</v>
      </c>
      <c r="U6" s="35">
        <f t="shared" si="3"/>
        <v>3182</v>
      </c>
      <c r="V6" s="35">
        <f t="shared" si="3"/>
        <v>6.01</v>
      </c>
      <c r="W6" s="35">
        <f t="shared" si="3"/>
        <v>529.45000000000005</v>
      </c>
      <c r="X6" s="36">
        <f>IF(X7="",NA(),X7)</f>
        <v>119.97</v>
      </c>
      <c r="Y6" s="36">
        <f t="shared" ref="Y6:AG6" si="4">IF(Y7="",NA(),Y7)</f>
        <v>112.35</v>
      </c>
      <c r="Z6" s="36">
        <f t="shared" si="4"/>
        <v>89.6</v>
      </c>
      <c r="AA6" s="36">
        <f t="shared" si="4"/>
        <v>104.94</v>
      </c>
      <c r="AB6" s="36">
        <f t="shared" si="4"/>
        <v>76.569999999999993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424.49</v>
      </c>
      <c r="BF6" s="36">
        <f t="shared" ref="BF6:BN6" si="7">IF(BF7="",NA(),BF7)</f>
        <v>563.4</v>
      </c>
      <c r="BG6" s="36">
        <f t="shared" si="7"/>
        <v>851.2</v>
      </c>
      <c r="BH6" s="36">
        <f t="shared" si="7"/>
        <v>911.47</v>
      </c>
      <c r="BI6" s="36">
        <f t="shared" si="7"/>
        <v>1175.4100000000001</v>
      </c>
      <c r="BJ6" s="36">
        <f t="shared" si="7"/>
        <v>1134.67</v>
      </c>
      <c r="BK6" s="36">
        <f t="shared" si="7"/>
        <v>1144.79</v>
      </c>
      <c r="BL6" s="36">
        <f t="shared" si="7"/>
        <v>1061.58</v>
      </c>
      <c r="BM6" s="36">
        <f t="shared" si="7"/>
        <v>1007.7</v>
      </c>
      <c r="BN6" s="36">
        <f t="shared" si="7"/>
        <v>1018.52</v>
      </c>
      <c r="BO6" s="35" t="str">
        <f>IF(BO7="","",IF(BO7="-","【-】","【"&amp;SUBSTITUTE(TEXT(BO7,"#,##0.00"),"-","△")&amp;"】"))</f>
        <v>【1,084.05】</v>
      </c>
      <c r="BP6" s="36">
        <f>IF(BP7="",NA(),BP7)</f>
        <v>109.4</v>
      </c>
      <c r="BQ6" s="36">
        <f t="shared" ref="BQ6:BY6" si="8">IF(BQ7="",NA(),BQ7)</f>
        <v>100.68</v>
      </c>
      <c r="BR6" s="36">
        <f t="shared" si="8"/>
        <v>78.209999999999994</v>
      </c>
      <c r="BS6" s="36">
        <f t="shared" si="8"/>
        <v>84.03</v>
      </c>
      <c r="BT6" s="36">
        <f t="shared" si="8"/>
        <v>71.22</v>
      </c>
      <c r="BU6" s="36">
        <f t="shared" si="8"/>
        <v>40.6</v>
      </c>
      <c r="BV6" s="36">
        <f t="shared" si="8"/>
        <v>56.04</v>
      </c>
      <c r="BW6" s="36">
        <f t="shared" si="8"/>
        <v>58.52</v>
      </c>
      <c r="BX6" s="36">
        <f t="shared" si="8"/>
        <v>59.22</v>
      </c>
      <c r="BY6" s="36">
        <f t="shared" si="8"/>
        <v>58.79</v>
      </c>
      <c r="BZ6" s="35" t="str">
        <f>IF(BZ7="","",IF(BZ7="-","【-】","【"&amp;SUBSTITUTE(TEXT(BZ7,"#,##0.00"),"-","△")&amp;"】"))</f>
        <v>【53.46】</v>
      </c>
      <c r="CA6" s="36">
        <f>IF(CA7="",NA(),CA7)</f>
        <v>157.38</v>
      </c>
      <c r="CB6" s="36">
        <f t="shared" ref="CB6:CJ6" si="9">IF(CB7="",NA(),CB7)</f>
        <v>172.19</v>
      </c>
      <c r="CC6" s="36">
        <f t="shared" si="9"/>
        <v>221.44</v>
      </c>
      <c r="CD6" s="36">
        <f t="shared" si="9"/>
        <v>206.86</v>
      </c>
      <c r="CE6" s="36">
        <f t="shared" si="9"/>
        <v>229.5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66.760000000000005</v>
      </c>
      <c r="CM6" s="36">
        <f t="shared" ref="CM6:CU6" si="10">IF(CM7="",NA(),CM7)</f>
        <v>65.56</v>
      </c>
      <c r="CN6" s="36">
        <f t="shared" si="10"/>
        <v>84.77</v>
      </c>
      <c r="CO6" s="36">
        <f t="shared" si="10"/>
        <v>89.63</v>
      </c>
      <c r="CP6" s="36">
        <f t="shared" si="10"/>
        <v>87.12</v>
      </c>
      <c r="CQ6" s="36">
        <f t="shared" si="10"/>
        <v>57.29</v>
      </c>
      <c r="CR6" s="36">
        <f t="shared" si="10"/>
        <v>55.9</v>
      </c>
      <c r="CS6" s="36">
        <f t="shared" si="10"/>
        <v>57.3</v>
      </c>
      <c r="CT6" s="36">
        <f t="shared" si="10"/>
        <v>56.76</v>
      </c>
      <c r="CU6" s="36">
        <f t="shared" si="10"/>
        <v>56.04</v>
      </c>
      <c r="CV6" s="35" t="str">
        <f>IF(CV7="","",IF(CV7="-","【-】","【"&amp;SUBSTITUTE(TEXT(CV7,"#,##0.00"),"-","△")&amp;"】"))</f>
        <v>【54.90】</v>
      </c>
      <c r="CW6" s="36">
        <f>IF(CW7="",NA(),CW7)</f>
        <v>83.06</v>
      </c>
      <c r="CX6" s="36">
        <f t="shared" ref="CX6:DF6" si="11">IF(CX7="",NA(),CX7)</f>
        <v>83.8</v>
      </c>
      <c r="CY6" s="36">
        <f t="shared" si="11"/>
        <v>63</v>
      </c>
      <c r="CZ6" s="36">
        <f t="shared" si="11"/>
        <v>59.44</v>
      </c>
      <c r="DA6" s="36">
        <f t="shared" si="11"/>
        <v>61.82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6">
        <f t="shared" ref="EE6:EM6" si="14">IF(EE7="",NA(),EE7)</f>
        <v>5.59</v>
      </c>
      <c r="EF6" s="36">
        <f t="shared" si="14"/>
        <v>3.73</v>
      </c>
      <c r="EG6" s="36">
        <f t="shared" si="14"/>
        <v>2.91</v>
      </c>
      <c r="EH6" s="36">
        <f t="shared" si="14"/>
        <v>0.78</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434841</v>
      </c>
      <c r="D7" s="38">
        <v>47</v>
      </c>
      <c r="E7" s="38">
        <v>1</v>
      </c>
      <c r="F7" s="38">
        <v>0</v>
      </c>
      <c r="G7" s="38">
        <v>0</v>
      </c>
      <c r="H7" s="38" t="s">
        <v>96</v>
      </c>
      <c r="I7" s="38" t="s">
        <v>97</v>
      </c>
      <c r="J7" s="38" t="s">
        <v>98</v>
      </c>
      <c r="K7" s="38" t="s">
        <v>99</v>
      </c>
      <c r="L7" s="38" t="s">
        <v>100</v>
      </c>
      <c r="M7" s="38" t="s">
        <v>101</v>
      </c>
      <c r="N7" s="39" t="s">
        <v>102</v>
      </c>
      <c r="O7" s="39" t="s">
        <v>103</v>
      </c>
      <c r="P7" s="39">
        <v>70.900000000000006</v>
      </c>
      <c r="Q7" s="39">
        <v>3080</v>
      </c>
      <c r="R7" s="39">
        <v>4545</v>
      </c>
      <c r="S7" s="39">
        <v>34.08</v>
      </c>
      <c r="T7" s="39">
        <v>133.36000000000001</v>
      </c>
      <c r="U7" s="39">
        <v>3182</v>
      </c>
      <c r="V7" s="39">
        <v>6.01</v>
      </c>
      <c r="W7" s="39">
        <v>529.45000000000005</v>
      </c>
      <c r="X7" s="39">
        <v>119.97</v>
      </c>
      <c r="Y7" s="39">
        <v>112.35</v>
      </c>
      <c r="Z7" s="39">
        <v>89.6</v>
      </c>
      <c r="AA7" s="39">
        <v>104.94</v>
      </c>
      <c r="AB7" s="39">
        <v>76.569999999999993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424.49</v>
      </c>
      <c r="BF7" s="39">
        <v>563.4</v>
      </c>
      <c r="BG7" s="39">
        <v>851.2</v>
      </c>
      <c r="BH7" s="39">
        <v>911.47</v>
      </c>
      <c r="BI7" s="39">
        <v>1175.4100000000001</v>
      </c>
      <c r="BJ7" s="39">
        <v>1134.67</v>
      </c>
      <c r="BK7" s="39">
        <v>1144.79</v>
      </c>
      <c r="BL7" s="39">
        <v>1061.58</v>
      </c>
      <c r="BM7" s="39">
        <v>1007.7</v>
      </c>
      <c r="BN7" s="39">
        <v>1018.52</v>
      </c>
      <c r="BO7" s="39">
        <v>1084.05</v>
      </c>
      <c r="BP7" s="39">
        <v>109.4</v>
      </c>
      <c r="BQ7" s="39">
        <v>100.68</v>
      </c>
      <c r="BR7" s="39">
        <v>78.209999999999994</v>
      </c>
      <c r="BS7" s="39">
        <v>84.03</v>
      </c>
      <c r="BT7" s="39">
        <v>71.22</v>
      </c>
      <c r="BU7" s="39">
        <v>40.6</v>
      </c>
      <c r="BV7" s="39">
        <v>56.04</v>
      </c>
      <c r="BW7" s="39">
        <v>58.52</v>
      </c>
      <c r="BX7" s="39">
        <v>59.22</v>
      </c>
      <c r="BY7" s="39">
        <v>58.79</v>
      </c>
      <c r="BZ7" s="39">
        <v>53.46</v>
      </c>
      <c r="CA7" s="39">
        <v>157.38</v>
      </c>
      <c r="CB7" s="39">
        <v>172.19</v>
      </c>
      <c r="CC7" s="39">
        <v>221.44</v>
      </c>
      <c r="CD7" s="39">
        <v>206.86</v>
      </c>
      <c r="CE7" s="39">
        <v>229.5</v>
      </c>
      <c r="CF7" s="39">
        <v>440.03</v>
      </c>
      <c r="CG7" s="39">
        <v>304.35000000000002</v>
      </c>
      <c r="CH7" s="39">
        <v>296.3</v>
      </c>
      <c r="CI7" s="39">
        <v>292.89999999999998</v>
      </c>
      <c r="CJ7" s="39">
        <v>298.25</v>
      </c>
      <c r="CK7" s="39">
        <v>300.47000000000003</v>
      </c>
      <c r="CL7" s="39">
        <v>66.760000000000005</v>
      </c>
      <c r="CM7" s="39">
        <v>65.56</v>
      </c>
      <c r="CN7" s="39">
        <v>84.77</v>
      </c>
      <c r="CO7" s="39">
        <v>89.63</v>
      </c>
      <c r="CP7" s="39">
        <v>87.12</v>
      </c>
      <c r="CQ7" s="39">
        <v>57.29</v>
      </c>
      <c r="CR7" s="39">
        <v>55.9</v>
      </c>
      <c r="CS7" s="39">
        <v>57.3</v>
      </c>
      <c r="CT7" s="39">
        <v>56.76</v>
      </c>
      <c r="CU7" s="39">
        <v>56.04</v>
      </c>
      <c r="CV7" s="39">
        <v>54.9</v>
      </c>
      <c r="CW7" s="39">
        <v>83.06</v>
      </c>
      <c r="CX7" s="39">
        <v>83.8</v>
      </c>
      <c r="CY7" s="39">
        <v>63</v>
      </c>
      <c r="CZ7" s="39">
        <v>59.44</v>
      </c>
      <c r="DA7" s="39">
        <v>61.82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0.32</v>
      </c>
      <c r="EE7" s="39">
        <v>5.59</v>
      </c>
      <c r="EF7" s="39">
        <v>3.73</v>
      </c>
      <c r="EG7" s="39">
        <v>2.91</v>
      </c>
      <c r="EH7" s="39">
        <v>0.78</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2021-02-15T01:15:27Z</cp:lastPrinted>
  <dcterms:created xsi:type="dcterms:W3CDTF">2020-12-04T02:22:49Z</dcterms:created>
  <dcterms:modified xsi:type="dcterms:W3CDTF">2021-02-15T01:15:31Z</dcterms:modified>
  <cp:category/>
</cp:coreProperties>
</file>