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92.168.1.5\経済建設共有\井　和樹\1.令和２年度\②水道関係\R1決算統計資料\"/>
    </mc:Choice>
  </mc:AlternateContent>
  <xr:revisionPtr revIDLastSave="0" documentId="13_ncr:1_{920F8525-2919-4B8F-8576-EDF8C54C8F57}" xr6:coauthVersionLast="45" xr6:coauthVersionMax="45" xr10:uidLastSave="{00000000-0000-0000-0000-000000000000}"/>
  <workbookProtection workbookAlgorithmName="SHA-512" workbookHashValue="Ak0d/maVqUVd254JJcf19n71B+fKIlEKbnan3DjNq9nX43sCbXQlfyxhufiPG/gSJrYPrcGqk7RjIafnzy6ayg==" workbookSaltValue="+bvgupxx5HU4AwE9jtTP/Q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O6" i="5"/>
  <c r="I10" i="4" s="1"/>
  <c r="N6" i="5"/>
  <c r="M6" i="5"/>
  <c r="AD8" i="4" s="1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I85" i="4"/>
  <c r="BB10" i="4"/>
  <c r="AL10" i="4"/>
  <c r="W10" i="4"/>
  <c r="P10" i="4"/>
  <c r="B10" i="4"/>
  <c r="BB8" i="4"/>
  <c r="AT8" i="4"/>
  <c r="AL8" i="4"/>
  <c r="W8" i="4"/>
  <c r="P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<sst xmlns="http://schemas.openxmlformats.org/spreadsheetml/2006/main" count="233" uniqueCount="119">
  <si>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</si>
  <si>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</si>
  <si>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</si>
  <si>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</si>
  <si>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</si>
  <si>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</si>
  <si>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</si>
  <si>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</si>
  <si>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</si>
  <si>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</si>
  <si>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</si>
  <si>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</si>
  <si>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</si>
  <si>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</si>
  <si>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</si>
  <si>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</si>
  <si>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</si>
  <si>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</si>
  <si>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</si>
  <si>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</si>
  <si>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</si>
  <si>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</si>
  <si>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</si>
  <si>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</si>
  <si>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</si>
  <si>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</si>
  <si>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</si>
  <si>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</si>
  <si>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</si>
  <si>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</si>
  <si>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</si>
  <si>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</si>
  <si>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</si>
  <si>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</si>
  <si>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</si>
  <si>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</si>
  <si>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</si>
  <si>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</si>
  <si>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</si>
  <si>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</si>
  <si>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</si>
  <si>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</si>
  <si>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</si>
  <si>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</si>
  <si>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</si>
  <si>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</si>
  <si>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</si>
  <si>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</si>
  <si>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</si>
  <si>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</si>
  <si>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</si>
  <si>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</si>
  <si>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</si>
  <si>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</si>
  <si>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</si>
  <si>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</si>
  <si>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</si>
  <si>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</si>
  <si>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</si>
  <si>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</si>
  <si>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</si>
  <si>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</si>
  <si>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</si>
  <si>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</si>
  <si>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</si>
  <si>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</si>
  <si>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</si>
  <si>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</si>
  <si>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</si>
  <si>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</si>
  <si>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</si>
  <si>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</si>
  <si>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</si>
  <si>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</si>
  <si>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</si>
  <si>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</si>
  <si>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</si>
  <si>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</si>
  <si>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</si>
  <si>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</si>
  <si>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</si>
  <si>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</si>
  <si>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</si>
  <si>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</si>
  <si>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</si>
  <si>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</si>
  <si>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</si>
  <si>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</si>
  <si>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</si>
  <si>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</si>
  <si>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</si>
  <si>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</si>
  <si>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</si>
  <si>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</si>
  <si>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</si>
  <si>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</si>
  <si>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産山村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</si>
  <si>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</si>
  <si>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</si>
  <si>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</si>
  <si>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</si>
  <si>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</si>
  <si>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</si>
  <si>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</si>
  <si>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</si>
  <si>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</si>
  <si>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</si>
  <si>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</si>
  <si>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</si>
  <si>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</si>
  <si>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</si>
  <si>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</si>
  <si>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</si>
  <si>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</si>
  <si>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</si>
  <si>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</si>
  <si>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本村では近年、漏水事故も増え、安定した水の供給が厳しい状況となっている。数年後には多数の施設や管路が耐用年数を超えてしまうことから、計画的な更新が必要になってくる。
　今後は、水道整備事業基本計画に基づき、計画的に更新していく予定としている。</t>
    <rPh sb="1" eb="3">
      <t>ホンソン</t>
    </rPh>
    <rPh sb="5" eb="7">
      <t>キンネン</t>
    </rPh>
    <rPh sb="8" eb="10">
      <t>ロウスイ</t>
    </rPh>
    <rPh sb="10" eb="12">
      <t>ジコ</t>
    </rPh>
    <rPh sb="13" eb="14">
      <t>フ</t>
    </rPh>
    <rPh sb="16" eb="18">
      <t>アンテイ</t>
    </rPh>
    <rPh sb="20" eb="21">
      <t>ミズ</t>
    </rPh>
    <rPh sb="22" eb="24">
      <t>キョウキュウ</t>
    </rPh>
    <rPh sb="25" eb="26">
      <t>キビ</t>
    </rPh>
    <rPh sb="28" eb="30">
      <t>ジョウキョウ</t>
    </rPh>
    <rPh sb="37" eb="40">
      <t>スウネンゴ</t>
    </rPh>
    <rPh sb="42" eb="44">
      <t>タスウ</t>
    </rPh>
    <rPh sb="45" eb="47">
      <t>シセツ</t>
    </rPh>
    <rPh sb="48" eb="50">
      <t>カンロ</t>
    </rPh>
    <rPh sb="51" eb="53">
      <t>タイヨウ</t>
    </rPh>
    <rPh sb="53" eb="55">
      <t>ネンスウ</t>
    </rPh>
    <rPh sb="56" eb="57">
      <t>コ</t>
    </rPh>
    <rPh sb="67" eb="69">
      <t>ケイカク</t>
    </rPh>
    <rPh sb="69" eb="70">
      <t>テキ</t>
    </rPh>
    <rPh sb="71" eb="73">
      <t>コウシン</t>
    </rPh>
    <rPh sb="74" eb="76">
      <t>ヒツヨウ</t>
    </rPh>
    <rPh sb="85" eb="87">
      <t>コンゴ</t>
    </rPh>
    <rPh sb="89" eb="91">
      <t>スイドウ</t>
    </rPh>
    <rPh sb="91" eb="93">
      <t>セイビ</t>
    </rPh>
    <rPh sb="93" eb="95">
      <t>ジギョウ</t>
    </rPh>
    <rPh sb="95" eb="97">
      <t>キホン</t>
    </rPh>
    <rPh sb="97" eb="99">
      <t>ケイカク</t>
    </rPh>
    <rPh sb="100" eb="101">
      <t>モト</t>
    </rPh>
    <rPh sb="104" eb="106">
      <t>ケイカク</t>
    </rPh>
    <rPh sb="106" eb="107">
      <t>テキ</t>
    </rPh>
    <rPh sb="108" eb="110">
      <t>コウシン</t>
    </rPh>
    <rPh sb="114" eb="116">
      <t>ヨテイ</t>
    </rPh>
    <phoneticPr fontId="4"/>
  </si>
  <si>
    <t>今後も、給水人口の減少に伴い、料金収入も減少し、適切な維持管理が困難になると予想される。また、水道施設・管路の更新時期も迎えるため、早期に計画を見直し、併せて料金改定を行う。</t>
    <rPh sb="0" eb="2">
      <t>コンゴ</t>
    </rPh>
    <rPh sb="4" eb="6">
      <t>キュウスイ</t>
    </rPh>
    <rPh sb="6" eb="8">
      <t>ジンコウ</t>
    </rPh>
    <rPh sb="9" eb="11">
      <t>ゲンショウ</t>
    </rPh>
    <rPh sb="12" eb="13">
      <t>トモナ</t>
    </rPh>
    <rPh sb="15" eb="17">
      <t>リョウキン</t>
    </rPh>
    <rPh sb="17" eb="19">
      <t>シュウニュウ</t>
    </rPh>
    <rPh sb="20" eb="22">
      <t>ゲンショウ</t>
    </rPh>
    <rPh sb="24" eb="26">
      <t>テキセツ</t>
    </rPh>
    <rPh sb="27" eb="31">
      <t>イジカンリ</t>
    </rPh>
    <rPh sb="32" eb="34">
      <t>コンナン</t>
    </rPh>
    <rPh sb="38" eb="40">
      <t>ヨソウ</t>
    </rPh>
    <rPh sb="47" eb="49">
      <t>スイドウ</t>
    </rPh>
    <rPh sb="49" eb="51">
      <t>シセツ</t>
    </rPh>
    <rPh sb="52" eb="54">
      <t>カンロ</t>
    </rPh>
    <rPh sb="55" eb="57">
      <t>コウシン</t>
    </rPh>
    <rPh sb="57" eb="59">
      <t>ジキ</t>
    </rPh>
    <rPh sb="60" eb="61">
      <t>ムカ</t>
    </rPh>
    <rPh sb="66" eb="68">
      <t>ソウキ</t>
    </rPh>
    <rPh sb="69" eb="71">
      <t>ケイカク</t>
    </rPh>
    <rPh sb="72" eb="74">
      <t>ミナオ</t>
    </rPh>
    <rPh sb="76" eb="77">
      <t>アワ</t>
    </rPh>
    <rPh sb="79" eb="83">
      <t>リョウキンカイテイ</t>
    </rPh>
    <rPh sb="84" eb="85">
      <t>オコナ</t>
    </rPh>
    <phoneticPr fontId="4"/>
  </si>
  <si>
    <t>　現在の経営状況として、平成27年度に敷設後30年を超える水道管の破損が相次ぎ、収益的収支比率が低下した。そのため、平成28年度以降から水道管の更新を行っている。
　また、料金回収率は平成29年度の料金改定及び徴収率の向上に伴い、平成28年度以前の料金改定前に比べると、上昇傾向にある。施設利用率はほぼ横ばいで高い利用率になっている。
　今後は、老朽化した施設等を更新していくことで、有収率の向上、修繕費等の削減など財政への負担軽減を図り、適切な維持管理をしていく必要がある。</t>
    <rPh sb="1" eb="3">
      <t>ゲンザイ</t>
    </rPh>
    <rPh sb="4" eb="6">
      <t>ケイエイ</t>
    </rPh>
    <rPh sb="6" eb="8">
      <t>ジョウキョウ</t>
    </rPh>
    <rPh sb="12" eb="14">
      <t>ヘイセイ</t>
    </rPh>
    <rPh sb="16" eb="18">
      <t>ネンド</t>
    </rPh>
    <rPh sb="19" eb="21">
      <t>フセツ</t>
    </rPh>
    <rPh sb="21" eb="22">
      <t>ゴ</t>
    </rPh>
    <rPh sb="26" eb="27">
      <t>コ</t>
    </rPh>
    <rPh sb="29" eb="32">
      <t>スイドウカン</t>
    </rPh>
    <rPh sb="33" eb="35">
      <t>ハソン</t>
    </rPh>
    <rPh sb="36" eb="38">
      <t>アイツ</t>
    </rPh>
    <rPh sb="40" eb="43">
      <t>シュウエキテキ</t>
    </rPh>
    <rPh sb="43" eb="45">
      <t>シュウシ</t>
    </rPh>
    <rPh sb="45" eb="47">
      <t>ヒリツ</t>
    </rPh>
    <rPh sb="48" eb="50">
      <t>テイカ</t>
    </rPh>
    <rPh sb="58" eb="60">
      <t>ヘイセイ</t>
    </rPh>
    <rPh sb="62" eb="64">
      <t>ネンド</t>
    </rPh>
    <rPh sb="64" eb="66">
      <t>イコウ</t>
    </rPh>
    <rPh sb="68" eb="71">
      <t>スイドウカン</t>
    </rPh>
    <rPh sb="72" eb="74">
      <t>コウシン</t>
    </rPh>
    <rPh sb="75" eb="76">
      <t>オコナ</t>
    </rPh>
    <rPh sb="86" eb="88">
      <t>リョウキン</t>
    </rPh>
    <rPh sb="88" eb="91">
      <t>カイシュウリツ</t>
    </rPh>
    <rPh sb="92" eb="94">
      <t>ヘイセイ</t>
    </rPh>
    <rPh sb="96" eb="98">
      <t>ネンド</t>
    </rPh>
    <rPh sb="99" eb="103">
      <t>リョウキンカイテイ</t>
    </rPh>
    <rPh sb="103" eb="104">
      <t>オヨ</t>
    </rPh>
    <rPh sb="105" eb="108">
      <t>チョウシュウリツ</t>
    </rPh>
    <rPh sb="109" eb="111">
      <t>コウジョウ</t>
    </rPh>
    <rPh sb="112" eb="113">
      <t>トモナ</t>
    </rPh>
    <rPh sb="115" eb="117">
      <t>ヘイセイ</t>
    </rPh>
    <rPh sb="119" eb="121">
      <t>ネンド</t>
    </rPh>
    <rPh sb="121" eb="123">
      <t>イゼン</t>
    </rPh>
    <rPh sb="124" eb="128">
      <t>リョウキンカイテイ</t>
    </rPh>
    <rPh sb="128" eb="129">
      <t>マエ</t>
    </rPh>
    <rPh sb="130" eb="131">
      <t>クラ</t>
    </rPh>
    <rPh sb="135" eb="137">
      <t>ジョウショウ</t>
    </rPh>
    <rPh sb="137" eb="139">
      <t>ケイコウ</t>
    </rPh>
    <rPh sb="143" eb="145">
      <t>シセツ</t>
    </rPh>
    <rPh sb="145" eb="148">
      <t>リヨウリツ</t>
    </rPh>
    <rPh sb="151" eb="152">
      <t>ヨコ</t>
    </rPh>
    <rPh sb="155" eb="156">
      <t>タカ</t>
    </rPh>
    <rPh sb="157" eb="160">
      <t>リヨウリツ</t>
    </rPh>
    <rPh sb="169" eb="171">
      <t>コンゴ</t>
    </rPh>
    <rPh sb="173" eb="176">
      <t>ロウキュウカ</t>
    </rPh>
    <rPh sb="178" eb="180">
      <t>シセツ</t>
    </rPh>
    <rPh sb="180" eb="181">
      <t>ナド</t>
    </rPh>
    <rPh sb="182" eb="184">
      <t>コウシン</t>
    </rPh>
    <rPh sb="192" eb="195">
      <t>ユウシュウリツ</t>
    </rPh>
    <rPh sb="196" eb="198">
      <t>コウジョウ</t>
    </rPh>
    <rPh sb="199" eb="201">
      <t>シュウゼン</t>
    </rPh>
    <rPh sb="201" eb="202">
      <t>ヒ</t>
    </rPh>
    <rPh sb="202" eb="203">
      <t>ナド</t>
    </rPh>
    <rPh sb="204" eb="206">
      <t>サクゲン</t>
    </rPh>
    <rPh sb="208" eb="210">
      <t>ザイセイ</t>
    </rPh>
    <rPh sb="212" eb="216">
      <t>フタンケイゲン</t>
    </rPh>
    <rPh sb="217" eb="218">
      <t>ハカ</t>
    </rPh>
    <rPh sb="220" eb="222">
      <t>テキセツ</t>
    </rPh>
    <rPh sb="223" eb="227">
      <t>イジカンリ</t>
    </rPh>
    <rPh sb="232" eb="23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</si>
</sst>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0.72</c:v>
                </c:pt>
                <c:pt idx="2">
                  <c:v>0.72</c:v>
                </c:pt>
                <c:pt idx="3">
                  <c:v>0.72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7-4AE5-9C57-E18B2A1F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1.26</c:v>
                </c:pt>
                <c:pt idx="1">
                  <c:v>0.78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37-4AE5-9C57-E18B2A1F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93.69</c:v>
                </c:pt>
                <c:pt idx="1">
                  <c:v>93.95</c:v>
                </c:pt>
                <c:pt idx="2">
                  <c:v>93.95</c:v>
                </c:pt>
                <c:pt idx="3">
                  <c:v>93.95</c:v>
                </c:pt>
                <c:pt idx="4">
                  <c:v>93.69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D-4BBE-8ED8-279F273C0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48.7</c:v>
                </c:pt>
                <c:pt idx="1">
                  <c:v>46.9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D-4BBE-8ED8-279F273C0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67.25</c:v>
                </c:pt>
                <c:pt idx="1">
                  <c:v>72.180000000000007</c:v>
                </c:pt>
                <c:pt idx="2">
                  <c:v>70.41</c:v>
                </c:pt>
                <c:pt idx="3">
                  <c:v>70.41</c:v>
                </c:pt>
                <c:pt idx="4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6-461C-9F95-C34002CFB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74.959999999999994</c:v>
                </c:pt>
                <c:pt idx="1">
                  <c:v>74.63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6-461C-9F95-C34002CFB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47.26</c:v>
                </c:pt>
                <c:pt idx="1">
                  <c:v>59.51</c:v>
                </c:pt>
                <c:pt idx="2">
                  <c:v>107.43</c:v>
                </c:pt>
                <c:pt idx="3">
                  <c:v>107.56</c:v>
                </c:pt>
                <c:pt idx="4">
                  <c:v>104.08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5-42ED-888E-E9B365D4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72.03</c:v>
                </c:pt>
                <c:pt idx="1">
                  <c:v>72.11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5-42ED-888E-E9B365D4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5-4F59-92A6-1C0B84475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F59-92A6-1C0B84475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7-4124-80CB-DC2ACEB94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7-4124-80CB-DC2ACEB94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A-4BB7-A4B3-94B0B299F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A-4BB7-A4B3-94B0B299F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7-4F03-B16E-03158CC30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7-4F03-B16E-03158CC30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961.51</c:v>
                </c:pt>
                <c:pt idx="1">
                  <c:v>871.19</c:v>
                </c:pt>
                <c:pt idx="2">
                  <c:v>647.28</c:v>
                </c:pt>
                <c:pt idx="3">
                  <c:v>698.12</c:v>
                </c:pt>
                <c:pt idx="4">
                  <c:v>669.03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C-4219-9BDA-1E95A20E8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1510.14</c:v>
                </c:pt>
                <c:pt idx="1">
                  <c:v>1595.62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C-4219-9BDA-1E95A20E8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41.71</c:v>
                </c:pt>
                <c:pt idx="1">
                  <c:v>53.26</c:v>
                </c:pt>
                <c:pt idx="2">
                  <c:v>98.69</c:v>
                </c:pt>
                <c:pt idx="3">
                  <c:v>76.75</c:v>
                </c:pt>
                <c:pt idx="4">
                  <c:v>97.04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F-46A5-B283-595FD1530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22.67</c:v>
                </c:pt>
                <c:pt idx="1">
                  <c:v>37.92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F-46A5-B283-595FD1530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233.11</c:v>
                </c:pt>
                <c:pt idx="1">
                  <c:v>181.61</c:v>
                </c:pt>
                <c:pt idx="2">
                  <c:v>116.81</c:v>
                </c:pt>
                <c:pt idx="3">
                  <c:v>137.26</c:v>
                </c:pt>
                <c:pt idx="4">
                  <c:v>118.65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7-4CD8-A442-C3E91EAFF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789.62</c:v>
                </c:pt>
                <c:pt idx="1">
                  <c:v>423.18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7-4CD8-A442-C3E91EAFF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S4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熊本県　産山村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1512</v>
      </c>
      <c r="AM8" s="51"/>
      <c r="AN8" s="51"/>
      <c r="AO8" s="51"/>
      <c r="AP8" s="51"/>
      <c r="AQ8" s="51"/>
      <c r="AR8" s="51"/>
      <c r="AS8" s="51"/>
      <c r="AT8" s="47">
        <f>データ!$S$6</f>
        <v>60.81</v>
      </c>
      <c r="AU8" s="47"/>
      <c r="AV8" s="47"/>
      <c r="AW8" s="47"/>
      <c r="AX8" s="47"/>
      <c r="AY8" s="47"/>
      <c r="AZ8" s="47"/>
      <c r="BA8" s="47"/>
      <c r="BB8" s="47">
        <f>データ!$T$6</f>
        <v>24.86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90.3</v>
      </c>
      <c r="Q10" s="47"/>
      <c r="R10" s="47"/>
      <c r="S10" s="47"/>
      <c r="T10" s="47"/>
      <c r="U10" s="47"/>
      <c r="V10" s="47"/>
      <c r="W10" s="51">
        <f>データ!$Q$6</f>
        <v>1900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1340</v>
      </c>
      <c r="AM10" s="51"/>
      <c r="AN10" s="51"/>
      <c r="AO10" s="51"/>
      <c r="AP10" s="51"/>
      <c r="AQ10" s="51"/>
      <c r="AR10" s="51"/>
      <c r="AS10" s="51"/>
      <c r="AT10" s="47">
        <f>データ!$V$6</f>
        <v>0.24</v>
      </c>
      <c r="AU10" s="47"/>
      <c r="AV10" s="47"/>
      <c r="AW10" s="47"/>
      <c r="AX10" s="47"/>
      <c r="AY10" s="47"/>
      <c r="AZ10" s="47"/>
      <c r="BA10" s="47"/>
      <c r="BB10" s="47">
        <f>データ!$W$6</f>
        <v>5583.33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118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116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117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kccacJqa/HDKTx2CyDmmD4OWsR0Wor4ycT7sKv1ydwZkJBj2mfkRYKX3T+w5q08nB4KvCUkKQhQheI9XFeZleA==" saltValue="XdTEUs22Q60ta4ZFDyAfw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2019</v>
      </c>
      <c r="C6" s="34">
        <f t="shared" ref="C6:W6" si="3">C7</f>
        <v>434256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熊本県　産山村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90.3</v>
      </c>
      <c r="Q6" s="35">
        <f t="shared" si="3"/>
        <v>1900</v>
      </c>
      <c r="R6" s="35">
        <f t="shared" si="3"/>
        <v>1512</v>
      </c>
      <c r="S6" s="35">
        <f t="shared" si="3"/>
        <v>60.81</v>
      </c>
      <c r="T6" s="35">
        <f t="shared" si="3"/>
        <v>24.86</v>
      </c>
      <c r="U6" s="35">
        <f t="shared" si="3"/>
        <v>1340</v>
      </c>
      <c r="V6" s="35">
        <f t="shared" si="3"/>
        <v>0.24</v>
      </c>
      <c r="W6" s="35">
        <f t="shared" si="3"/>
        <v>5583.33</v>
      </c>
      <c r="X6" s="36">
        <f>IF(X7="",NA(),X7)</f>
        <v>47.26</v>
      </c>
      <c r="Y6" s="36">
        <f t="shared" ref="Y6:AG6" si="4">IF(Y7="",NA(),Y7)</f>
        <v>59.51</v>
      </c>
      <c r="Z6" s="36">
        <f t="shared" si="4"/>
        <v>107.43</v>
      </c>
      <c r="AA6" s="36">
        <f t="shared" si="4"/>
        <v>107.56</v>
      </c>
      <c r="AB6" s="36">
        <f t="shared" si="4"/>
        <v>104.08</v>
      </c>
      <c r="AC6" s="36">
        <f t="shared" si="4"/>
        <v>72.03</v>
      </c>
      <c r="AD6" s="36">
        <f t="shared" si="4"/>
        <v>72.11</v>
      </c>
      <c r="AE6" s="36">
        <f t="shared" si="4"/>
        <v>74.05</v>
      </c>
      <c r="AF6" s="36">
        <f t="shared" si="4"/>
        <v>73.25</v>
      </c>
      <c r="AG6" s="36">
        <f t="shared" si="4"/>
        <v>75.06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961.51</v>
      </c>
      <c r="BF6" s="36">
        <f t="shared" ref="BF6:BN6" si="7">IF(BF7="",NA(),BF7)</f>
        <v>871.19</v>
      </c>
      <c r="BG6" s="36">
        <f t="shared" si="7"/>
        <v>647.28</v>
      </c>
      <c r="BH6" s="36">
        <f t="shared" si="7"/>
        <v>698.12</v>
      </c>
      <c r="BI6" s="36">
        <f t="shared" si="7"/>
        <v>669.03</v>
      </c>
      <c r="BJ6" s="36">
        <f t="shared" si="7"/>
        <v>1510.14</v>
      </c>
      <c r="BK6" s="36">
        <f t="shared" si="7"/>
        <v>1595.62</v>
      </c>
      <c r="BL6" s="36">
        <f t="shared" si="7"/>
        <v>1302.33</v>
      </c>
      <c r="BM6" s="36">
        <f t="shared" si="7"/>
        <v>1274.21</v>
      </c>
      <c r="BN6" s="36">
        <f t="shared" si="7"/>
        <v>1183.92</v>
      </c>
      <c r="BO6" s="35" t="str">
        <f>IF(BO7="","",IF(BO7="-","【-】","【"&amp;SUBSTITUTE(TEXT(BO7,"#,##0.00"),"-","△")&amp;"】"))</f>
        <v>【1,084.05】</v>
      </c>
      <c r="BP6" s="36">
        <f>IF(BP7="",NA(),BP7)</f>
        <v>41.71</v>
      </c>
      <c r="BQ6" s="36">
        <f t="shared" ref="BQ6:BY6" si="8">IF(BQ7="",NA(),BQ7)</f>
        <v>53.26</v>
      </c>
      <c r="BR6" s="36">
        <f t="shared" si="8"/>
        <v>98.69</v>
      </c>
      <c r="BS6" s="36">
        <f t="shared" si="8"/>
        <v>76.75</v>
      </c>
      <c r="BT6" s="36">
        <f t="shared" si="8"/>
        <v>97.04</v>
      </c>
      <c r="BU6" s="36">
        <f t="shared" si="8"/>
        <v>22.67</v>
      </c>
      <c r="BV6" s="36">
        <f t="shared" si="8"/>
        <v>37.92</v>
      </c>
      <c r="BW6" s="36">
        <f t="shared" si="8"/>
        <v>40.89</v>
      </c>
      <c r="BX6" s="36">
        <f t="shared" si="8"/>
        <v>41.25</v>
      </c>
      <c r="BY6" s="36">
        <f t="shared" si="8"/>
        <v>42.5</v>
      </c>
      <c r="BZ6" s="35" t="str">
        <f>IF(BZ7="","",IF(BZ7="-","【-】","【"&amp;SUBSTITUTE(TEXT(BZ7,"#,##0.00"),"-","△")&amp;"】"))</f>
        <v>【53.46】</v>
      </c>
      <c r="CA6" s="36">
        <f>IF(CA7="",NA(),CA7)</f>
        <v>233.11</v>
      </c>
      <c r="CB6" s="36">
        <f t="shared" ref="CB6:CJ6" si="9">IF(CB7="",NA(),CB7)</f>
        <v>181.61</v>
      </c>
      <c r="CC6" s="36">
        <f t="shared" si="9"/>
        <v>116.81</v>
      </c>
      <c r="CD6" s="36">
        <f t="shared" si="9"/>
        <v>137.26</v>
      </c>
      <c r="CE6" s="36">
        <f t="shared" si="9"/>
        <v>118.65</v>
      </c>
      <c r="CF6" s="36">
        <f t="shared" si="9"/>
        <v>789.62</v>
      </c>
      <c r="CG6" s="36">
        <f t="shared" si="9"/>
        <v>423.18</v>
      </c>
      <c r="CH6" s="36">
        <f t="shared" si="9"/>
        <v>383.2</v>
      </c>
      <c r="CI6" s="36">
        <f t="shared" si="9"/>
        <v>383.25</v>
      </c>
      <c r="CJ6" s="36">
        <f t="shared" si="9"/>
        <v>377.72</v>
      </c>
      <c r="CK6" s="35" t="str">
        <f>IF(CK7="","",IF(CK7="-","【-】","【"&amp;SUBSTITUTE(TEXT(CK7,"#,##0.00"),"-","△")&amp;"】"))</f>
        <v>【300.47】</v>
      </c>
      <c r="CL6" s="36">
        <f>IF(CL7="",NA(),CL7)</f>
        <v>93.69</v>
      </c>
      <c r="CM6" s="36">
        <f t="shared" ref="CM6:CU6" si="10">IF(CM7="",NA(),CM7)</f>
        <v>93.95</v>
      </c>
      <c r="CN6" s="36">
        <f t="shared" si="10"/>
        <v>93.95</v>
      </c>
      <c r="CO6" s="36">
        <f t="shared" si="10"/>
        <v>93.95</v>
      </c>
      <c r="CP6" s="36">
        <f t="shared" si="10"/>
        <v>93.69</v>
      </c>
      <c r="CQ6" s="36">
        <f t="shared" si="10"/>
        <v>48.7</v>
      </c>
      <c r="CR6" s="36">
        <f t="shared" si="10"/>
        <v>46.9</v>
      </c>
      <c r="CS6" s="36">
        <f t="shared" si="10"/>
        <v>47.95</v>
      </c>
      <c r="CT6" s="36">
        <f t="shared" si="10"/>
        <v>48.26</v>
      </c>
      <c r="CU6" s="36">
        <f t="shared" si="10"/>
        <v>48.01</v>
      </c>
      <c r="CV6" s="35" t="str">
        <f>IF(CV7="","",IF(CV7="-","【-】","【"&amp;SUBSTITUTE(TEXT(CV7,"#,##0.00"),"-","△")&amp;"】"))</f>
        <v>【54.90】</v>
      </c>
      <c r="CW6" s="36">
        <f>IF(CW7="",NA(),CW7)</f>
        <v>67.25</v>
      </c>
      <c r="CX6" s="36">
        <f t="shared" ref="CX6:DF6" si="11">IF(CX7="",NA(),CX7)</f>
        <v>72.180000000000007</v>
      </c>
      <c r="CY6" s="36">
        <f t="shared" si="11"/>
        <v>70.41</v>
      </c>
      <c r="CZ6" s="36">
        <f t="shared" si="11"/>
        <v>70.41</v>
      </c>
      <c r="DA6" s="36">
        <f t="shared" si="11"/>
        <v>63.3</v>
      </c>
      <c r="DB6" s="36">
        <f t="shared" si="11"/>
        <v>74.959999999999994</v>
      </c>
      <c r="DC6" s="36">
        <f t="shared" si="11"/>
        <v>74.63</v>
      </c>
      <c r="DD6" s="36">
        <f t="shared" si="11"/>
        <v>74.900000000000006</v>
      </c>
      <c r="DE6" s="36">
        <f t="shared" si="11"/>
        <v>72.72</v>
      </c>
      <c r="DF6" s="36">
        <f t="shared" si="11"/>
        <v>72.75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6">
        <f t="shared" ref="EE6:EM6" si="14">IF(EE7="",NA(),EE7)</f>
        <v>0.72</v>
      </c>
      <c r="EF6" s="36">
        <f t="shared" si="14"/>
        <v>0.72</v>
      </c>
      <c r="EG6" s="36">
        <f t="shared" si="14"/>
        <v>0.72</v>
      </c>
      <c r="EH6" s="35">
        <f t="shared" si="14"/>
        <v>0</v>
      </c>
      <c r="EI6" s="36">
        <f t="shared" si="14"/>
        <v>1.26</v>
      </c>
      <c r="EJ6" s="36">
        <f t="shared" si="14"/>
        <v>0.78</v>
      </c>
      <c r="EK6" s="36">
        <f t="shared" si="14"/>
        <v>0.56999999999999995</v>
      </c>
      <c r="EL6" s="36">
        <f t="shared" si="14"/>
        <v>0.62</v>
      </c>
      <c r="EM6" s="36">
        <f t="shared" si="14"/>
        <v>0.39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434256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90.3</v>
      </c>
      <c r="Q7" s="39">
        <v>1900</v>
      </c>
      <c r="R7" s="39">
        <v>1512</v>
      </c>
      <c r="S7" s="39">
        <v>60.81</v>
      </c>
      <c r="T7" s="39">
        <v>24.86</v>
      </c>
      <c r="U7" s="39">
        <v>1340</v>
      </c>
      <c r="V7" s="39">
        <v>0.24</v>
      </c>
      <c r="W7" s="39">
        <v>5583.33</v>
      </c>
      <c r="X7" s="39">
        <v>47.26</v>
      </c>
      <c r="Y7" s="39">
        <v>59.51</v>
      </c>
      <c r="Z7" s="39">
        <v>107.43</v>
      </c>
      <c r="AA7" s="39">
        <v>107.56</v>
      </c>
      <c r="AB7" s="39">
        <v>104.08</v>
      </c>
      <c r="AC7" s="39">
        <v>72.03</v>
      </c>
      <c r="AD7" s="39">
        <v>72.11</v>
      </c>
      <c r="AE7" s="39">
        <v>74.05</v>
      </c>
      <c r="AF7" s="39">
        <v>73.25</v>
      </c>
      <c r="AG7" s="39">
        <v>75.06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961.51</v>
      </c>
      <c r="BF7" s="39">
        <v>871.19</v>
      </c>
      <c r="BG7" s="39">
        <v>647.28</v>
      </c>
      <c r="BH7" s="39">
        <v>698.12</v>
      </c>
      <c r="BI7" s="39">
        <v>669.03</v>
      </c>
      <c r="BJ7" s="39">
        <v>1510.14</v>
      </c>
      <c r="BK7" s="39">
        <v>1595.62</v>
      </c>
      <c r="BL7" s="39">
        <v>1302.33</v>
      </c>
      <c r="BM7" s="39">
        <v>1274.21</v>
      </c>
      <c r="BN7" s="39">
        <v>1183.92</v>
      </c>
      <c r="BO7" s="39">
        <v>1084.05</v>
      </c>
      <c r="BP7" s="39">
        <v>41.71</v>
      </c>
      <c r="BQ7" s="39">
        <v>53.26</v>
      </c>
      <c r="BR7" s="39">
        <v>98.69</v>
      </c>
      <c r="BS7" s="39">
        <v>76.75</v>
      </c>
      <c r="BT7" s="39">
        <v>97.04</v>
      </c>
      <c r="BU7" s="39">
        <v>22.67</v>
      </c>
      <c r="BV7" s="39">
        <v>37.92</v>
      </c>
      <c r="BW7" s="39">
        <v>40.89</v>
      </c>
      <c r="BX7" s="39">
        <v>41.25</v>
      </c>
      <c r="BY7" s="39">
        <v>42.5</v>
      </c>
      <c r="BZ7" s="39">
        <v>53.46</v>
      </c>
      <c r="CA7" s="39">
        <v>233.11</v>
      </c>
      <c r="CB7" s="39">
        <v>181.61</v>
      </c>
      <c r="CC7" s="39">
        <v>116.81</v>
      </c>
      <c r="CD7" s="39">
        <v>137.26</v>
      </c>
      <c r="CE7" s="39">
        <v>118.65</v>
      </c>
      <c r="CF7" s="39">
        <v>789.62</v>
      </c>
      <c r="CG7" s="39">
        <v>423.18</v>
      </c>
      <c r="CH7" s="39">
        <v>383.2</v>
      </c>
      <c r="CI7" s="39">
        <v>383.25</v>
      </c>
      <c r="CJ7" s="39">
        <v>377.72</v>
      </c>
      <c r="CK7" s="39">
        <v>300.47000000000003</v>
      </c>
      <c r="CL7" s="39">
        <v>93.69</v>
      </c>
      <c r="CM7" s="39">
        <v>93.95</v>
      </c>
      <c r="CN7" s="39">
        <v>93.95</v>
      </c>
      <c r="CO7" s="39">
        <v>93.95</v>
      </c>
      <c r="CP7" s="39">
        <v>93.69</v>
      </c>
      <c r="CQ7" s="39">
        <v>48.7</v>
      </c>
      <c r="CR7" s="39">
        <v>46.9</v>
      </c>
      <c r="CS7" s="39">
        <v>47.95</v>
      </c>
      <c r="CT7" s="39">
        <v>48.26</v>
      </c>
      <c r="CU7" s="39">
        <v>48.01</v>
      </c>
      <c r="CV7" s="39">
        <v>54.9</v>
      </c>
      <c r="CW7" s="39">
        <v>67.25</v>
      </c>
      <c r="CX7" s="39">
        <v>72.180000000000007</v>
      </c>
      <c r="CY7" s="39">
        <v>70.41</v>
      </c>
      <c r="CZ7" s="39">
        <v>70.41</v>
      </c>
      <c r="DA7" s="39">
        <v>63.3</v>
      </c>
      <c r="DB7" s="39">
        <v>74.959999999999994</v>
      </c>
      <c r="DC7" s="39">
        <v>74.63</v>
      </c>
      <c r="DD7" s="39">
        <v>74.900000000000006</v>
      </c>
      <c r="DE7" s="39">
        <v>72.72</v>
      </c>
      <c r="DF7" s="39">
        <v>72.75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0.72</v>
      </c>
      <c r="EF7" s="39">
        <v>0.72</v>
      </c>
      <c r="EG7" s="39">
        <v>0.72</v>
      </c>
      <c r="EH7" s="39">
        <v>0</v>
      </c>
      <c r="EI7" s="39">
        <v>1.26</v>
      </c>
      <c r="EJ7" s="39">
        <v>0.78</v>
      </c>
      <c r="EK7" s="39">
        <v>0.56999999999999995</v>
      </c>
      <c r="EL7" s="39">
        <v>0.62</v>
      </c>
      <c r="EM7" s="39">
        <v>0.39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higotai18</cp:lastModifiedBy>
  <dcterms:created xsi:type="dcterms:W3CDTF">2020-12-04T02:22:45Z</dcterms:created>
  <dcterms:modified xsi:type="dcterms:W3CDTF">2021-01-28T04:36:41Z</dcterms:modified>
  <cp:category/>
</cp:coreProperties>
</file>