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00.6\common\文書受付簿　～R1\R1年度文書受付簿\企画財政課\02_松永\松永Ｒ2\06_財政調査各種\210114公営企業 経営比較分析\03町→県\"/>
    </mc:Choice>
  </mc:AlternateContent>
  <xr:revisionPtr revIDLastSave="0" documentId="13_ncr:1_{A5FB35C7-DD1A-4949-8645-61B7BFC45132}" xr6:coauthVersionLast="44" xr6:coauthVersionMax="45" xr10:uidLastSave="{00000000-0000-0000-0000-000000000000}"/>
  <workbookProtection workbookAlgorithmName="SHA-512" workbookHashValue="+2RvtMzmyBwP/pxFMACShJfIwfITliYgeh4kQiRXORQjVmLsupbDztDckyIe9V58DmrT0UQHaRlwn06Rww9UHg==" workbookSaltValue="otQkBlZOpsJzPvii/aXza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D8" i="4"/>
  <c r="W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<sst xmlns="http://schemas.openxmlformats.org/spreadsheetml/2006/main" count="233" uniqueCount="117">
  <si>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</si>
  <si>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</si>
  <si>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</si>
  <si>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</si>
  <si>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</si>
  <si>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</si>
  <si>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</si>
  <si>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</si>
  <si>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</si>
  <si>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</si>
  <si>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</si>
  <si>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</si>
  <si>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</si>
  <si>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</si>
  <si>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</si>
  <si>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</si>
  <si>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</si>
  <si>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</si>
  <si>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</si>
  <si>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</si>
  <si>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</si>
  <si>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</si>
  <si>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</si>
  <si>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</si>
  <si>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</si>
  <si>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</si>
  <si>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</si>
  <si>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</si>
  <si>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</si>
  <si>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</si>
  <si>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</si>
  <si>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</si>
  <si>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</si>
  <si>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</si>
  <si>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</si>
  <si>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</si>
  <si>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</si>
  <si>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</si>
  <si>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</si>
  <si>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</si>
  <si>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</si>
  <si>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</si>
  <si>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</si>
  <si>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</si>
  <si>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</si>
  <si>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</si>
  <si>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</si>
  <si>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</si>
  <si>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</si>
  <si>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</si>
  <si>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</si>
  <si>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</si>
  <si>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</si>
  <si>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</si>
  <si>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</si>
  <si>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</si>
  <si>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</si>
  <si>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</si>
  <si>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</si>
  <si>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</si>
  <si>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</si>
  <si>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</si>
  <si>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</si>
  <si>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</si>
  <si>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</si>
  <si>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</si>
  <si>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</si>
  <si>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</si>
  <si>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</si>
  <si>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</si>
  <si>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</si>
  <si>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</si>
  <si>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</si>
  <si>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</si>
  <si>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</si>
  <si>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</si>
  <si>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</si>
  <si>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</si>
  <si>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</si>
  <si>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</si>
  <si>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</si>
  <si>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</si>
  <si>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</si>
  <si>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</si>
  <si>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</si>
  <si>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</si>
  <si>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</si>
  <si>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</si>
  <si>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</si>
  <si>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</si>
  <si>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</si>
  <si>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</si>
  <si>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</si>
  <si>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</si>
  <si>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</si>
  <si>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</si>
  <si>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</si>
  <si>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</si>
  <si>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</si>
  <si>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</si>
  <si>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</si>
  <si>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</si>
  <si>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</si>
  <si>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</si>
  <si>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</si>
  <si>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</si>
  <si>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</si>
  <si>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</si>
  <si>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</si>
  <si>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</si>
  <si>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</si>
  <si>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</si>
  <si>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</si>
  <si>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</si>
  <si>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継続事業によって水道施設の更新が済んでおり、耐用年数を考慮すると次の更新時期が令和１０年度から開始されると想定される。
　よって当面の状況は道路改良工事による水道管の付替え、分譲地の造成等による水道管工事等によって若干の更新を行う程度である。</t>
    <rPh sb="1" eb="3">
      <t>ケイゾク</t>
    </rPh>
    <rPh sb="3" eb="5">
      <t>ジギョウ</t>
    </rPh>
    <rPh sb="9" eb="11">
      <t>スイドウ</t>
    </rPh>
    <rPh sb="11" eb="13">
      <t>シセツ</t>
    </rPh>
    <rPh sb="14" eb="16">
      <t>コウシン</t>
    </rPh>
    <rPh sb="17" eb="18">
      <t>ス</t>
    </rPh>
    <rPh sb="23" eb="25">
      <t>タイヨウ</t>
    </rPh>
    <rPh sb="25" eb="27">
      <t>ネンスウ</t>
    </rPh>
    <rPh sb="28" eb="30">
      <t>コウリョ</t>
    </rPh>
    <rPh sb="33" eb="34">
      <t>ツギ</t>
    </rPh>
    <rPh sb="35" eb="37">
      <t>コウシン</t>
    </rPh>
    <rPh sb="37" eb="39">
      <t>ジキ</t>
    </rPh>
    <rPh sb="40" eb="41">
      <t>レイ</t>
    </rPh>
    <rPh sb="41" eb="42">
      <t>ワ</t>
    </rPh>
    <rPh sb="44" eb="46">
      <t>ネンド</t>
    </rPh>
    <rPh sb="48" eb="50">
      <t>カイシ</t>
    </rPh>
    <rPh sb="54" eb="56">
      <t>ソウテイ</t>
    </rPh>
    <rPh sb="65" eb="67">
      <t>トウメン</t>
    </rPh>
    <rPh sb="68" eb="70">
      <t>ジョウキョウ</t>
    </rPh>
    <rPh sb="71" eb="73">
      <t>ドウロ</t>
    </rPh>
    <rPh sb="73" eb="75">
      <t>カイリョウ</t>
    </rPh>
    <rPh sb="75" eb="77">
      <t>コウジ</t>
    </rPh>
    <rPh sb="80" eb="83">
      <t>スイドウカン</t>
    </rPh>
    <rPh sb="84" eb="86">
      <t>ツケカ</t>
    </rPh>
    <rPh sb="88" eb="91">
      <t>ブンジョウチ</t>
    </rPh>
    <rPh sb="92" eb="94">
      <t>ゾウセイ</t>
    </rPh>
    <rPh sb="94" eb="95">
      <t>トウ</t>
    </rPh>
    <rPh sb="98" eb="101">
      <t>スイドウカン</t>
    </rPh>
    <rPh sb="101" eb="103">
      <t>コウジ</t>
    </rPh>
    <rPh sb="103" eb="104">
      <t>ナド</t>
    </rPh>
    <rPh sb="108" eb="110">
      <t>ジャッカン</t>
    </rPh>
    <rPh sb="111" eb="113">
      <t>コウシン</t>
    </rPh>
    <rPh sb="114" eb="115">
      <t>オコナ</t>
    </rPh>
    <rPh sb="116" eb="118">
      <t>テイド</t>
    </rPh>
    <phoneticPr fontId="4"/>
  </si>
  <si>
    <t xml:space="preserve"> 水道未普及地域の解消を目指す当初の目的はほぼ達成されたが、事業によって地方債償還金の増加により収支が悪化傾向にあったことから、課題への取組などが先延ばしとなっている。なお、課題としては企業会計への移行・機械設備の老朽化・水道施設の耐震化・人口減少に伴う水道料金収入の減少・施設規模の最適化・将来の水質悪化や水源の枯渇・テロ対策等の危機管理などがある。このような課題への取組に対しアセットマネージメント（資産管理）による長期的な視点が必要となる。
　以上のことから今年度中に経営戦略を策定し、水道事業の健全性と効率性の向上に取り組む。</t>
    <rPh sb="1" eb="3">
      <t>スイドウ</t>
    </rPh>
    <rPh sb="3" eb="6">
      <t>ミフキュウ</t>
    </rPh>
    <rPh sb="6" eb="8">
      <t>チイキ</t>
    </rPh>
    <rPh sb="9" eb="11">
      <t>カイショウ</t>
    </rPh>
    <rPh sb="12" eb="14">
      <t>メザ</t>
    </rPh>
    <rPh sb="15" eb="17">
      <t>トウショ</t>
    </rPh>
    <rPh sb="18" eb="20">
      <t>モクテキ</t>
    </rPh>
    <rPh sb="23" eb="25">
      <t>タッセイ</t>
    </rPh>
    <rPh sb="30" eb="32">
      <t>ジギョウ</t>
    </rPh>
    <rPh sb="36" eb="39">
      <t>チホウサイ</t>
    </rPh>
    <rPh sb="39" eb="41">
      <t>ショウカン</t>
    </rPh>
    <rPh sb="41" eb="42">
      <t>キン</t>
    </rPh>
    <rPh sb="43" eb="45">
      <t>ゾウカ</t>
    </rPh>
    <rPh sb="48" eb="50">
      <t>シュウシ</t>
    </rPh>
    <rPh sb="51" eb="53">
      <t>アッカ</t>
    </rPh>
    <rPh sb="53" eb="55">
      <t>ケイコウ</t>
    </rPh>
    <rPh sb="64" eb="66">
      <t>カダイ</t>
    </rPh>
    <rPh sb="68" eb="70">
      <t>トリクミ</t>
    </rPh>
    <rPh sb="73" eb="75">
      <t>サキノ</t>
    </rPh>
    <rPh sb="87" eb="89">
      <t>カダイ</t>
    </rPh>
    <rPh sb="93" eb="95">
      <t>キギョウ</t>
    </rPh>
    <rPh sb="95" eb="97">
      <t>カイケイ</t>
    </rPh>
    <rPh sb="99" eb="101">
      <t>イコウ</t>
    </rPh>
    <rPh sb="102" eb="106">
      <t>キカイセツビ</t>
    </rPh>
    <rPh sb="107" eb="110">
      <t>ロウキュウカ</t>
    </rPh>
    <rPh sb="111" eb="113">
      <t>スイドウ</t>
    </rPh>
    <rPh sb="113" eb="115">
      <t>シセツ</t>
    </rPh>
    <rPh sb="116" eb="119">
      <t>タイシンカ</t>
    </rPh>
    <rPh sb="120" eb="122">
      <t>ジンコウ</t>
    </rPh>
    <rPh sb="122" eb="124">
      <t>ゲンショウ</t>
    </rPh>
    <rPh sb="125" eb="126">
      <t>トモナ</t>
    </rPh>
    <rPh sb="127" eb="129">
      <t>スイドウ</t>
    </rPh>
    <rPh sb="129" eb="131">
      <t>リョウキン</t>
    </rPh>
    <rPh sb="131" eb="133">
      <t>シュウニュウ</t>
    </rPh>
    <rPh sb="134" eb="136">
      <t>ゲンショウ</t>
    </rPh>
    <rPh sb="137" eb="139">
      <t>シセツ</t>
    </rPh>
    <rPh sb="139" eb="141">
      <t>キボ</t>
    </rPh>
    <rPh sb="142" eb="145">
      <t>サイテキカ</t>
    </rPh>
    <rPh sb="146" eb="148">
      <t>ショウライ</t>
    </rPh>
    <rPh sb="149" eb="151">
      <t>スイシツ</t>
    </rPh>
    <rPh sb="151" eb="153">
      <t>アッカ</t>
    </rPh>
    <rPh sb="154" eb="156">
      <t>スイゲン</t>
    </rPh>
    <rPh sb="157" eb="159">
      <t>コカツ</t>
    </rPh>
    <rPh sb="162" eb="164">
      <t>タイサク</t>
    </rPh>
    <rPh sb="164" eb="165">
      <t>トウ</t>
    </rPh>
    <rPh sb="166" eb="168">
      <t>キキ</t>
    </rPh>
    <rPh sb="168" eb="170">
      <t>カンリ</t>
    </rPh>
    <rPh sb="181" eb="183">
      <t>カダイ</t>
    </rPh>
    <rPh sb="185" eb="187">
      <t>トリクミ</t>
    </rPh>
    <rPh sb="188" eb="189">
      <t>タイ</t>
    </rPh>
    <rPh sb="202" eb="204">
      <t>シサン</t>
    </rPh>
    <rPh sb="204" eb="206">
      <t>カンリ</t>
    </rPh>
    <rPh sb="210" eb="213">
      <t>チョウキテキ</t>
    </rPh>
    <rPh sb="214" eb="216">
      <t>シテン</t>
    </rPh>
    <rPh sb="217" eb="219">
      <t>ヒツヨウ</t>
    </rPh>
    <rPh sb="225" eb="227">
      <t>イジョウ</t>
    </rPh>
    <rPh sb="232" eb="236">
      <t>コンネンドチュウ</t>
    </rPh>
    <rPh sb="237" eb="241">
      <t>ケイエイセンリャク</t>
    </rPh>
    <rPh sb="242" eb="244">
      <t>サクテイ</t>
    </rPh>
    <rPh sb="246" eb="248">
      <t>スイドウ</t>
    </rPh>
    <rPh sb="248" eb="250">
      <t>ジギョウ</t>
    </rPh>
    <rPh sb="251" eb="254">
      <t>ケンゼンセイ</t>
    </rPh>
    <rPh sb="255" eb="258">
      <t>コウリツセイ</t>
    </rPh>
    <rPh sb="259" eb="261">
      <t>コウジョウ</t>
    </rPh>
    <rPh sb="262" eb="263">
      <t>ト</t>
    </rPh>
    <rPh sb="264" eb="265">
      <t>ク</t>
    </rPh>
    <phoneticPr fontId="4"/>
  </si>
  <si>
    <t>収益的収支比率が低下傾向から上昇。
（要因）
　平成２０年度までに行われた継続事業により地方債償還金が増加傾向にあったが、平成３０年度に一部を償還完了したことにより、地方債償還金が減少に転じたため収益的収支比率が改善。
（今後の対策）
　長期的には地方債の償還が進んでいくことから収益的収支比率、料金回収率、給水原価は今後も改善する見込み。
　平成２０年度に実施した財政健全化計画の取組みである人員の減等を現在も継続して行っており、維持管理費の抑制に努めていく。</t>
    <rPh sb="0" eb="3">
      <t>シュウエキテキ</t>
    </rPh>
    <rPh sb="3" eb="5">
      <t>シュウシ</t>
    </rPh>
    <rPh sb="5" eb="7">
      <t>ヒリツ</t>
    </rPh>
    <rPh sb="8" eb="10">
      <t>テイカ</t>
    </rPh>
    <rPh sb="10" eb="12">
      <t>ケイコウ</t>
    </rPh>
    <rPh sb="14" eb="16">
      <t>ジョウショウ</t>
    </rPh>
    <rPh sb="19" eb="21">
      <t>ヨウイン</t>
    </rPh>
    <rPh sb="24" eb="26">
      <t>ヘイセイ</t>
    </rPh>
    <rPh sb="28" eb="30">
      <t>ネンド</t>
    </rPh>
    <rPh sb="33" eb="34">
      <t>オコナ</t>
    </rPh>
    <rPh sb="37" eb="41">
      <t>ケイゾクジギョウ</t>
    </rPh>
    <rPh sb="44" eb="47">
      <t>チホウサイ</t>
    </rPh>
    <rPh sb="47" eb="49">
      <t>ショウカン</t>
    </rPh>
    <rPh sb="49" eb="50">
      <t>キン</t>
    </rPh>
    <rPh sb="51" eb="53">
      <t>ゾウカ</t>
    </rPh>
    <rPh sb="53" eb="55">
      <t>ケイコウ</t>
    </rPh>
    <rPh sb="66" eb="67">
      <t>ド</t>
    </rPh>
    <rPh sb="68" eb="70">
      <t>イチブ</t>
    </rPh>
    <rPh sb="71" eb="73">
      <t>ショウカン</t>
    </rPh>
    <rPh sb="73" eb="75">
      <t>カンリョウ</t>
    </rPh>
    <rPh sb="83" eb="85">
      <t>チホウ</t>
    </rPh>
    <rPh sb="85" eb="86">
      <t>サイ</t>
    </rPh>
    <rPh sb="86" eb="88">
      <t>ショウカン</t>
    </rPh>
    <rPh sb="88" eb="89">
      <t>キン</t>
    </rPh>
    <rPh sb="90" eb="92">
      <t>ゲンショウ</t>
    </rPh>
    <rPh sb="93" eb="94">
      <t>テン</t>
    </rPh>
    <rPh sb="98" eb="105">
      <t>シュウエキテキシュウシヒリツ</t>
    </rPh>
    <rPh sb="106" eb="108">
      <t>カイゼン</t>
    </rPh>
    <rPh sb="111" eb="113">
      <t>コンゴ</t>
    </rPh>
    <rPh sb="114" eb="116">
      <t>タイサク</t>
    </rPh>
    <rPh sb="119" eb="122">
      <t>チョウキテキ</t>
    </rPh>
    <rPh sb="124" eb="126">
      <t>チホウ</t>
    </rPh>
    <rPh sb="126" eb="127">
      <t>サイ</t>
    </rPh>
    <rPh sb="128" eb="130">
      <t>ショウカン</t>
    </rPh>
    <rPh sb="131" eb="132">
      <t>スス</t>
    </rPh>
    <rPh sb="140" eb="147">
      <t>シュウエキテキシュウシヒリツ</t>
    </rPh>
    <rPh sb="148" eb="150">
      <t>リョウキン</t>
    </rPh>
    <rPh sb="150" eb="153">
      <t>カイシュウリツ</t>
    </rPh>
    <rPh sb="154" eb="156">
      <t>キュウスイ</t>
    </rPh>
    <rPh sb="156" eb="158">
      <t>ゲンカ</t>
    </rPh>
    <rPh sb="159" eb="161">
      <t>コンゴ</t>
    </rPh>
    <rPh sb="162" eb="164">
      <t>カイゼン</t>
    </rPh>
    <rPh sb="166" eb="168">
      <t>ミコ</t>
    </rPh>
    <rPh sb="172" eb="174">
      <t>ヘイセイ</t>
    </rPh>
    <rPh sb="176" eb="178">
      <t>ネンド</t>
    </rPh>
    <rPh sb="179" eb="181">
      <t>ジッシ</t>
    </rPh>
    <rPh sb="183" eb="185">
      <t>ザイセイ</t>
    </rPh>
    <rPh sb="185" eb="188">
      <t>ケンゼンカ</t>
    </rPh>
    <rPh sb="188" eb="190">
      <t>ケイカク</t>
    </rPh>
    <rPh sb="191" eb="193">
      <t>トリクミ</t>
    </rPh>
    <rPh sb="197" eb="199">
      <t>ジンイン</t>
    </rPh>
    <rPh sb="200" eb="201">
      <t>ゲン</t>
    </rPh>
    <rPh sb="201" eb="202">
      <t>トウ</t>
    </rPh>
    <rPh sb="203" eb="205">
      <t>ゲンザイ</t>
    </rPh>
    <rPh sb="206" eb="208">
      <t>ケイゾク</t>
    </rPh>
    <rPh sb="210" eb="211">
      <t>オコナ</t>
    </rPh>
    <rPh sb="216" eb="218">
      <t>イジ</t>
    </rPh>
    <rPh sb="218" eb="221">
      <t>カンリヒ</t>
    </rPh>
    <rPh sb="222" eb="224">
      <t>ヨクセイ</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</si>
</sst>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0.21</c:v>
                </c:pt>
                <c:pt idx="1">
                  <c:v>0.08</c:v>
                </c:pt>
                <c:pt idx="2" formatCode="#,##0.00;&quot;△&quot;#,##0.00">
                  <c:v>0</c:v>
                </c:pt>
                <c:pt idx="3" formatCode="#,##0.00;&quot;△&quot;#,##0.00">
                  <c:v>0</c:v>
                </c:pt>
                <c:pt idx="4">
                  <c:v>1.74</c:v>
                </c:pt>
              </c:numCache>
            </c:numRef>
          </c:val>
          <c:extLst>
            <c:ext xmlns:c16="http://schemas.microsoft.com/office/drawing/2014/chart" uri="{C3380CC4-5D6E-409C-BE32-E72D297353CC}">
              <c16:uniqueId val="{00000000-3D78-4CF1-BE6E-F505B24BADC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3D78-4CF1-BE6E-F505B24BADC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70.489999999999995</c:v>
                </c:pt>
                <c:pt idx="1">
                  <c:v>73.17</c:v>
                </c:pt>
                <c:pt idx="2">
                  <c:v>73.77</c:v>
                </c:pt>
                <c:pt idx="3">
                  <c:v>71.94</c:v>
                </c:pt>
                <c:pt idx="4">
                  <c:v>74.849999999999994</c:v>
                </c:pt>
              </c:numCache>
            </c:numRef>
          </c:val>
          <c:extLst>
            <c:ext xmlns:c16="http://schemas.microsoft.com/office/drawing/2014/chart" uri="{C3380CC4-5D6E-409C-BE32-E72D297353CC}">
              <c16:uniqueId val="{00000000-472F-4AD3-B3D9-F55E1CB1301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72F-4AD3-B3D9-F55E1CB1301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86.37</c:v>
                </c:pt>
                <c:pt idx="1">
                  <c:v>84.97</c:v>
                </c:pt>
                <c:pt idx="2">
                  <c:v>84.09</c:v>
                </c:pt>
                <c:pt idx="3">
                  <c:v>85.02</c:v>
                </c:pt>
                <c:pt idx="4">
                  <c:v>81.05</c:v>
                </c:pt>
              </c:numCache>
            </c:numRef>
          </c:val>
          <c:extLst>
            <c:ext xmlns:c16="http://schemas.microsoft.com/office/drawing/2014/chart" uri="{C3380CC4-5D6E-409C-BE32-E72D297353CC}">
              <c16:uniqueId val="{00000000-E36D-4B71-9F78-2DC2B194F4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36D-4B71-9F78-2DC2B194F4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67.400000000000006</c:v>
                </c:pt>
                <c:pt idx="1">
                  <c:v>65.3</c:v>
                </c:pt>
                <c:pt idx="2">
                  <c:v>66.39</c:v>
                </c:pt>
                <c:pt idx="3">
                  <c:v>65.33</c:v>
                </c:pt>
                <c:pt idx="4">
                  <c:v>76.53</c:v>
                </c:pt>
              </c:numCache>
            </c:numRef>
          </c:val>
          <c:extLst>
            <c:ext xmlns:c16="http://schemas.microsoft.com/office/drawing/2014/chart" uri="{C3380CC4-5D6E-409C-BE32-E72D297353CC}">
              <c16:uniqueId val="{00000000-B19D-4CC7-84CA-889D2915B72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B19D-4CC7-84CA-889D2915B72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8-4FEB-8842-5333CA4B000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8-4FEB-8842-5333CA4B000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4-4DD9-8061-D8D8F915015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4-4DD9-8061-D8D8F915015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D-48E9-A4FF-180C086EF7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D-48E9-A4FF-180C086EF7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E-4012-8A54-5A44F03E0A5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E-4012-8A54-5A44F03E0A5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964.71</c:v>
                </c:pt>
                <c:pt idx="1">
                  <c:v>859.68</c:v>
                </c:pt>
                <c:pt idx="2">
                  <c:v>781.35</c:v>
                </c:pt>
                <c:pt idx="3">
                  <c:v>694.74</c:v>
                </c:pt>
                <c:pt idx="4">
                  <c:v>659.51</c:v>
                </c:pt>
              </c:numCache>
            </c:numRef>
          </c:val>
          <c:extLst>
            <c:ext xmlns:c16="http://schemas.microsoft.com/office/drawing/2014/chart" uri="{C3380CC4-5D6E-409C-BE32-E72D297353CC}">
              <c16:uniqueId val="{00000000-3120-43F4-8E3B-301695A129A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120-43F4-8E3B-301695A129A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59.68</c:v>
                </c:pt>
                <c:pt idx="1">
                  <c:v>58.47</c:v>
                </c:pt>
                <c:pt idx="2">
                  <c:v>59.95</c:v>
                </c:pt>
                <c:pt idx="3">
                  <c:v>59.56</c:v>
                </c:pt>
                <c:pt idx="4">
                  <c:v>70.47</c:v>
                </c:pt>
              </c:numCache>
            </c:numRef>
          </c:val>
          <c:extLst>
            <c:ext xmlns:c16="http://schemas.microsoft.com/office/drawing/2014/chart" uri="{C3380CC4-5D6E-409C-BE32-E72D297353CC}">
              <c16:uniqueId val="{00000000-ECBF-4C1B-B7AA-0AB664411C3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CBF-4C1B-B7AA-0AB664411C3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278.08</c:v>
                </c:pt>
                <c:pt idx="1">
                  <c:v>283.5</c:v>
                </c:pt>
                <c:pt idx="2">
                  <c:v>275.81</c:v>
                </c:pt>
                <c:pt idx="3">
                  <c:v>279.36</c:v>
                </c:pt>
                <c:pt idx="4">
                  <c:v>237.32</c:v>
                </c:pt>
              </c:numCache>
            </c:numRef>
          </c:val>
          <c:extLst>
            <c:ext xmlns:c16="http://schemas.microsoft.com/office/drawing/2014/chart" uri="{C3380CC4-5D6E-409C-BE32-E72D297353CC}">
              <c16:uniqueId val="{00000000-ABAB-495B-A255-3141AF9FE88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ABAB-495B-A255-3141AF9FE88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玉東町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5240</v>
      </c>
      <c r="AM8" s="51"/>
      <c r="AN8" s="51"/>
      <c r="AO8" s="51"/>
      <c r="AP8" s="51"/>
      <c r="AQ8" s="51"/>
      <c r="AR8" s="51"/>
      <c r="AS8" s="51"/>
      <c r="AT8" s="47">
        <f>データ!$S$6</f>
        <v>24.33</v>
      </c>
      <c r="AU8" s="47"/>
      <c r="AV8" s="47"/>
      <c r="AW8" s="47"/>
      <c r="AX8" s="47"/>
      <c r="AY8" s="47"/>
      <c r="AZ8" s="47"/>
      <c r="BA8" s="47"/>
      <c r="BB8" s="47">
        <f>データ!$T$6</f>
        <v>215.37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86.61</v>
      </c>
      <c r="Q10" s="47"/>
      <c r="R10" s="47"/>
      <c r="S10" s="47"/>
      <c r="T10" s="47"/>
      <c r="U10" s="47"/>
      <c r="V10" s="47"/>
      <c r="W10" s="51">
        <f>データ!$Q$6</f>
        <v>3130</v>
      </c>
      <c r="X10" s="51"/>
      <c r="Y10" s="51"/>
      <c r="Z10" s="51"/>
      <c r="AA10" s="51"/>
      <c r="AB10" s="51"/>
      <c r="AC10" s="51"/>
      <c r="AD10" s="2"/>
      <c r="AE10" s="2"/>
      <c r="AF10" s="2"/>
      <c r="AG10" s="2"/>
      <c r="AH10" s="2"/>
      <c r="AI10" s="2"/>
      <c r="AJ10" s="2"/>
      <c r="AK10" s="2"/>
      <c r="AL10" s="51">
        <f>データ!$U$6</f>
        <v>4534</v>
      </c>
      <c r="AM10" s="51"/>
      <c r="AN10" s="51"/>
      <c r="AO10" s="51"/>
      <c r="AP10" s="51"/>
      <c r="AQ10" s="51"/>
      <c r="AR10" s="51"/>
      <c r="AS10" s="51"/>
      <c r="AT10" s="47">
        <f>データ!$V$6</f>
        <v>8.6999999999999993</v>
      </c>
      <c r="AU10" s="47"/>
      <c r="AV10" s="47"/>
      <c r="AW10" s="47"/>
      <c r="AX10" s="47"/>
      <c r="AY10" s="47"/>
      <c r="AZ10" s="47"/>
      <c r="BA10" s="47"/>
      <c r="BB10" s="47">
        <f>データ!$W$6</f>
        <v>521.15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2SCsMCiewte1eQGSjceqEecoE3NrDOEgbMB5iG2TbJNOe7jp/dbiDruiymn9opJMH6qn4EV0sfqe7z2Equj8KQ==" saltValue="02UU1zu4J6M44SeC+3kJ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433641</v>
      </c>
      <c r="D6" s="34">
        <f t="shared" si="3"/>
        <v>47</v>
      </c>
      <c r="E6" s="34">
        <f t="shared" si="3"/>
        <v>1</v>
      </c>
      <c r="F6" s="34">
        <f t="shared" si="3"/>
        <v>0</v>
      </c>
      <c r="G6" s="34">
        <f t="shared" si="3"/>
        <v>0</v>
      </c>
      <c r="H6" s="34" t="str">
        <f t="shared" si="3"/>
        <v>熊本県　玉東町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86.61</v>
      </c>
      <c r="Q6" s="35">
        <f t="shared" si="3"/>
        <v>3130</v>
      </c>
      <c r="R6" s="35">
        <f t="shared" si="3"/>
        <v>5240</v>
      </c>
      <c r="S6" s="35">
        <f t="shared" si="3"/>
        <v>24.33</v>
      </c>
      <c r="T6" s="35">
        <f t="shared" si="3"/>
        <v>215.37</v>
      </c>
      <c r="U6" s="35">
        <f t="shared" si="3"/>
        <v>4534</v>
      </c>
      <c r="V6" s="35">
        <f t="shared" si="3"/>
        <v>8.6999999999999993</v>
      </c>
      <c r="W6" s="35">
        <f t="shared" si="3"/>
        <v>521.15</v>
      </c>
      <c r="X6" s="36">
        <f>IF(X7="",NA(),X7)</f>
        <v>67.400000000000006</v>
      </c>
      <c r="Y6" s="36">
        <f t="shared" ref="Y6:AG6" si="4">IF(Y7="",NA(),Y7)</f>
        <v>65.3</v>
      </c>
      <c r="Z6" s="36">
        <f t="shared" si="4"/>
        <v>66.39</v>
      </c>
      <c r="AA6" s="36">
        <f t="shared" si="4"/>
        <v>65.33</v>
      </c>
      <c r="AB6" s="36">
        <f t="shared" si="4"/>
        <v>76.53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964.71</v>
      </c>
      <c r="BF6" s="36">
        <f t="shared" ref="BF6:BN6" si="7">IF(BF7="",NA(),BF7)</f>
        <v>859.68</v>
      </c>
      <c r="BG6" s="36">
        <f t="shared" si="7"/>
        <v>781.35</v>
      </c>
      <c r="BH6" s="36">
        <f t="shared" si="7"/>
        <v>694.74</v>
      </c>
      <c r="BI6" s="36">
        <f t="shared" si="7"/>
        <v>659.51</v>
      </c>
      <c r="BJ6" s="36">
        <f t="shared" si="7"/>
        <v>1134.67</v>
      </c>
      <c r="BK6" s="36">
        <f t="shared" si="7"/>
        <v>1144.79</v>
      </c>
      <c r="BL6" s="36">
        <f t="shared" si="7"/>
        <v>1061.58</v>
      </c>
      <c r="BM6" s="36">
        <f t="shared" si="7"/>
        <v>1007.7</v>
      </c>
      <c r="BN6" s="36">
        <f t="shared" si="7"/>
        <v>1018.52</v>
      </c>
      <c r="BO6" s="35" t="str">
        <f>IF(BO7="","",IF(BO7="-","【-】","【"&amp;SUBSTITUTE(TEXT(BO7,"#,##0.00"),"-","△")&amp;"】"))</f>
        <v>【1,084.05】</v>
      </c>
      <c r="BP6" s="36">
        <f>IF(BP7="",NA(),BP7)</f>
        <v>59.68</v>
      </c>
      <c r="BQ6" s="36">
        <f t="shared" ref="BQ6:BY6" si="8">IF(BQ7="",NA(),BQ7)</f>
        <v>58.47</v>
      </c>
      <c r="BR6" s="36">
        <f t="shared" si="8"/>
        <v>59.95</v>
      </c>
      <c r="BS6" s="36">
        <f t="shared" si="8"/>
        <v>59.56</v>
      </c>
      <c r="BT6" s="36">
        <f t="shared" si="8"/>
        <v>70.47</v>
      </c>
      <c r="BU6" s="36">
        <f t="shared" si="8"/>
        <v>40.6</v>
      </c>
      <c r="BV6" s="36">
        <f t="shared" si="8"/>
        <v>56.04</v>
      </c>
      <c r="BW6" s="36">
        <f t="shared" si="8"/>
        <v>58.52</v>
      </c>
      <c r="BX6" s="36">
        <f t="shared" si="8"/>
        <v>59.22</v>
      </c>
      <c r="BY6" s="36">
        <f t="shared" si="8"/>
        <v>58.79</v>
      </c>
      <c r="BZ6" s="35" t="str">
        <f>IF(BZ7="","",IF(BZ7="-","【-】","【"&amp;SUBSTITUTE(TEXT(BZ7,"#,##0.00"),"-","△")&amp;"】"))</f>
        <v>【53.46】</v>
      </c>
      <c r="CA6" s="36">
        <f>IF(CA7="",NA(),CA7)</f>
        <v>278.08</v>
      </c>
      <c r="CB6" s="36">
        <f t="shared" ref="CB6:CJ6" si="9">IF(CB7="",NA(),CB7)</f>
        <v>283.5</v>
      </c>
      <c r="CC6" s="36">
        <f t="shared" si="9"/>
        <v>275.81</v>
      </c>
      <c r="CD6" s="36">
        <f t="shared" si="9"/>
        <v>279.36</v>
      </c>
      <c r="CE6" s="36">
        <f t="shared" si="9"/>
        <v>237.32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70.489999999999995</v>
      </c>
      <c r="CM6" s="36">
        <f t="shared" ref="CM6:CU6" si="10">IF(CM7="",NA(),CM7)</f>
        <v>73.17</v>
      </c>
      <c r="CN6" s="36">
        <f t="shared" si="10"/>
        <v>73.77</v>
      </c>
      <c r="CO6" s="36">
        <f t="shared" si="10"/>
        <v>71.94</v>
      </c>
      <c r="CP6" s="36">
        <f t="shared" si="10"/>
        <v>74.849999999999994</v>
      </c>
      <c r="CQ6" s="36">
        <f t="shared" si="10"/>
        <v>57.29</v>
      </c>
      <c r="CR6" s="36">
        <f t="shared" si="10"/>
        <v>55.9</v>
      </c>
      <c r="CS6" s="36">
        <f t="shared" si="10"/>
        <v>57.3</v>
      </c>
      <c r="CT6" s="36">
        <f t="shared" si="10"/>
        <v>56.76</v>
      </c>
      <c r="CU6" s="36">
        <f t="shared" si="10"/>
        <v>56.04</v>
      </c>
      <c r="CV6" s="35" t="str">
        <f>IF(CV7="","",IF(CV7="-","【-】","【"&amp;SUBSTITUTE(TEXT(CV7,"#,##0.00"),"-","△")&amp;"】"))</f>
        <v>【54.90】</v>
      </c>
      <c r="CW6" s="36">
        <f>IF(CW7="",NA(),CW7)</f>
        <v>86.37</v>
      </c>
      <c r="CX6" s="36">
        <f t="shared" ref="CX6:DF6" si="11">IF(CX7="",NA(),CX7)</f>
        <v>84.97</v>
      </c>
      <c r="CY6" s="36">
        <f t="shared" si="11"/>
        <v>84.09</v>
      </c>
      <c r="CZ6" s="36">
        <f t="shared" si="11"/>
        <v>85.02</v>
      </c>
      <c r="DA6" s="36">
        <f t="shared" si="11"/>
        <v>81.05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0.21</v>
      </c>
      <c r="EE6" s="36">
        <f t="shared" ref="EE6:EM6" si="14">IF(EE7="",NA(),EE7)</f>
        <v>0.08</v>
      </c>
      <c r="EF6" s="35">
        <f t="shared" si="14"/>
        <v>0</v>
      </c>
      <c r="EG6" s="35">
        <f t="shared" si="14"/>
        <v>0</v>
      </c>
      <c r="EH6" s="36">
        <f t="shared" si="14"/>
        <v>1.74</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433641</v>
      </c>
      <c r="D7" s="38">
        <v>47</v>
      </c>
      <c r="E7" s="38">
        <v>1</v>
      </c>
      <c r="F7" s="38">
        <v>0</v>
      </c>
      <c r="G7" s="38">
        <v>0</v>
      </c>
      <c r="H7" s="38" t="s">
        <v>95</v>
      </c>
      <c r="I7" s="38" t="s">
        <v>96</v>
      </c>
      <c r="J7" s="38" t="s">
        <v>97</v>
      </c>
      <c r="K7" s="38" t="s">
        <v>98</v>
      </c>
      <c r="L7" s="38" t="s">
        <v>99</v>
      </c>
      <c r="M7" s="38" t="s">
        <v>100</v>
      </c>
      <c r="N7" s="39" t="s">
        <v>101</v>
      </c>
      <c r="O7" s="39" t="s">
        <v>102</v>
      </c>
      <c r="P7" s="39">
        <v>86.61</v>
      </c>
      <c r="Q7" s="39">
        <v>3130</v>
      </c>
      <c r="R7" s="39">
        <v>5240</v>
      </c>
      <c r="S7" s="39">
        <v>24.33</v>
      </c>
      <c r="T7" s="39">
        <v>215.37</v>
      </c>
      <c r="U7" s="39">
        <v>4534</v>
      </c>
      <c r="V7" s="39">
        <v>8.6999999999999993</v>
      </c>
      <c r="W7" s="39">
        <v>521.15</v>
      </c>
      <c r="X7" s="39">
        <v>67.400000000000006</v>
      </c>
      <c r="Y7" s="39">
        <v>65.3</v>
      </c>
      <c r="Z7" s="39">
        <v>66.39</v>
      </c>
      <c r="AA7" s="39">
        <v>65.33</v>
      </c>
      <c r="AB7" s="39">
        <v>76.53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964.71</v>
      </c>
      <c r="BF7" s="39">
        <v>859.68</v>
      </c>
      <c r="BG7" s="39">
        <v>781.35</v>
      </c>
      <c r="BH7" s="39">
        <v>694.74</v>
      </c>
      <c r="BI7" s="39">
        <v>659.51</v>
      </c>
      <c r="BJ7" s="39">
        <v>1134.67</v>
      </c>
      <c r="BK7" s="39">
        <v>1144.79</v>
      </c>
      <c r="BL7" s="39">
        <v>1061.58</v>
      </c>
      <c r="BM7" s="39">
        <v>1007.7</v>
      </c>
      <c r="BN7" s="39">
        <v>1018.52</v>
      </c>
      <c r="BO7" s="39">
        <v>1084.05</v>
      </c>
      <c r="BP7" s="39">
        <v>59.68</v>
      </c>
      <c r="BQ7" s="39">
        <v>58.47</v>
      </c>
      <c r="BR7" s="39">
        <v>59.95</v>
      </c>
      <c r="BS7" s="39">
        <v>59.56</v>
      </c>
      <c r="BT7" s="39">
        <v>70.47</v>
      </c>
      <c r="BU7" s="39">
        <v>40.6</v>
      </c>
      <c r="BV7" s="39">
        <v>56.04</v>
      </c>
      <c r="BW7" s="39">
        <v>58.52</v>
      </c>
      <c r="BX7" s="39">
        <v>59.22</v>
      </c>
      <c r="BY7" s="39">
        <v>58.79</v>
      </c>
      <c r="BZ7" s="39">
        <v>53.46</v>
      </c>
      <c r="CA7" s="39">
        <v>278.08</v>
      </c>
      <c r="CB7" s="39">
        <v>283.5</v>
      </c>
      <c r="CC7" s="39">
        <v>275.81</v>
      </c>
      <c r="CD7" s="39">
        <v>279.36</v>
      </c>
      <c r="CE7" s="39">
        <v>237.32</v>
      </c>
      <c r="CF7" s="39">
        <v>440.03</v>
      </c>
      <c r="CG7" s="39">
        <v>304.35000000000002</v>
      </c>
      <c r="CH7" s="39">
        <v>296.3</v>
      </c>
      <c r="CI7" s="39">
        <v>292.89999999999998</v>
      </c>
      <c r="CJ7" s="39">
        <v>298.25</v>
      </c>
      <c r="CK7" s="39">
        <v>300.47000000000003</v>
      </c>
      <c r="CL7" s="39">
        <v>70.489999999999995</v>
      </c>
      <c r="CM7" s="39">
        <v>73.17</v>
      </c>
      <c r="CN7" s="39">
        <v>73.77</v>
      </c>
      <c r="CO7" s="39">
        <v>71.94</v>
      </c>
      <c r="CP7" s="39">
        <v>74.849999999999994</v>
      </c>
      <c r="CQ7" s="39">
        <v>57.29</v>
      </c>
      <c r="CR7" s="39">
        <v>55.9</v>
      </c>
      <c r="CS7" s="39">
        <v>57.3</v>
      </c>
      <c r="CT7" s="39">
        <v>56.76</v>
      </c>
      <c r="CU7" s="39">
        <v>56.04</v>
      </c>
      <c r="CV7" s="39">
        <v>54.9</v>
      </c>
      <c r="CW7" s="39">
        <v>86.37</v>
      </c>
      <c r="CX7" s="39">
        <v>84.97</v>
      </c>
      <c r="CY7" s="39">
        <v>84.09</v>
      </c>
      <c r="CZ7" s="39">
        <v>85.02</v>
      </c>
      <c r="DA7" s="39">
        <v>81.05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0.21</v>
      </c>
      <c r="EE7" s="39">
        <v>0.08</v>
      </c>
      <c r="EF7" s="39">
        <v>0</v>
      </c>
      <c r="EG7" s="39">
        <v>0</v>
      </c>
      <c r="EH7" s="39">
        <v>1.74</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2021-01-20T08:50:29Z</cp:lastPrinted>
  <dcterms:created xsi:type="dcterms:W3CDTF">2020-12-04T02:22:41Z</dcterms:created>
  <dcterms:modified xsi:type="dcterms:W3CDTF">2021-01-20T08:53:39Z</dcterms:modified>
  <cp:category/>
</cp:coreProperties>
</file>