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16\redirect\k-iwayama\Desktop\R1経営分析表1.29\県提出\簡水\"/>
    </mc:Choice>
  </mc:AlternateContent>
  <workbookProtection workbookAlgorithmName="SHA-512" workbookHashValue="tfBcBTuIabgyJGXsT4jbHw8qfEXScrpsVznK2Rk5rXPgj5vfQNlS6zXQYLu3IxmK5MXXBNEZQSaC1pSX/gJT8Q==" workbookSaltValue="CRGHa/A/5Tz05STptsLung==" workbookSpinCount="100000" lockStructure="1"/>
  <bookViews>
    <workbookView xWindow="0" yWindow="0" windowWidth="20490" windowHeight="640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<sst xmlns="http://schemas.openxmlformats.org/spreadsheetml/2006/main" count="233" uniqueCount="118">
  <si>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</si>
  <si>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</si>
  <si>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</si>
  <si>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</si>
  <si>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</si>
  <si>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</si>
  <si>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</si>
  <si>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</si>
  <si>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</si>
  <si>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</si>
  <si>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</si>
  <si>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</si>
  <si>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</si>
  <si>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</si>
  <si>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</si>
  <si>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</si>
  <si>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</si>
  <si>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</si>
  <si>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</si>
  <si>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</si>
  <si>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</si>
  <si>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</si>
  <si>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</si>
  <si>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</si>
  <si>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</si>
  <si>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</si>
  <si>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</si>
  <si>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</si>
  <si>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</si>
  <si>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</si>
  <si>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</si>
  <si>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</si>
  <si>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</si>
  <si>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</si>
  <si>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</si>
  <si>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</si>
  <si>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</si>
  <si>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</si>
  <si>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</si>
  <si>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</si>
  <si>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</si>
  <si>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</si>
  <si>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</si>
  <si>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</si>
  <si>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</si>
  <si>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</si>
  <si>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</si>
  <si>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</si>
  <si>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</si>
  <si>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</si>
  <si>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</si>
  <si>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</si>
  <si>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</si>
  <si>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</si>
  <si>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</si>
  <si>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</si>
  <si>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</si>
  <si>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</si>
  <si>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</si>
  <si>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</si>
  <si>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</si>
  <si>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</si>
  <si>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</si>
  <si>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</si>
  <si>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</si>
  <si>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</si>
  <si>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</si>
  <si>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</si>
  <si>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</si>
  <si>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</si>
  <si>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</si>
  <si>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</si>
  <si>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</si>
  <si>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</si>
  <si>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</si>
  <si>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</si>
  <si>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</si>
  <si>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</si>
  <si>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</si>
  <si>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</si>
  <si>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</si>
  <si>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</si>
  <si>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</si>
  <si>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</si>
  <si>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</si>
  <si>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</si>
  <si>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</si>
  <si>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</si>
  <si>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</si>
  <si>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</si>
  <si>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</si>
  <si>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</si>
  <si>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</si>
  <si>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</si>
  <si>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</si>
  <si>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</si>
  <si>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宇土市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</si>
  <si>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</si>
  <si>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</si>
  <si>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</si>
  <si>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</si>
  <si>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</si>
  <si>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</si>
  <si>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</si>
  <si>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</si>
  <si>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</si>
  <si>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</si>
  <si>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</si>
  <si>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</si>
  <si>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</si>
  <si>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</si>
  <si>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</si>
  <si>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</si>
  <si>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</si>
  <si>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</si>
  <si>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③市内７簡易水道（飲料水供給施設）の整備年限はそれぞれ違うが，老朽化が著しく進み頻繁に漏水が発生しているところもあるため，順次管路の更新を行っていく必要がある。</t>
    <rPh sb="1" eb="3">
      <t>シナイ</t>
    </rPh>
    <rPh sb="4" eb="6">
      <t>カンイ</t>
    </rPh>
    <rPh sb="6" eb="8">
      <t>スイドウ</t>
    </rPh>
    <rPh sb="9" eb="11">
      <t>インリョウ</t>
    </rPh>
    <rPh sb="11" eb="12">
      <t>スイ</t>
    </rPh>
    <rPh sb="12" eb="14">
      <t>キョウキュウ</t>
    </rPh>
    <rPh sb="14" eb="16">
      <t>シセツ</t>
    </rPh>
    <rPh sb="18" eb="20">
      <t>セイビ</t>
    </rPh>
    <rPh sb="20" eb="22">
      <t>ネンゲン</t>
    </rPh>
    <rPh sb="27" eb="28">
      <t>チガ</t>
    </rPh>
    <rPh sb="31" eb="33">
      <t>ロウキュウ</t>
    </rPh>
    <rPh sb="33" eb="34">
      <t>カ</t>
    </rPh>
    <rPh sb="35" eb="36">
      <t>イチジル</t>
    </rPh>
    <rPh sb="38" eb="39">
      <t>スス</t>
    </rPh>
    <rPh sb="40" eb="42">
      <t>ヒンパン</t>
    </rPh>
    <rPh sb="43" eb="45">
      <t>ロウスイ</t>
    </rPh>
    <rPh sb="46" eb="48">
      <t>ハッセイ</t>
    </rPh>
    <rPh sb="61" eb="63">
      <t>ジュンジ</t>
    </rPh>
    <rPh sb="63" eb="65">
      <t>カンロ</t>
    </rPh>
    <rPh sb="66" eb="68">
      <t>コウシン</t>
    </rPh>
    <rPh sb="69" eb="70">
      <t>オコナ</t>
    </rPh>
    <rPh sb="74" eb="76">
      <t>ヒツヨウ</t>
    </rPh>
    <phoneticPr fontId="4"/>
  </si>
  <si>
    <t>①収益的収支比率は100％を下回っているが，類似団体と同様の水準である。これは維持管理費等が増加したためである。今後は経費削減に努め，経営改善に向けた取組が必要である。
④企業債残高対給水収益比率は発行抑制に努めた結果，類似団体と比較してもかなり低い水準を維持しており健全な経営状況である。今後も更新事業において企業債を発行する場合は収支のバランスを考慮しながら借入を行うよう努めたい。
⑤料金回収率は100％を下回っているが，類似団体に比べると高い値となっている。今後も料金回収や経費削減に努めたい。
⑥給水原価は139.95円で，類似団体に比べると低い値であるが，健全経営を行うため，有収水量の増加及び経費削減に努める必要がある。
⑦施設利用率は類似団体に比べると低く，施設の利用が遊休状態といえる。今後も人口減少とともに利用率の低下が見込まれるため，施設規模の縮小など検討していく必要がある。
⑧有収率は91.44％で，類似団体と比べると高い値となっている。今後も定期的な漏水調査を行い高い水準が維持できるよう努めたい。</t>
    <rPh sb="3" eb="4">
      <t>テキ</t>
    </rPh>
    <rPh sb="4" eb="6">
      <t>シュウシ</t>
    </rPh>
    <rPh sb="6" eb="8">
      <t>ヒリツ</t>
    </rPh>
    <rPh sb="14" eb="16">
      <t>シタマワ</t>
    </rPh>
    <rPh sb="22" eb="24">
      <t>ルイジ</t>
    </rPh>
    <rPh sb="24" eb="26">
      <t>ダンタイ</t>
    </rPh>
    <rPh sb="27" eb="29">
      <t>ドウヨウ</t>
    </rPh>
    <rPh sb="30" eb="32">
      <t>スイジュン</t>
    </rPh>
    <rPh sb="39" eb="41">
      <t>イジ</t>
    </rPh>
    <rPh sb="41" eb="43">
      <t>カンリ</t>
    </rPh>
    <rPh sb="43" eb="44">
      <t>ヒ</t>
    </rPh>
    <rPh sb="44" eb="45">
      <t>トウ</t>
    </rPh>
    <rPh sb="46" eb="48">
      <t>ゾウカ</t>
    </rPh>
    <rPh sb="56" eb="58">
      <t>コンゴ</t>
    </rPh>
    <rPh sb="59" eb="61">
      <t>ケイヒ</t>
    </rPh>
    <rPh sb="61" eb="63">
      <t>サクゲン</t>
    </rPh>
    <rPh sb="64" eb="65">
      <t>ツト</t>
    </rPh>
    <rPh sb="67" eb="69">
      <t>ケイエイ</t>
    </rPh>
    <rPh sb="69" eb="71">
      <t>カイゼン</t>
    </rPh>
    <rPh sb="72" eb="73">
      <t>ム</t>
    </rPh>
    <rPh sb="75" eb="77">
      <t>トリクミ</t>
    </rPh>
    <rPh sb="78" eb="80">
      <t>ヒツヨウ</t>
    </rPh>
    <rPh sb="86" eb="88">
      <t>キギョウ</t>
    </rPh>
    <rPh sb="88" eb="89">
      <t>サイ</t>
    </rPh>
    <rPh sb="89" eb="91">
      <t>ザンダカ</t>
    </rPh>
    <rPh sb="91" eb="92">
      <t>タイ</t>
    </rPh>
    <rPh sb="92" eb="94">
      <t>キュウスイ</t>
    </rPh>
    <rPh sb="94" eb="96">
      <t>シュウエキ</t>
    </rPh>
    <rPh sb="96" eb="98">
      <t>ヒリツ</t>
    </rPh>
    <rPh sb="99" eb="101">
      <t>ハッコウ</t>
    </rPh>
    <rPh sb="101" eb="103">
      <t>ヨクセイ</t>
    </rPh>
    <rPh sb="104" eb="105">
      <t>ツト</t>
    </rPh>
    <rPh sb="107" eb="109">
      <t>ケッカ</t>
    </rPh>
    <rPh sb="110" eb="112">
      <t>ルイジ</t>
    </rPh>
    <rPh sb="112" eb="114">
      <t>ダンタイ</t>
    </rPh>
    <rPh sb="115" eb="117">
      <t>ヒカク</t>
    </rPh>
    <rPh sb="123" eb="124">
      <t>ヒク</t>
    </rPh>
    <rPh sb="125" eb="127">
      <t>スイジュン</t>
    </rPh>
    <rPh sb="128" eb="130">
      <t>イジ</t>
    </rPh>
    <rPh sb="134" eb="136">
      <t>ケンゼン</t>
    </rPh>
    <rPh sb="137" eb="139">
      <t>ケイエイ</t>
    </rPh>
    <rPh sb="139" eb="141">
      <t>ジョウキョウ</t>
    </rPh>
    <rPh sb="145" eb="147">
      <t>コンゴ</t>
    </rPh>
    <rPh sb="148" eb="150">
      <t>コウシン</t>
    </rPh>
    <rPh sb="150" eb="152">
      <t>ジギョウ</t>
    </rPh>
    <rPh sb="156" eb="158">
      <t>キギョウ</t>
    </rPh>
    <rPh sb="158" eb="159">
      <t>サイ</t>
    </rPh>
    <rPh sb="160" eb="162">
      <t>ハッコウ</t>
    </rPh>
    <rPh sb="164" eb="166">
      <t>バアイ</t>
    </rPh>
    <rPh sb="167" eb="169">
      <t>シュウシ</t>
    </rPh>
    <rPh sb="175" eb="177">
      <t>コウリョ</t>
    </rPh>
    <rPh sb="181" eb="183">
      <t>カリイレ</t>
    </rPh>
    <rPh sb="184" eb="185">
      <t>オコナ</t>
    </rPh>
    <rPh sb="188" eb="189">
      <t>ツト</t>
    </rPh>
    <rPh sb="195" eb="197">
      <t>リョウキン</t>
    </rPh>
    <rPh sb="197" eb="199">
      <t>カイシュウ</t>
    </rPh>
    <rPh sb="199" eb="200">
      <t>リツ</t>
    </rPh>
    <rPh sb="214" eb="216">
      <t>ルイジ</t>
    </rPh>
    <rPh sb="216" eb="218">
      <t>ダンタイ</t>
    </rPh>
    <rPh sb="219" eb="220">
      <t>クラ</t>
    </rPh>
    <rPh sb="223" eb="224">
      <t>タカ</t>
    </rPh>
    <rPh sb="225" eb="226">
      <t>アタイ</t>
    </rPh>
    <rPh sb="233" eb="235">
      <t>コンゴ</t>
    </rPh>
    <rPh sb="236" eb="238">
      <t>リョウキン</t>
    </rPh>
    <rPh sb="238" eb="240">
      <t>カイシュウ</t>
    </rPh>
    <rPh sb="241" eb="243">
      <t>ケイヒ</t>
    </rPh>
    <rPh sb="243" eb="245">
      <t>サクゲン</t>
    </rPh>
    <rPh sb="246" eb="247">
      <t>ツト</t>
    </rPh>
    <rPh sb="253" eb="255">
      <t>キュウスイ</t>
    </rPh>
    <rPh sb="255" eb="257">
      <t>ゲンカ</t>
    </rPh>
    <rPh sb="264" eb="265">
      <t>エン</t>
    </rPh>
    <rPh sb="267" eb="269">
      <t>ルイジ</t>
    </rPh>
    <rPh sb="269" eb="271">
      <t>ダンタイ</t>
    </rPh>
    <rPh sb="272" eb="273">
      <t>クラ</t>
    </rPh>
    <rPh sb="276" eb="277">
      <t>ヒク</t>
    </rPh>
    <rPh sb="278" eb="279">
      <t>アタイ</t>
    </rPh>
    <rPh sb="284" eb="286">
      <t>ケンゼン</t>
    </rPh>
    <rPh sb="286" eb="288">
      <t>ケイエイ</t>
    </rPh>
    <rPh sb="289" eb="290">
      <t>オコナ</t>
    </rPh>
    <rPh sb="294" eb="296">
      <t>ユウシュウ</t>
    </rPh>
    <rPh sb="296" eb="298">
      <t>スイリョウ</t>
    </rPh>
    <rPh sb="299" eb="301">
      <t>ゾウカ</t>
    </rPh>
    <rPh sb="301" eb="302">
      <t>オヨ</t>
    </rPh>
    <rPh sb="303" eb="305">
      <t>ケイヒ</t>
    </rPh>
    <rPh sb="305" eb="307">
      <t>サクゲン</t>
    </rPh>
    <rPh sb="308" eb="309">
      <t>ツト</t>
    </rPh>
    <rPh sb="311" eb="313">
      <t>ヒツヨウ</t>
    </rPh>
    <rPh sb="319" eb="321">
      <t>シセツ</t>
    </rPh>
    <rPh sb="321" eb="323">
      <t>リヨウ</t>
    </rPh>
    <rPh sb="323" eb="324">
      <t>リツ</t>
    </rPh>
    <rPh sb="325" eb="327">
      <t>ルイジ</t>
    </rPh>
    <rPh sb="327" eb="329">
      <t>ダンタイ</t>
    </rPh>
    <rPh sb="330" eb="331">
      <t>クラ</t>
    </rPh>
    <rPh sb="334" eb="335">
      <t>ヒク</t>
    </rPh>
    <rPh sb="337" eb="339">
      <t>シセツ</t>
    </rPh>
    <rPh sb="340" eb="342">
      <t>リヨウ</t>
    </rPh>
    <rPh sb="343" eb="345">
      <t>ユウキュウ</t>
    </rPh>
    <rPh sb="345" eb="347">
      <t>ジョウタイ</t>
    </rPh>
    <rPh sb="352" eb="354">
      <t>コンゴ</t>
    </rPh>
    <rPh sb="355" eb="357">
      <t>ジンコウ</t>
    </rPh>
    <rPh sb="357" eb="359">
      <t>ゲンショウ</t>
    </rPh>
    <rPh sb="363" eb="366">
      <t>リヨウリツ</t>
    </rPh>
    <rPh sb="367" eb="369">
      <t>テイカ</t>
    </rPh>
    <rPh sb="370" eb="372">
      <t>ミコ</t>
    </rPh>
    <rPh sb="378" eb="380">
      <t>シセツ</t>
    </rPh>
    <rPh sb="380" eb="382">
      <t>キボ</t>
    </rPh>
    <rPh sb="383" eb="385">
      <t>シュクショウ</t>
    </rPh>
    <rPh sb="387" eb="389">
      <t>ケントウ</t>
    </rPh>
    <rPh sb="393" eb="395">
      <t>ヒツヨウ</t>
    </rPh>
    <rPh sb="401" eb="404">
      <t>ユウシュウリツ</t>
    </rPh>
    <rPh sb="413" eb="415">
      <t>ルイジ</t>
    </rPh>
    <rPh sb="415" eb="417">
      <t>ダンタイ</t>
    </rPh>
    <rPh sb="418" eb="419">
      <t>クラ</t>
    </rPh>
    <rPh sb="422" eb="423">
      <t>タカ</t>
    </rPh>
    <rPh sb="424" eb="425">
      <t>アタイ</t>
    </rPh>
    <rPh sb="432" eb="434">
      <t>コンゴ</t>
    </rPh>
    <rPh sb="435" eb="438">
      <t>テイキテキ</t>
    </rPh>
    <rPh sb="439" eb="441">
      <t>ロウスイ</t>
    </rPh>
    <rPh sb="441" eb="443">
      <t>チョウサ</t>
    </rPh>
    <rPh sb="444" eb="445">
      <t>オコナ</t>
    </rPh>
    <rPh sb="446" eb="447">
      <t>タカ</t>
    </rPh>
    <rPh sb="448" eb="450">
      <t>スイジュン</t>
    </rPh>
    <rPh sb="451" eb="453">
      <t>イジ</t>
    </rPh>
    <rPh sb="458" eb="459">
      <t>ツト</t>
    </rPh>
    <phoneticPr fontId="4"/>
  </si>
  <si>
    <t>　令和元年度末に上水道と事業統合を行い法適用へ移行する予定である。今後人口減少等に伴う給水収益の減少及び施設等の老朽化に伴う更新費用の増加を踏まえ料金改定を行う予定である。</t>
    <rPh sb="1" eb="3">
      <t>レイワ</t>
    </rPh>
    <rPh sb="3" eb="4">
      <t>ガン</t>
    </rPh>
    <rPh sb="4" eb="6">
      <t>ネンド</t>
    </rPh>
    <rPh sb="6" eb="7">
      <t>マツ</t>
    </rPh>
    <rPh sb="8" eb="10">
      <t>ジョウスイ</t>
    </rPh>
    <rPh sb="10" eb="11">
      <t>ミチ</t>
    </rPh>
    <rPh sb="12" eb="14">
      <t>ジギョウ</t>
    </rPh>
    <rPh sb="14" eb="16">
      <t>トウゴウ</t>
    </rPh>
    <rPh sb="17" eb="18">
      <t>オコナ</t>
    </rPh>
    <rPh sb="19" eb="20">
      <t>ホウ</t>
    </rPh>
    <rPh sb="20" eb="22">
      <t>テキヨウ</t>
    </rPh>
    <rPh sb="23" eb="25">
      <t>イコウ</t>
    </rPh>
    <rPh sb="27" eb="29">
      <t>ヨテイ</t>
    </rPh>
    <rPh sb="33" eb="35">
      <t>コンゴ</t>
    </rPh>
    <rPh sb="35" eb="37">
      <t>ジンコウ</t>
    </rPh>
    <rPh sb="37" eb="39">
      <t>ゲンショウ</t>
    </rPh>
    <rPh sb="39" eb="40">
      <t>トウ</t>
    </rPh>
    <rPh sb="41" eb="42">
      <t>トモナ</t>
    </rPh>
    <rPh sb="43" eb="45">
      <t>キュウスイ</t>
    </rPh>
    <rPh sb="45" eb="47">
      <t>シュウエキ</t>
    </rPh>
    <rPh sb="48" eb="50">
      <t>ゲンショウ</t>
    </rPh>
    <rPh sb="50" eb="51">
      <t>オヨ</t>
    </rPh>
    <rPh sb="52" eb="54">
      <t>シセツ</t>
    </rPh>
    <rPh sb="54" eb="55">
      <t>トウ</t>
    </rPh>
    <rPh sb="56" eb="59">
      <t>ロウキュウカ</t>
    </rPh>
    <rPh sb="60" eb="61">
      <t>トモナ</t>
    </rPh>
    <rPh sb="62" eb="64">
      <t>コウシン</t>
    </rPh>
    <rPh sb="64" eb="66">
      <t>ヒヨウ</t>
    </rPh>
    <rPh sb="67" eb="69">
      <t>ゾウカ</t>
    </rPh>
    <rPh sb="70" eb="71">
      <t>フ</t>
    </rPh>
    <rPh sb="73" eb="75">
      <t>リョウキン</t>
    </rPh>
    <rPh sb="75" eb="77">
      <t>カイテイ</t>
    </rPh>
    <rPh sb="78" eb="79">
      <t>オコナ</t>
    </rPh>
    <rPh sb="80" eb="8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</si>
</sst>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0.97</c:v>
                </c:pt>
                <c:pt idx="1">
                  <c:v>0.66</c:v>
                </c:pt>
                <c:pt idx="2">
                  <c:v>0.48</c:v>
                </c:pt>
                <c:pt idx="3">
                  <c:v>0.72</c:v>
                </c:pt>
                <c:pt idx="4" formatCode="#,##0.00;&quot;△&quot;#,##0.00">
                  <c:v>0</c:v>
                </c:pt>
              </c:numCache>
            </c:numRef>
          </c:val>
          <c:extLst>
            <c:ext xmlns:c16="http://schemas.microsoft.com/office/drawing/2014/chart" uri="{C3380CC4-5D6E-409C-BE32-E72D297353CC}">
              <c16:uniqueId val="{00000000-C366-4C1A-99C3-36A693536B1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0.53</c:v>
                </c:pt>
                <c:pt idx="4">
                  <c:v>0.71</c:v>
                </c:pt>
              </c:numCache>
            </c:numRef>
          </c:val>
          <c:smooth val="0"/>
          <c:extLst>
            <c:ext xmlns:c16="http://schemas.microsoft.com/office/drawing/2014/chart" uri="{C3380CC4-5D6E-409C-BE32-E72D297353CC}">
              <c16:uniqueId val="{00000001-C366-4C1A-99C3-36A693536B1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54.56</c:v>
                </c:pt>
                <c:pt idx="1">
                  <c:v>56.63</c:v>
                </c:pt>
                <c:pt idx="2">
                  <c:v>54.63</c:v>
                </c:pt>
                <c:pt idx="3">
                  <c:v>53.89</c:v>
                </c:pt>
                <c:pt idx="4">
                  <c:v>51.72</c:v>
                </c:pt>
              </c:numCache>
            </c:numRef>
          </c:val>
          <c:extLst>
            <c:ext xmlns:c16="http://schemas.microsoft.com/office/drawing/2014/chart" uri="{C3380CC4-5D6E-409C-BE32-E72D297353CC}">
              <c16:uniqueId val="{00000000-7974-4982-9D0B-9014E84443A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56.76</c:v>
                </c:pt>
                <c:pt idx="4">
                  <c:v>56.04</c:v>
                </c:pt>
              </c:numCache>
            </c:numRef>
          </c:val>
          <c:smooth val="0"/>
          <c:extLst>
            <c:ext xmlns:c16="http://schemas.microsoft.com/office/drawing/2014/chart" uri="{C3380CC4-5D6E-409C-BE32-E72D297353CC}">
              <c16:uniqueId val="{00000001-7974-4982-9D0B-9014E84443A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91.83</c:v>
                </c:pt>
                <c:pt idx="1">
                  <c:v>78.760000000000005</c:v>
                </c:pt>
                <c:pt idx="2">
                  <c:v>91.52</c:v>
                </c:pt>
                <c:pt idx="3">
                  <c:v>91.54</c:v>
                </c:pt>
                <c:pt idx="4">
                  <c:v>91.44</c:v>
                </c:pt>
              </c:numCache>
            </c:numRef>
          </c:val>
          <c:extLst>
            <c:ext xmlns:c16="http://schemas.microsoft.com/office/drawing/2014/chart" uri="{C3380CC4-5D6E-409C-BE32-E72D297353CC}">
              <c16:uniqueId val="{00000000-23D8-4BA0-9678-57F3823128C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73.069999999999993</c:v>
                </c:pt>
                <c:pt idx="4">
                  <c:v>72.78</c:v>
                </c:pt>
              </c:numCache>
            </c:numRef>
          </c:val>
          <c:smooth val="0"/>
          <c:extLst>
            <c:ext xmlns:c16="http://schemas.microsoft.com/office/drawing/2014/chart" uri="{C3380CC4-5D6E-409C-BE32-E72D297353CC}">
              <c16:uniqueId val="{00000001-23D8-4BA0-9678-57F3823128C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112.63</c:v>
                </c:pt>
                <c:pt idx="1">
                  <c:v>100.6</c:v>
                </c:pt>
                <c:pt idx="2">
                  <c:v>116.03</c:v>
                </c:pt>
                <c:pt idx="3">
                  <c:v>88.58</c:v>
                </c:pt>
                <c:pt idx="4">
                  <c:v>98.15</c:v>
                </c:pt>
              </c:numCache>
            </c:numRef>
          </c:val>
          <c:extLst>
            <c:ext xmlns:c16="http://schemas.microsoft.com/office/drawing/2014/chart" uri="{C3380CC4-5D6E-409C-BE32-E72D297353CC}">
              <c16:uniqueId val="{00000000-949D-4FA9-96C2-AA70EB31D02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77.91</c:v>
                </c:pt>
                <c:pt idx="4">
                  <c:v>79.099999999999994</c:v>
                </c:pt>
              </c:numCache>
            </c:numRef>
          </c:val>
          <c:smooth val="0"/>
          <c:extLst>
            <c:ext xmlns:c16="http://schemas.microsoft.com/office/drawing/2014/chart" uri="{C3380CC4-5D6E-409C-BE32-E72D297353CC}">
              <c16:uniqueId val="{00000001-949D-4FA9-96C2-AA70EB31D02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DF-406E-87F6-9EB3CBF9510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DF-406E-87F6-9EB3CBF9510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3A-4FA5-B75B-1AEFC084681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3A-4FA5-B75B-1AEFC084681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FB-4CCE-94B7-8210D460482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FB-4CCE-94B7-8210D460482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BC-4431-92DC-863CF24FCFD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BC-4431-92DC-863CF24FCFD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195.4</c:v>
                </c:pt>
                <c:pt idx="1">
                  <c:v>209.11</c:v>
                </c:pt>
                <c:pt idx="2">
                  <c:v>174.68</c:v>
                </c:pt>
                <c:pt idx="3">
                  <c:v>206.59</c:v>
                </c:pt>
                <c:pt idx="4">
                  <c:v>237.73</c:v>
                </c:pt>
              </c:numCache>
            </c:numRef>
          </c:val>
          <c:extLst>
            <c:ext xmlns:c16="http://schemas.microsoft.com/office/drawing/2014/chart" uri="{C3380CC4-5D6E-409C-BE32-E72D297353CC}">
              <c16:uniqueId val="{00000000-D57F-4352-9DBF-73F1DD2ACA6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1007.7</c:v>
                </c:pt>
                <c:pt idx="4">
                  <c:v>1018.52</c:v>
                </c:pt>
              </c:numCache>
            </c:numRef>
          </c:val>
          <c:smooth val="0"/>
          <c:extLst>
            <c:ext xmlns:c16="http://schemas.microsoft.com/office/drawing/2014/chart" uri="{C3380CC4-5D6E-409C-BE32-E72D297353CC}">
              <c16:uniqueId val="{00000001-D57F-4352-9DBF-73F1DD2ACA6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107.72</c:v>
                </c:pt>
                <c:pt idx="1">
                  <c:v>89.82</c:v>
                </c:pt>
                <c:pt idx="2">
                  <c:v>104.75</c:v>
                </c:pt>
                <c:pt idx="3">
                  <c:v>85.63</c:v>
                </c:pt>
                <c:pt idx="4">
                  <c:v>94.67</c:v>
                </c:pt>
              </c:numCache>
            </c:numRef>
          </c:val>
          <c:extLst>
            <c:ext xmlns:c16="http://schemas.microsoft.com/office/drawing/2014/chart" uri="{C3380CC4-5D6E-409C-BE32-E72D297353CC}">
              <c16:uniqueId val="{00000000-BC7E-4D65-AA56-4643E115BC0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59.22</c:v>
                </c:pt>
                <c:pt idx="4">
                  <c:v>58.79</c:v>
                </c:pt>
              </c:numCache>
            </c:numRef>
          </c:val>
          <c:smooth val="0"/>
          <c:extLst>
            <c:ext xmlns:c16="http://schemas.microsoft.com/office/drawing/2014/chart" uri="{C3380CC4-5D6E-409C-BE32-E72D297353CC}">
              <c16:uniqueId val="{00000001-BC7E-4D65-AA56-4643E115BC0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131.16</c:v>
                </c:pt>
                <c:pt idx="1">
                  <c:v>158.78</c:v>
                </c:pt>
                <c:pt idx="2">
                  <c:v>135.49</c:v>
                </c:pt>
                <c:pt idx="3">
                  <c:v>167.29</c:v>
                </c:pt>
                <c:pt idx="4">
                  <c:v>139.94999999999999</c:v>
                </c:pt>
              </c:numCache>
            </c:numRef>
          </c:val>
          <c:extLst>
            <c:ext xmlns:c16="http://schemas.microsoft.com/office/drawing/2014/chart" uri="{C3380CC4-5D6E-409C-BE32-E72D297353CC}">
              <c16:uniqueId val="{00000000-753B-457C-9889-83520DD9CA6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292.89999999999998</c:v>
                </c:pt>
                <c:pt idx="4">
                  <c:v>298.25</c:v>
                </c:pt>
              </c:numCache>
            </c:numRef>
          </c:val>
          <c:smooth val="0"/>
          <c:extLst>
            <c:ext xmlns:c16="http://schemas.microsoft.com/office/drawing/2014/chart" uri="{C3380CC4-5D6E-409C-BE32-E72D297353CC}">
              <c16:uniqueId val="{00000001-753B-457C-9889-83520DD9CA6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宇土市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37043</v>
      </c>
      <c r="AM8" s="51"/>
      <c r="AN8" s="51"/>
      <c r="AO8" s="51"/>
      <c r="AP8" s="51"/>
      <c r="AQ8" s="51"/>
      <c r="AR8" s="51"/>
      <c r="AS8" s="51"/>
      <c r="AT8" s="47">
        <f>データ!$S$6</f>
        <v>74.3</v>
      </c>
      <c r="AU8" s="47"/>
      <c r="AV8" s="47"/>
      <c r="AW8" s="47"/>
      <c r="AX8" s="47"/>
      <c r="AY8" s="47"/>
      <c r="AZ8" s="47"/>
      <c r="BA8" s="47"/>
      <c r="BB8" s="47">
        <f>データ!$T$6</f>
        <v>498.56</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12.56</v>
      </c>
      <c r="Q10" s="47"/>
      <c r="R10" s="47"/>
      <c r="S10" s="47"/>
      <c r="T10" s="47"/>
      <c r="U10" s="47"/>
      <c r="V10" s="47"/>
      <c r="W10" s="51">
        <f>データ!$Q$6</f>
        <v>2420</v>
      </c>
      <c r="X10" s="51"/>
      <c r="Y10" s="51"/>
      <c r="Z10" s="51"/>
      <c r="AA10" s="51"/>
      <c r="AB10" s="51"/>
      <c r="AC10" s="51"/>
      <c r="AD10" s="2"/>
      <c r="AE10" s="2"/>
      <c r="AF10" s="2"/>
      <c r="AG10" s="2"/>
      <c r="AH10" s="2"/>
      <c r="AI10" s="2"/>
      <c r="AJ10" s="2"/>
      <c r="AK10" s="2"/>
      <c r="AL10" s="51">
        <f>データ!$U$6</f>
        <v>4635</v>
      </c>
      <c r="AM10" s="51"/>
      <c r="AN10" s="51"/>
      <c r="AO10" s="51"/>
      <c r="AP10" s="51"/>
      <c r="AQ10" s="51"/>
      <c r="AR10" s="51"/>
      <c r="AS10" s="51"/>
      <c r="AT10" s="47">
        <f>データ!$V$6</f>
        <v>10.8</v>
      </c>
      <c r="AU10" s="47"/>
      <c r="AV10" s="47"/>
      <c r="AW10" s="47"/>
      <c r="AX10" s="47"/>
      <c r="AY10" s="47"/>
      <c r="AZ10" s="47"/>
      <c r="BA10" s="47"/>
      <c r="BB10" s="47">
        <f>データ!$W$6</f>
        <v>429.17</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Dslwu9VJsrbvpdrY+Mk3H6Pw9uyq/EP9+6P173SjU8HSxo++mXtQg7sHLCL9UAtAylhhEpn2n0L9Hiu5W7/Icg==" saltValue="R2vs1bJQVVD5K/Alo6XJb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432113</v>
      </c>
      <c r="D6" s="34">
        <f t="shared" si="3"/>
        <v>47</v>
      </c>
      <c r="E6" s="34">
        <f t="shared" si="3"/>
        <v>1</v>
      </c>
      <c r="F6" s="34">
        <f t="shared" si="3"/>
        <v>0</v>
      </c>
      <c r="G6" s="34">
        <f t="shared" si="3"/>
        <v>0</v>
      </c>
      <c r="H6" s="34" t="str">
        <f t="shared" si="3"/>
        <v>熊本県　宇土市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12.56</v>
      </c>
      <c r="Q6" s="35">
        <f t="shared" si="3"/>
        <v>2420</v>
      </c>
      <c r="R6" s="35">
        <f t="shared" si="3"/>
        <v>37043</v>
      </c>
      <c r="S6" s="35">
        <f t="shared" si="3"/>
        <v>74.3</v>
      </c>
      <c r="T6" s="35">
        <f t="shared" si="3"/>
        <v>498.56</v>
      </c>
      <c r="U6" s="35">
        <f t="shared" si="3"/>
        <v>4635</v>
      </c>
      <c r="V6" s="35">
        <f t="shared" si="3"/>
        <v>10.8</v>
      </c>
      <c r="W6" s="35">
        <f t="shared" si="3"/>
        <v>429.17</v>
      </c>
      <c r="X6" s="36">
        <f>IF(X7="",NA(),X7)</f>
        <v>112.63</v>
      </c>
      <c r="Y6" s="36">
        <f t="shared" ref="Y6:AG6" si="4">IF(Y7="",NA(),Y7)</f>
        <v>100.6</v>
      </c>
      <c r="Z6" s="36">
        <f t="shared" si="4"/>
        <v>116.03</v>
      </c>
      <c r="AA6" s="36">
        <f t="shared" si="4"/>
        <v>88.58</v>
      </c>
      <c r="AB6" s="36">
        <f t="shared" si="4"/>
        <v>98.15</v>
      </c>
      <c r="AC6" s="36">
        <f t="shared" si="4"/>
        <v>75.34</v>
      </c>
      <c r="AD6" s="36">
        <f t="shared" si="4"/>
        <v>76.650000000000006</v>
      </c>
      <c r="AE6" s="36">
        <f t="shared" si="4"/>
        <v>73.959999999999994</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195.4</v>
      </c>
      <c r="BF6" s="36">
        <f t="shared" ref="BF6:BN6" si="7">IF(BF7="",NA(),BF7)</f>
        <v>209.11</v>
      </c>
      <c r="BG6" s="36">
        <f t="shared" si="7"/>
        <v>174.68</v>
      </c>
      <c r="BH6" s="36">
        <f t="shared" si="7"/>
        <v>206.59</v>
      </c>
      <c r="BI6" s="36">
        <f t="shared" si="7"/>
        <v>237.73</v>
      </c>
      <c r="BJ6" s="36">
        <f t="shared" si="7"/>
        <v>1280.18</v>
      </c>
      <c r="BK6" s="36">
        <f t="shared" si="7"/>
        <v>1346.23</v>
      </c>
      <c r="BL6" s="36">
        <f t="shared" si="7"/>
        <v>1295.06</v>
      </c>
      <c r="BM6" s="36">
        <f t="shared" si="7"/>
        <v>1007.7</v>
      </c>
      <c r="BN6" s="36">
        <f t="shared" si="7"/>
        <v>1018.52</v>
      </c>
      <c r="BO6" s="35" t="str">
        <f>IF(BO7="","",IF(BO7="-","【-】","【"&amp;SUBSTITUTE(TEXT(BO7,"#,##0.00"),"-","△")&amp;"】"))</f>
        <v>【1,084.05】</v>
      </c>
      <c r="BP6" s="36">
        <f>IF(BP7="",NA(),BP7)</f>
        <v>107.72</v>
      </c>
      <c r="BQ6" s="36">
        <f t="shared" ref="BQ6:BY6" si="8">IF(BQ7="",NA(),BQ7)</f>
        <v>89.82</v>
      </c>
      <c r="BR6" s="36">
        <f t="shared" si="8"/>
        <v>104.75</v>
      </c>
      <c r="BS6" s="36">
        <f t="shared" si="8"/>
        <v>85.63</v>
      </c>
      <c r="BT6" s="36">
        <f t="shared" si="8"/>
        <v>94.67</v>
      </c>
      <c r="BU6" s="36">
        <f t="shared" si="8"/>
        <v>53.62</v>
      </c>
      <c r="BV6" s="36">
        <f t="shared" si="8"/>
        <v>53.41</v>
      </c>
      <c r="BW6" s="36">
        <f t="shared" si="8"/>
        <v>53.29</v>
      </c>
      <c r="BX6" s="36">
        <f t="shared" si="8"/>
        <v>59.22</v>
      </c>
      <c r="BY6" s="36">
        <f t="shared" si="8"/>
        <v>58.79</v>
      </c>
      <c r="BZ6" s="35" t="str">
        <f>IF(BZ7="","",IF(BZ7="-","【-】","【"&amp;SUBSTITUTE(TEXT(BZ7,"#,##0.00"),"-","△")&amp;"】"))</f>
        <v>【53.46】</v>
      </c>
      <c r="CA6" s="36">
        <f>IF(CA7="",NA(),CA7)</f>
        <v>131.16</v>
      </c>
      <c r="CB6" s="36">
        <f t="shared" ref="CB6:CJ6" si="9">IF(CB7="",NA(),CB7)</f>
        <v>158.78</v>
      </c>
      <c r="CC6" s="36">
        <f t="shared" si="9"/>
        <v>135.49</v>
      </c>
      <c r="CD6" s="36">
        <f t="shared" si="9"/>
        <v>167.29</v>
      </c>
      <c r="CE6" s="36">
        <f t="shared" si="9"/>
        <v>139.94999999999999</v>
      </c>
      <c r="CF6" s="36">
        <f t="shared" si="9"/>
        <v>287.7</v>
      </c>
      <c r="CG6" s="36">
        <f t="shared" si="9"/>
        <v>277.39999999999998</v>
      </c>
      <c r="CH6" s="36">
        <f t="shared" si="9"/>
        <v>259.02</v>
      </c>
      <c r="CI6" s="36">
        <f t="shared" si="9"/>
        <v>292.89999999999998</v>
      </c>
      <c r="CJ6" s="36">
        <f t="shared" si="9"/>
        <v>298.25</v>
      </c>
      <c r="CK6" s="35" t="str">
        <f>IF(CK7="","",IF(CK7="-","【-】","【"&amp;SUBSTITUTE(TEXT(CK7,"#,##0.00"),"-","△")&amp;"】"))</f>
        <v>【300.47】</v>
      </c>
      <c r="CL6" s="36">
        <f>IF(CL7="",NA(),CL7)</f>
        <v>54.56</v>
      </c>
      <c r="CM6" s="36">
        <f t="shared" ref="CM6:CU6" si="10">IF(CM7="",NA(),CM7)</f>
        <v>56.63</v>
      </c>
      <c r="CN6" s="36">
        <f t="shared" si="10"/>
        <v>54.63</v>
      </c>
      <c r="CO6" s="36">
        <f t="shared" si="10"/>
        <v>53.89</v>
      </c>
      <c r="CP6" s="36">
        <f t="shared" si="10"/>
        <v>51.72</v>
      </c>
      <c r="CQ6" s="36">
        <f t="shared" si="10"/>
        <v>58.1</v>
      </c>
      <c r="CR6" s="36">
        <f t="shared" si="10"/>
        <v>56.19</v>
      </c>
      <c r="CS6" s="36">
        <f t="shared" si="10"/>
        <v>56.65</v>
      </c>
      <c r="CT6" s="36">
        <f t="shared" si="10"/>
        <v>56.76</v>
      </c>
      <c r="CU6" s="36">
        <f t="shared" si="10"/>
        <v>56.04</v>
      </c>
      <c r="CV6" s="35" t="str">
        <f>IF(CV7="","",IF(CV7="-","【-】","【"&amp;SUBSTITUTE(TEXT(CV7,"#,##0.00"),"-","△")&amp;"】"))</f>
        <v>【54.90】</v>
      </c>
      <c r="CW6" s="36">
        <f>IF(CW7="",NA(),CW7)</f>
        <v>91.83</v>
      </c>
      <c r="CX6" s="36">
        <f t="shared" ref="CX6:DF6" si="11">IF(CX7="",NA(),CX7)</f>
        <v>78.760000000000005</v>
      </c>
      <c r="CY6" s="36">
        <f t="shared" si="11"/>
        <v>91.52</v>
      </c>
      <c r="CZ6" s="36">
        <f t="shared" si="11"/>
        <v>91.54</v>
      </c>
      <c r="DA6" s="36">
        <f t="shared" si="11"/>
        <v>91.44</v>
      </c>
      <c r="DB6" s="36">
        <f t="shared" si="11"/>
        <v>76.69</v>
      </c>
      <c r="DC6" s="36">
        <f t="shared" si="11"/>
        <v>77.180000000000007</v>
      </c>
      <c r="DD6" s="36">
        <f t="shared" si="11"/>
        <v>76.13</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0.97</v>
      </c>
      <c r="EE6" s="36">
        <f t="shared" ref="EE6:EM6" si="14">IF(EE7="",NA(),EE7)</f>
        <v>0.66</v>
      </c>
      <c r="EF6" s="36">
        <f t="shared" si="14"/>
        <v>0.48</v>
      </c>
      <c r="EG6" s="36">
        <f t="shared" si="14"/>
        <v>0.72</v>
      </c>
      <c r="EH6" s="35">
        <f t="shared" si="14"/>
        <v>0</v>
      </c>
      <c r="EI6" s="36">
        <f t="shared" si="14"/>
        <v>0.76</v>
      </c>
      <c r="EJ6" s="36">
        <f t="shared" si="14"/>
        <v>0.8</v>
      </c>
      <c r="EK6" s="36">
        <f t="shared" si="14"/>
        <v>0.96</v>
      </c>
      <c r="EL6" s="36">
        <f t="shared" si="14"/>
        <v>0.53</v>
      </c>
      <c r="EM6" s="36">
        <f t="shared" si="14"/>
        <v>0.71</v>
      </c>
      <c r="EN6" s="35" t="str">
        <f>IF(EN7="","",IF(EN7="-","【-】","【"&amp;SUBSTITUTE(TEXT(EN7,"#,##0.00"),"-","△")&amp;"】"))</f>
        <v>【0.56】</v>
      </c>
    </row>
    <row r="7" spans="1:144" s="37" customFormat="1" x14ac:dyDescent="0.15">
      <c r="A7" s="29"/>
      <c r="B7" s="38">
        <v>2019</v>
      </c>
      <c r="C7" s="38">
        <v>432113</v>
      </c>
      <c r="D7" s="38">
        <v>47</v>
      </c>
      <c r="E7" s="38">
        <v>1</v>
      </c>
      <c r="F7" s="38">
        <v>0</v>
      </c>
      <c r="G7" s="38">
        <v>0</v>
      </c>
      <c r="H7" s="38" t="s">
        <v>96</v>
      </c>
      <c r="I7" s="38" t="s">
        <v>97</v>
      </c>
      <c r="J7" s="38" t="s">
        <v>98</v>
      </c>
      <c r="K7" s="38" t="s">
        <v>99</v>
      </c>
      <c r="L7" s="38" t="s">
        <v>100</v>
      </c>
      <c r="M7" s="38" t="s">
        <v>101</v>
      </c>
      <c r="N7" s="39" t="s">
        <v>102</v>
      </c>
      <c r="O7" s="39" t="s">
        <v>103</v>
      </c>
      <c r="P7" s="39">
        <v>12.56</v>
      </c>
      <c r="Q7" s="39">
        <v>2420</v>
      </c>
      <c r="R7" s="39">
        <v>37043</v>
      </c>
      <c r="S7" s="39">
        <v>74.3</v>
      </c>
      <c r="T7" s="39">
        <v>498.56</v>
      </c>
      <c r="U7" s="39">
        <v>4635</v>
      </c>
      <c r="V7" s="39">
        <v>10.8</v>
      </c>
      <c r="W7" s="39">
        <v>429.17</v>
      </c>
      <c r="X7" s="39">
        <v>112.63</v>
      </c>
      <c r="Y7" s="39">
        <v>100.6</v>
      </c>
      <c r="Z7" s="39">
        <v>116.03</v>
      </c>
      <c r="AA7" s="39">
        <v>88.58</v>
      </c>
      <c r="AB7" s="39">
        <v>98.15</v>
      </c>
      <c r="AC7" s="39">
        <v>75.34</v>
      </c>
      <c r="AD7" s="39">
        <v>76.650000000000006</v>
      </c>
      <c r="AE7" s="39">
        <v>73.959999999999994</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195.4</v>
      </c>
      <c r="BF7" s="39">
        <v>209.11</v>
      </c>
      <c r="BG7" s="39">
        <v>174.68</v>
      </c>
      <c r="BH7" s="39">
        <v>206.59</v>
      </c>
      <c r="BI7" s="39">
        <v>237.73</v>
      </c>
      <c r="BJ7" s="39">
        <v>1280.18</v>
      </c>
      <c r="BK7" s="39">
        <v>1346.23</v>
      </c>
      <c r="BL7" s="39">
        <v>1295.06</v>
      </c>
      <c r="BM7" s="39">
        <v>1007.7</v>
      </c>
      <c r="BN7" s="39">
        <v>1018.52</v>
      </c>
      <c r="BO7" s="39">
        <v>1084.05</v>
      </c>
      <c r="BP7" s="39">
        <v>107.72</v>
      </c>
      <c r="BQ7" s="39">
        <v>89.82</v>
      </c>
      <c r="BR7" s="39">
        <v>104.75</v>
      </c>
      <c r="BS7" s="39">
        <v>85.63</v>
      </c>
      <c r="BT7" s="39">
        <v>94.67</v>
      </c>
      <c r="BU7" s="39">
        <v>53.62</v>
      </c>
      <c r="BV7" s="39">
        <v>53.41</v>
      </c>
      <c r="BW7" s="39">
        <v>53.29</v>
      </c>
      <c r="BX7" s="39">
        <v>59.22</v>
      </c>
      <c r="BY7" s="39">
        <v>58.79</v>
      </c>
      <c r="BZ7" s="39">
        <v>53.46</v>
      </c>
      <c r="CA7" s="39">
        <v>131.16</v>
      </c>
      <c r="CB7" s="39">
        <v>158.78</v>
      </c>
      <c r="CC7" s="39">
        <v>135.49</v>
      </c>
      <c r="CD7" s="39">
        <v>167.29</v>
      </c>
      <c r="CE7" s="39">
        <v>139.94999999999999</v>
      </c>
      <c r="CF7" s="39">
        <v>287.7</v>
      </c>
      <c r="CG7" s="39">
        <v>277.39999999999998</v>
      </c>
      <c r="CH7" s="39">
        <v>259.02</v>
      </c>
      <c r="CI7" s="39">
        <v>292.89999999999998</v>
      </c>
      <c r="CJ7" s="39">
        <v>298.25</v>
      </c>
      <c r="CK7" s="39">
        <v>300.47000000000003</v>
      </c>
      <c r="CL7" s="39">
        <v>54.56</v>
      </c>
      <c r="CM7" s="39">
        <v>56.63</v>
      </c>
      <c r="CN7" s="39">
        <v>54.63</v>
      </c>
      <c r="CO7" s="39">
        <v>53.89</v>
      </c>
      <c r="CP7" s="39">
        <v>51.72</v>
      </c>
      <c r="CQ7" s="39">
        <v>58.1</v>
      </c>
      <c r="CR7" s="39">
        <v>56.19</v>
      </c>
      <c r="CS7" s="39">
        <v>56.65</v>
      </c>
      <c r="CT7" s="39">
        <v>56.76</v>
      </c>
      <c r="CU7" s="39">
        <v>56.04</v>
      </c>
      <c r="CV7" s="39">
        <v>54.9</v>
      </c>
      <c r="CW7" s="39">
        <v>91.83</v>
      </c>
      <c r="CX7" s="39">
        <v>78.760000000000005</v>
      </c>
      <c r="CY7" s="39">
        <v>91.52</v>
      </c>
      <c r="CZ7" s="39">
        <v>91.54</v>
      </c>
      <c r="DA7" s="39">
        <v>91.44</v>
      </c>
      <c r="DB7" s="39">
        <v>76.69</v>
      </c>
      <c r="DC7" s="39">
        <v>77.180000000000007</v>
      </c>
      <c r="DD7" s="39">
        <v>76.13</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0.97</v>
      </c>
      <c r="EE7" s="39">
        <v>0.66</v>
      </c>
      <c r="EF7" s="39">
        <v>0.48</v>
      </c>
      <c r="EG7" s="39">
        <v>0.72</v>
      </c>
      <c r="EH7" s="39">
        <v>0</v>
      </c>
      <c r="EI7" s="39">
        <v>0.76</v>
      </c>
      <c r="EJ7" s="39">
        <v>0.8</v>
      </c>
      <c r="EK7" s="39">
        <v>0.96</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岩山 加代子</cp:lastModifiedBy>
  <cp:lastPrinted>2021-01-27T08:27:42Z</cp:lastPrinted>
  <dcterms:created xsi:type="dcterms:W3CDTF">2020-12-04T02:22:40Z</dcterms:created>
  <dcterms:modified xsi:type="dcterms:W3CDTF">2021-01-27T08:38:55Z</dcterms:modified>
  <cp:category/>
</cp:coreProperties>
</file>