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v0101\Profile\desktop\lg90099\Desktop\決算等の分析\経営分析表＿R01\27 南阿蘇村\簡水\"/>
    </mc:Choice>
  </mc:AlternateContent>
  <workbookProtection workbookAlgorithmName="SHA-512" workbookHashValue="zzfJ0k8lM7BnlQuF5d4BkBR9HMkWLPpydblikslfkrw6GrCaxhZxGB9GMtiB7j6PPprM7qTypRpGk2lXf4cq/w==" workbookSaltValue="D560Vd7pf5CaV8HUO0Uwp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<sst xmlns="http://schemas.openxmlformats.org/spreadsheetml/2006/main" count="233" uniqueCount="118">
  <si>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</si>
  <si>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</si>
  <si>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</si>
  <si>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</si>
  <si>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</si>
  <si>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</si>
  <si>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</si>
  <si>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</si>
  <si>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</si>
  <si>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</si>
  <si>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</si>
  <si>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</si>
  <si>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</si>
  <si>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</si>
  <si>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</si>
  <si>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</si>
  <si>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</si>
  <si>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</si>
  <si>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</si>
  <si>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</si>
  <si>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</si>
  <si>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</si>
  <si>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</si>
  <si>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</si>
  <si>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</si>
  <si>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</si>
  <si>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</si>
  <si>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</si>
  <si>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</si>
  <si>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</si>
  <si>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</si>
  <si>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</si>
  <si>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</si>
  <si>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</si>
  <si>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</si>
  <si>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</si>
  <si>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</si>
  <si>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</si>
  <si>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</si>
  <si>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</si>
  <si>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</si>
  <si>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</si>
  <si>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</si>
  <si>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</si>
  <si>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</si>
  <si>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</si>
  <si>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</si>
  <si>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</si>
  <si>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</si>
  <si>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</si>
  <si>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</si>
  <si>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</si>
  <si>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</si>
  <si>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</si>
  <si>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</si>
  <si>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</si>
  <si>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</si>
  <si>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</si>
  <si>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</si>
  <si>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</si>
  <si>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</si>
  <si>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</si>
  <si>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</si>
  <si>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</si>
  <si>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</si>
  <si>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</si>
  <si>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</si>
  <si>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</si>
  <si>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</si>
  <si>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</si>
  <si>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</si>
  <si>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</si>
  <si>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</si>
  <si>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</si>
  <si>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</si>
  <si>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</si>
  <si>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</si>
  <si>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</si>
  <si>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</si>
  <si>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</si>
  <si>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</si>
  <si>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</si>
  <si>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</si>
  <si>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</si>
  <si>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</si>
  <si>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</si>
  <si>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</si>
  <si>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</si>
  <si>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</si>
  <si>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</si>
  <si>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</si>
  <si>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</si>
  <si>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</si>
  <si>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</si>
  <si>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</si>
  <si>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</si>
  <si>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南阿蘇村</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</si>
  <si>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</si>
  <si>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</si>
  <si>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</si>
  <si>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</si>
  <si>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</si>
  <si>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</si>
  <si>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</si>
  <si>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</si>
  <si>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</si>
  <si>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</si>
  <si>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</si>
  <si>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</si>
  <si>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</si>
  <si>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</si>
  <si>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</si>
  <si>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</si>
  <si>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</si>
  <si>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</si>
  <si>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耐用年数を超過した施設も多く、平成３０年度に実施したアセットマネジメントを基に水道事業運営並びに施設維持を考慮した水道事業のマスタープランを策定し、計画的な整備を進めていく。</t>
    <rPh sb="1" eb="3">
      <t>タイヨウ</t>
    </rPh>
    <rPh sb="3" eb="5">
      <t>ネンスウ</t>
    </rPh>
    <rPh sb="6" eb="8">
      <t>チョウカ</t>
    </rPh>
    <rPh sb="10" eb="12">
      <t>シセツ</t>
    </rPh>
    <rPh sb="13" eb="14">
      <t>オオ</t>
    </rPh>
    <rPh sb="16" eb="18">
      <t>ヘイセイ</t>
    </rPh>
    <rPh sb="20" eb="22">
      <t>ネンド</t>
    </rPh>
    <rPh sb="23" eb="25">
      <t>ジッシ</t>
    </rPh>
    <rPh sb="38" eb="39">
      <t>モト</t>
    </rPh>
    <rPh sb="40" eb="42">
      <t>スイドウ</t>
    </rPh>
    <rPh sb="42" eb="44">
      <t>ジギョウ</t>
    </rPh>
    <rPh sb="44" eb="46">
      <t>ウンエイ</t>
    </rPh>
    <rPh sb="46" eb="47">
      <t>ナラ</t>
    </rPh>
    <rPh sb="49" eb="51">
      <t>シセツ</t>
    </rPh>
    <rPh sb="51" eb="53">
      <t>イジ</t>
    </rPh>
    <rPh sb="54" eb="56">
      <t>コウリョ</t>
    </rPh>
    <rPh sb="58" eb="60">
      <t>スイドウ</t>
    </rPh>
    <rPh sb="60" eb="62">
      <t>ジギョウ</t>
    </rPh>
    <rPh sb="71" eb="73">
      <t>サクテイ</t>
    </rPh>
    <rPh sb="75" eb="78">
      <t>ケイカクテキ</t>
    </rPh>
    <rPh sb="79" eb="81">
      <t>セイビ</t>
    </rPh>
    <rPh sb="82" eb="83">
      <t>スス</t>
    </rPh>
    <phoneticPr fontId="4"/>
  </si>
  <si>
    <t>　復旧は進んでいるが、熊本地震時の長期避難等による人口流出もあり給水人口の減少等多くの課題を抱えている状況である。
　今回の分析結果による変動の主な事由は以下のとおりである。
　①　収益的収支比率は、営業外収益の増に起因す
　　るものである。
　④　企業債残高給水収益比率については、災害復
　　旧事業等に伴う企業債借入に伴うものである。
　⑧　有収率については全国平均を上回っている
　　が、漏水調査を計画的におこない有収率向上を図る。</t>
    <rPh sb="1" eb="3">
      <t>フッキュウ</t>
    </rPh>
    <rPh sb="4" eb="5">
      <t>スス</t>
    </rPh>
    <rPh sb="32" eb="34">
      <t>キュウスイ</t>
    </rPh>
    <rPh sb="34" eb="36">
      <t>ジンコウ</t>
    </rPh>
    <rPh sb="37" eb="39">
      <t>ゲンショウ</t>
    </rPh>
    <rPh sb="39" eb="40">
      <t>トウ</t>
    </rPh>
    <rPh sb="40" eb="41">
      <t>オオ</t>
    </rPh>
    <rPh sb="43" eb="45">
      <t>カダイ</t>
    </rPh>
    <rPh sb="46" eb="47">
      <t>カカ</t>
    </rPh>
    <rPh sb="51" eb="53">
      <t>ジョウキョウ</t>
    </rPh>
    <rPh sb="59" eb="61">
      <t>コンカイ</t>
    </rPh>
    <rPh sb="62" eb="64">
      <t>ブンセキ</t>
    </rPh>
    <rPh sb="64" eb="66">
      <t>ケッカ</t>
    </rPh>
    <rPh sb="69" eb="71">
      <t>ヘンドウ</t>
    </rPh>
    <rPh sb="72" eb="73">
      <t>オモ</t>
    </rPh>
    <rPh sb="74" eb="76">
      <t>ジユウ</t>
    </rPh>
    <rPh sb="77" eb="79">
      <t>イカ</t>
    </rPh>
    <rPh sb="91" eb="94">
      <t>シュウエキテキ</t>
    </rPh>
    <rPh sb="94" eb="96">
      <t>シュウシ</t>
    </rPh>
    <rPh sb="96" eb="98">
      <t>ヒリツ</t>
    </rPh>
    <rPh sb="100" eb="103">
      <t>エイギョウガイ</t>
    </rPh>
    <rPh sb="103" eb="105">
      <t>シュウエキ</t>
    </rPh>
    <rPh sb="106" eb="107">
      <t>ゾウ</t>
    </rPh>
    <rPh sb="108" eb="110">
      <t>キイン</t>
    </rPh>
    <rPh sb="125" eb="127">
      <t>キギョウ</t>
    </rPh>
    <rPh sb="127" eb="128">
      <t>サイ</t>
    </rPh>
    <rPh sb="128" eb="130">
      <t>ザンダカ</t>
    </rPh>
    <rPh sb="130" eb="132">
      <t>キュウスイ</t>
    </rPh>
    <rPh sb="132" eb="134">
      <t>シュウエキ</t>
    </rPh>
    <rPh sb="134" eb="136">
      <t>ヒリツ</t>
    </rPh>
    <rPh sb="151" eb="152">
      <t>トウ</t>
    </rPh>
    <rPh sb="153" eb="154">
      <t>トモナ</t>
    </rPh>
    <rPh sb="155" eb="157">
      <t>キギョウ</t>
    </rPh>
    <rPh sb="157" eb="158">
      <t>サイ</t>
    </rPh>
    <rPh sb="158" eb="160">
      <t>カリイレ</t>
    </rPh>
    <rPh sb="161" eb="162">
      <t>トモナ</t>
    </rPh>
    <rPh sb="173" eb="176">
      <t>ユウシュウリツ</t>
    </rPh>
    <rPh sb="181" eb="183">
      <t>ゼンコク</t>
    </rPh>
    <rPh sb="183" eb="185">
      <t>ヘイキン</t>
    </rPh>
    <rPh sb="186" eb="188">
      <t>ウワマワ</t>
    </rPh>
    <rPh sb="197" eb="199">
      <t>ロウスイ</t>
    </rPh>
    <rPh sb="202" eb="204">
      <t>ケイカク</t>
    </rPh>
    <rPh sb="204" eb="205">
      <t>テキ</t>
    </rPh>
    <rPh sb="210" eb="213">
      <t>ユウシュウリツ</t>
    </rPh>
    <rPh sb="213" eb="215">
      <t>コウジョウ</t>
    </rPh>
    <rPh sb="216" eb="217">
      <t>ハカ</t>
    </rPh>
    <phoneticPr fontId="4"/>
  </si>
  <si>
    <t>　熊本地震で被災した施設の復旧を進めており、令和２年度の復旧完了を見込む。
　給水人口の減少等水道事業運営に多くの課題を抱えており、令和３年度までに策定する経営戦略により改善を目指す。
　また多くの施設が更新時期迎えており、計画的な整備を進める。</t>
    <rPh sb="1" eb="3">
      <t>クマモト</t>
    </rPh>
    <rPh sb="3" eb="5">
      <t>ジシン</t>
    </rPh>
    <rPh sb="6" eb="8">
      <t>ヒサイ</t>
    </rPh>
    <rPh sb="10" eb="12">
      <t>シセツ</t>
    </rPh>
    <rPh sb="13" eb="15">
      <t>フッキュウ</t>
    </rPh>
    <rPh sb="16" eb="17">
      <t>スス</t>
    </rPh>
    <rPh sb="22" eb="24">
      <t>レイワ</t>
    </rPh>
    <rPh sb="25" eb="27">
      <t>ネンド</t>
    </rPh>
    <rPh sb="28" eb="30">
      <t>フッキュウ</t>
    </rPh>
    <rPh sb="30" eb="32">
      <t>カンリョウ</t>
    </rPh>
    <rPh sb="33" eb="35">
      <t>ミコ</t>
    </rPh>
    <rPh sb="39" eb="41">
      <t>キュウスイ</t>
    </rPh>
    <rPh sb="41" eb="43">
      <t>ジンコウ</t>
    </rPh>
    <rPh sb="44" eb="46">
      <t>ゲンショウ</t>
    </rPh>
    <rPh sb="46" eb="47">
      <t>トウ</t>
    </rPh>
    <rPh sb="47" eb="49">
      <t>スイドウ</t>
    </rPh>
    <rPh sb="49" eb="51">
      <t>ジギョウ</t>
    </rPh>
    <rPh sb="51" eb="53">
      <t>ウンエイ</t>
    </rPh>
    <rPh sb="54" eb="55">
      <t>オオ</t>
    </rPh>
    <rPh sb="57" eb="59">
      <t>カダイ</t>
    </rPh>
    <rPh sb="60" eb="61">
      <t>カカ</t>
    </rPh>
    <rPh sb="66" eb="68">
      <t>レイワ</t>
    </rPh>
    <rPh sb="69" eb="71">
      <t>ネンド</t>
    </rPh>
    <rPh sb="74" eb="76">
      <t>サクテイ</t>
    </rPh>
    <rPh sb="78" eb="82">
      <t>ケイエイセンリャク</t>
    </rPh>
    <rPh sb="85" eb="87">
      <t>カイゼン</t>
    </rPh>
    <rPh sb="88" eb="90">
      <t>メザ</t>
    </rPh>
    <rPh sb="96" eb="97">
      <t>オオ</t>
    </rPh>
    <rPh sb="99" eb="101">
      <t>シセツ</t>
    </rPh>
    <rPh sb="102" eb="104">
      <t>コウシン</t>
    </rPh>
    <rPh sb="104" eb="106">
      <t>ジキ</t>
    </rPh>
    <rPh sb="106" eb="107">
      <t>ムカ</t>
    </rPh>
    <rPh sb="112" eb="115">
      <t>ケイカクテキ</t>
    </rPh>
    <rPh sb="116" eb="118">
      <t>セイビ</t>
    </rPh>
    <rPh sb="119" eb="120">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</si>
</sst>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0.19</c:v>
                </c:pt>
                <c:pt idx="1">
                  <c:v>7.0000000000000007E-2</c:v>
                </c:pt>
                <c:pt idx="2">
                  <c:v>7.0000000000000007E-2</c:v>
                </c:pt>
                <c:pt idx="3">
                  <c:v>7.0000000000000007E-2</c:v>
                </c:pt>
                <c:pt idx="4" formatCode="#,##0.00;&quot;△&quot;#,##0.00">
                  <c:v>0</c:v>
                </c:pt>
              </c:numCache>
            </c:numRef>
          </c:val>
          <c:extLst>
            <c:ext xmlns:c16="http://schemas.microsoft.com/office/drawing/2014/chart" uri="{C3380CC4-5D6E-409C-BE32-E72D297353CC}">
              <c16:uniqueId val="{00000000-1EE2-4E35-8E2D-94E636BCC97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0.56000000000000005</c:v>
                </c:pt>
                <c:pt idx="3">
                  <c:v>0.31</c:v>
                </c:pt>
                <c:pt idx="4">
                  <c:v>0.52</c:v>
                </c:pt>
              </c:numCache>
            </c:numRef>
          </c:val>
          <c:smooth val="0"/>
          <c:extLst>
            <c:ext xmlns:c16="http://schemas.microsoft.com/office/drawing/2014/chart" uri="{C3380CC4-5D6E-409C-BE32-E72D297353CC}">
              <c16:uniqueId val="{00000001-1EE2-4E35-8E2D-94E636BCC97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56.45</c:v>
                </c:pt>
                <c:pt idx="1">
                  <c:v>41.51</c:v>
                </c:pt>
                <c:pt idx="2">
                  <c:v>49.05</c:v>
                </c:pt>
                <c:pt idx="3">
                  <c:v>45.25</c:v>
                </c:pt>
                <c:pt idx="4">
                  <c:v>45.33</c:v>
                </c:pt>
              </c:numCache>
            </c:numRef>
          </c:val>
          <c:extLst>
            <c:ext xmlns:c16="http://schemas.microsoft.com/office/drawing/2014/chart" uri="{C3380CC4-5D6E-409C-BE32-E72D297353CC}">
              <c16:uniqueId val="{00000000-5E74-40CF-8FD0-4D6B0685C7C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58.1</c:v>
                </c:pt>
                <c:pt idx="1">
                  <c:v>56.19</c:v>
                </c:pt>
                <c:pt idx="2">
                  <c:v>61.79</c:v>
                </c:pt>
                <c:pt idx="3">
                  <c:v>59.59</c:v>
                </c:pt>
                <c:pt idx="4">
                  <c:v>54.9</c:v>
                </c:pt>
              </c:numCache>
            </c:numRef>
          </c:val>
          <c:smooth val="0"/>
          <c:extLst>
            <c:ext xmlns:c16="http://schemas.microsoft.com/office/drawing/2014/chart" uri="{C3380CC4-5D6E-409C-BE32-E72D297353CC}">
              <c16:uniqueId val="{00000001-5E74-40CF-8FD0-4D6B0685C7C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99.7</c:v>
                </c:pt>
                <c:pt idx="1">
                  <c:v>90</c:v>
                </c:pt>
                <c:pt idx="2">
                  <c:v>76.16</c:v>
                </c:pt>
                <c:pt idx="3">
                  <c:v>82.56</c:v>
                </c:pt>
                <c:pt idx="4">
                  <c:v>90</c:v>
                </c:pt>
              </c:numCache>
            </c:numRef>
          </c:val>
          <c:extLst>
            <c:ext xmlns:c16="http://schemas.microsoft.com/office/drawing/2014/chart" uri="{C3380CC4-5D6E-409C-BE32-E72D297353CC}">
              <c16:uniqueId val="{00000000-19DE-46CD-983C-1EF14E4C434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76.69</c:v>
                </c:pt>
                <c:pt idx="1">
                  <c:v>77.180000000000007</c:v>
                </c:pt>
                <c:pt idx="2">
                  <c:v>74.98</c:v>
                </c:pt>
                <c:pt idx="3">
                  <c:v>74.19</c:v>
                </c:pt>
                <c:pt idx="4">
                  <c:v>74.27</c:v>
                </c:pt>
              </c:numCache>
            </c:numRef>
          </c:val>
          <c:smooth val="0"/>
          <c:extLst>
            <c:ext xmlns:c16="http://schemas.microsoft.com/office/drawing/2014/chart" uri="{C3380CC4-5D6E-409C-BE32-E72D297353CC}">
              <c16:uniqueId val="{00000001-19DE-46CD-983C-1EF14E4C434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109.46</c:v>
                </c:pt>
                <c:pt idx="1">
                  <c:v>71.459999999999994</c:v>
                </c:pt>
                <c:pt idx="2">
                  <c:v>87.69</c:v>
                </c:pt>
                <c:pt idx="3">
                  <c:v>75.22</c:v>
                </c:pt>
                <c:pt idx="4">
                  <c:v>79.97</c:v>
                </c:pt>
              </c:numCache>
            </c:numRef>
          </c:val>
          <c:extLst>
            <c:ext xmlns:c16="http://schemas.microsoft.com/office/drawing/2014/chart" uri="{C3380CC4-5D6E-409C-BE32-E72D297353CC}">
              <c16:uniqueId val="{00000000-74E0-47CD-B694-0B6AAE277C5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75.34</c:v>
                </c:pt>
                <c:pt idx="1">
                  <c:v>76.650000000000006</c:v>
                </c:pt>
                <c:pt idx="2">
                  <c:v>74.03</c:v>
                </c:pt>
                <c:pt idx="3">
                  <c:v>73.2</c:v>
                </c:pt>
                <c:pt idx="4">
                  <c:v>72.760000000000005</c:v>
                </c:pt>
              </c:numCache>
            </c:numRef>
          </c:val>
          <c:smooth val="0"/>
          <c:extLst>
            <c:ext xmlns:c16="http://schemas.microsoft.com/office/drawing/2014/chart" uri="{C3380CC4-5D6E-409C-BE32-E72D297353CC}">
              <c16:uniqueId val="{00000001-74E0-47CD-B694-0B6AAE277C5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AD-49E5-B48D-81530BD6062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AD-49E5-B48D-81530BD6062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29-4659-98EF-64E90CA8152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29-4659-98EF-64E90CA8152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C8-4281-9357-9F230206DF7A}"/>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C8-4281-9357-9F230206DF7A}"/>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96-469D-B93C-93952D35841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96-469D-B93C-93952D35841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429.86</c:v>
                </c:pt>
                <c:pt idx="1">
                  <c:v>719.17</c:v>
                </c:pt>
                <c:pt idx="2">
                  <c:v>640.85</c:v>
                </c:pt>
                <c:pt idx="3">
                  <c:v>722.97</c:v>
                </c:pt>
                <c:pt idx="4">
                  <c:v>729.63</c:v>
                </c:pt>
              </c:numCache>
            </c:numRef>
          </c:val>
          <c:extLst>
            <c:ext xmlns:c16="http://schemas.microsoft.com/office/drawing/2014/chart" uri="{C3380CC4-5D6E-409C-BE32-E72D297353CC}">
              <c16:uniqueId val="{00000000-28CB-4C09-8178-1848740A49B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1280.18</c:v>
                </c:pt>
                <c:pt idx="1">
                  <c:v>1346.23</c:v>
                </c:pt>
                <c:pt idx="2">
                  <c:v>1068.53</c:v>
                </c:pt>
                <c:pt idx="3">
                  <c:v>995.48</c:v>
                </c:pt>
                <c:pt idx="4">
                  <c:v>1245.46</c:v>
                </c:pt>
              </c:numCache>
            </c:numRef>
          </c:val>
          <c:smooth val="0"/>
          <c:extLst>
            <c:ext xmlns:c16="http://schemas.microsoft.com/office/drawing/2014/chart" uri="{C3380CC4-5D6E-409C-BE32-E72D297353CC}">
              <c16:uniqueId val="{00000001-28CB-4C09-8178-1848740A49B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106.42</c:v>
                </c:pt>
                <c:pt idx="1">
                  <c:v>68.819999999999993</c:v>
                </c:pt>
                <c:pt idx="2">
                  <c:v>78.11</c:v>
                </c:pt>
                <c:pt idx="3">
                  <c:v>73.13</c:v>
                </c:pt>
                <c:pt idx="4">
                  <c:v>70.97</c:v>
                </c:pt>
              </c:numCache>
            </c:numRef>
          </c:val>
          <c:extLst>
            <c:ext xmlns:c16="http://schemas.microsoft.com/office/drawing/2014/chart" uri="{C3380CC4-5D6E-409C-BE32-E72D297353CC}">
              <c16:uniqueId val="{00000000-6063-4FEE-BF1B-EF4BAA8E88B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53.62</c:v>
                </c:pt>
                <c:pt idx="1">
                  <c:v>53.41</c:v>
                </c:pt>
                <c:pt idx="2">
                  <c:v>59.33</c:v>
                </c:pt>
                <c:pt idx="3">
                  <c:v>55.46</c:v>
                </c:pt>
                <c:pt idx="4">
                  <c:v>51.08</c:v>
                </c:pt>
              </c:numCache>
            </c:numRef>
          </c:val>
          <c:smooth val="0"/>
          <c:extLst>
            <c:ext xmlns:c16="http://schemas.microsoft.com/office/drawing/2014/chart" uri="{C3380CC4-5D6E-409C-BE32-E72D297353CC}">
              <c16:uniqueId val="{00000001-6063-4FEE-BF1B-EF4BAA8E88B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91.84</c:v>
                </c:pt>
                <c:pt idx="1">
                  <c:v>148.97</c:v>
                </c:pt>
                <c:pt idx="2">
                  <c:v>154.22</c:v>
                </c:pt>
                <c:pt idx="3">
                  <c:v>176.29</c:v>
                </c:pt>
                <c:pt idx="4">
                  <c:v>173.54</c:v>
                </c:pt>
              </c:numCache>
            </c:numRef>
          </c:val>
          <c:extLst>
            <c:ext xmlns:c16="http://schemas.microsoft.com/office/drawing/2014/chart" uri="{C3380CC4-5D6E-409C-BE32-E72D297353CC}">
              <c16:uniqueId val="{00000000-B830-4C0F-BB98-E962C65CFA5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287.7</c:v>
                </c:pt>
                <c:pt idx="1">
                  <c:v>277.39999999999998</c:v>
                </c:pt>
                <c:pt idx="2">
                  <c:v>279.67</c:v>
                </c:pt>
                <c:pt idx="3">
                  <c:v>299.77999999999997</c:v>
                </c:pt>
                <c:pt idx="4">
                  <c:v>262.13</c:v>
                </c:pt>
              </c:numCache>
            </c:numRef>
          </c:val>
          <c:smooth val="0"/>
          <c:extLst>
            <c:ext xmlns:c16="http://schemas.microsoft.com/office/drawing/2014/chart" uri="{C3380CC4-5D6E-409C-BE32-E72D297353CC}">
              <c16:uniqueId val="{00000001-B830-4C0F-BB98-E962C65CFA5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L36"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熊本県　南阿蘇村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D2</v>
      </c>
      <c r="X8" s="50"/>
      <c r="Y8" s="50"/>
      <c r="Z8" s="50"/>
      <c r="AA8" s="50"/>
      <c r="AB8" s="50"/>
      <c r="AC8" s="50"/>
      <c r="AD8" s="50" t="str">
        <f>データ!$M$6</f>
        <v>非設置</v>
      </c>
      <c r="AE8" s="50"/>
      <c r="AF8" s="50"/>
      <c r="AG8" s="50"/>
      <c r="AH8" s="50"/>
      <c r="AI8" s="50"/>
      <c r="AJ8" s="50"/>
      <c r="AK8" s="2"/>
      <c r="AL8" s="51">
        <f>データ!$R$6</f>
        <v>10444</v>
      </c>
      <c r="AM8" s="51"/>
      <c r="AN8" s="51"/>
      <c r="AO8" s="51"/>
      <c r="AP8" s="51"/>
      <c r="AQ8" s="51"/>
      <c r="AR8" s="51"/>
      <c r="AS8" s="51"/>
      <c r="AT8" s="47">
        <f>データ!$S$6</f>
        <v>137.32</v>
      </c>
      <c r="AU8" s="47"/>
      <c r="AV8" s="47"/>
      <c r="AW8" s="47"/>
      <c r="AX8" s="47"/>
      <c r="AY8" s="47"/>
      <c r="AZ8" s="47"/>
      <c r="BA8" s="47"/>
      <c r="BB8" s="47">
        <f>データ!$T$6</f>
        <v>76.06</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73.650000000000006</v>
      </c>
      <c r="Q10" s="47"/>
      <c r="R10" s="47"/>
      <c r="S10" s="47"/>
      <c r="T10" s="47"/>
      <c r="U10" s="47"/>
      <c r="V10" s="47"/>
      <c r="W10" s="51">
        <f>データ!$Q$6</f>
        <v>2200</v>
      </c>
      <c r="X10" s="51"/>
      <c r="Y10" s="51"/>
      <c r="Z10" s="51"/>
      <c r="AA10" s="51"/>
      <c r="AB10" s="51"/>
      <c r="AC10" s="51"/>
      <c r="AD10" s="2"/>
      <c r="AE10" s="2"/>
      <c r="AF10" s="2"/>
      <c r="AG10" s="2"/>
      <c r="AH10" s="2"/>
      <c r="AI10" s="2"/>
      <c r="AJ10" s="2"/>
      <c r="AK10" s="2"/>
      <c r="AL10" s="51">
        <f>データ!$U$6</f>
        <v>7614</v>
      </c>
      <c r="AM10" s="51"/>
      <c r="AN10" s="51"/>
      <c r="AO10" s="51"/>
      <c r="AP10" s="51"/>
      <c r="AQ10" s="51"/>
      <c r="AR10" s="51"/>
      <c r="AS10" s="51"/>
      <c r="AT10" s="47">
        <f>データ!$V$6</f>
        <v>12.65</v>
      </c>
      <c r="AU10" s="47"/>
      <c r="AV10" s="47"/>
      <c r="AW10" s="47"/>
      <c r="AX10" s="47"/>
      <c r="AY10" s="47"/>
      <c r="AZ10" s="47"/>
      <c r="BA10" s="47"/>
      <c r="BB10" s="47">
        <f>データ!$W$6</f>
        <v>601.9</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116</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115</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117</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VHSn+8cHK2yMKjMw10H9QwwryIB1uSatg1TVMUEYCc4woFSEDr1zWfQsze9nrZcNyXmC/FKR4A2tw1UCxXTLyg==" saltValue="P9BuJ8AhLrsjofb2SjnAf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434337</v>
      </c>
      <c r="D6" s="34">
        <f t="shared" si="3"/>
        <v>47</v>
      </c>
      <c r="E6" s="34">
        <f t="shared" si="3"/>
        <v>1</v>
      </c>
      <c r="F6" s="34">
        <f t="shared" si="3"/>
        <v>0</v>
      </c>
      <c r="G6" s="34">
        <f t="shared" si="3"/>
        <v>0</v>
      </c>
      <c r="H6" s="34" t="str">
        <f t="shared" si="3"/>
        <v>熊本県　南阿蘇村</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73.650000000000006</v>
      </c>
      <c r="Q6" s="35">
        <f t="shared" si="3"/>
        <v>2200</v>
      </c>
      <c r="R6" s="35">
        <f t="shared" si="3"/>
        <v>10444</v>
      </c>
      <c r="S6" s="35">
        <f t="shared" si="3"/>
        <v>137.32</v>
      </c>
      <c r="T6" s="35">
        <f t="shared" si="3"/>
        <v>76.06</v>
      </c>
      <c r="U6" s="35">
        <f t="shared" si="3"/>
        <v>7614</v>
      </c>
      <c r="V6" s="35">
        <f t="shared" si="3"/>
        <v>12.65</v>
      </c>
      <c r="W6" s="35">
        <f t="shared" si="3"/>
        <v>601.9</v>
      </c>
      <c r="X6" s="36">
        <f>IF(X7="",NA(),X7)</f>
        <v>109.46</v>
      </c>
      <c r="Y6" s="36">
        <f t="shared" ref="Y6:AG6" si="4">IF(Y7="",NA(),Y7)</f>
        <v>71.459999999999994</v>
      </c>
      <c r="Z6" s="36">
        <f t="shared" si="4"/>
        <v>87.69</v>
      </c>
      <c r="AA6" s="36">
        <f t="shared" si="4"/>
        <v>75.22</v>
      </c>
      <c r="AB6" s="36">
        <f t="shared" si="4"/>
        <v>79.97</v>
      </c>
      <c r="AC6" s="36">
        <f t="shared" si="4"/>
        <v>75.34</v>
      </c>
      <c r="AD6" s="36">
        <f t="shared" si="4"/>
        <v>76.650000000000006</v>
      </c>
      <c r="AE6" s="36">
        <f t="shared" si="4"/>
        <v>74.03</v>
      </c>
      <c r="AF6" s="36">
        <f t="shared" si="4"/>
        <v>73.2</v>
      </c>
      <c r="AG6" s="36">
        <f t="shared" si="4"/>
        <v>72.760000000000005</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429.86</v>
      </c>
      <c r="BF6" s="36">
        <f t="shared" ref="BF6:BN6" si="7">IF(BF7="",NA(),BF7)</f>
        <v>719.17</v>
      </c>
      <c r="BG6" s="36">
        <f t="shared" si="7"/>
        <v>640.85</v>
      </c>
      <c r="BH6" s="36">
        <f t="shared" si="7"/>
        <v>722.97</v>
      </c>
      <c r="BI6" s="36">
        <f t="shared" si="7"/>
        <v>729.63</v>
      </c>
      <c r="BJ6" s="36">
        <f t="shared" si="7"/>
        <v>1280.18</v>
      </c>
      <c r="BK6" s="36">
        <f t="shared" si="7"/>
        <v>1346.23</v>
      </c>
      <c r="BL6" s="36">
        <f t="shared" si="7"/>
        <v>1068.53</v>
      </c>
      <c r="BM6" s="36">
        <f t="shared" si="7"/>
        <v>995.48</v>
      </c>
      <c r="BN6" s="36">
        <f t="shared" si="7"/>
        <v>1245.46</v>
      </c>
      <c r="BO6" s="35" t="str">
        <f>IF(BO7="","",IF(BO7="-","【-】","【"&amp;SUBSTITUTE(TEXT(BO7,"#,##0.00"),"-","△")&amp;"】"))</f>
        <v>【1,084.05】</v>
      </c>
      <c r="BP6" s="36">
        <f>IF(BP7="",NA(),BP7)</f>
        <v>106.42</v>
      </c>
      <c r="BQ6" s="36">
        <f t="shared" ref="BQ6:BY6" si="8">IF(BQ7="",NA(),BQ7)</f>
        <v>68.819999999999993</v>
      </c>
      <c r="BR6" s="36">
        <f t="shared" si="8"/>
        <v>78.11</v>
      </c>
      <c r="BS6" s="36">
        <f t="shared" si="8"/>
        <v>73.13</v>
      </c>
      <c r="BT6" s="36">
        <f t="shared" si="8"/>
        <v>70.97</v>
      </c>
      <c r="BU6" s="36">
        <f t="shared" si="8"/>
        <v>53.62</v>
      </c>
      <c r="BV6" s="36">
        <f t="shared" si="8"/>
        <v>53.41</v>
      </c>
      <c r="BW6" s="36">
        <f t="shared" si="8"/>
        <v>59.33</v>
      </c>
      <c r="BX6" s="36">
        <f t="shared" si="8"/>
        <v>55.46</v>
      </c>
      <c r="BY6" s="36">
        <f t="shared" si="8"/>
        <v>51.08</v>
      </c>
      <c r="BZ6" s="35" t="str">
        <f>IF(BZ7="","",IF(BZ7="-","【-】","【"&amp;SUBSTITUTE(TEXT(BZ7,"#,##0.00"),"-","△")&amp;"】"))</f>
        <v>【53.46】</v>
      </c>
      <c r="CA6" s="36">
        <f>IF(CA7="",NA(),CA7)</f>
        <v>91.84</v>
      </c>
      <c r="CB6" s="36">
        <f t="shared" ref="CB6:CJ6" si="9">IF(CB7="",NA(),CB7)</f>
        <v>148.97</v>
      </c>
      <c r="CC6" s="36">
        <f t="shared" si="9"/>
        <v>154.22</v>
      </c>
      <c r="CD6" s="36">
        <f t="shared" si="9"/>
        <v>176.29</v>
      </c>
      <c r="CE6" s="36">
        <f t="shared" si="9"/>
        <v>173.54</v>
      </c>
      <c r="CF6" s="36">
        <f t="shared" si="9"/>
        <v>287.7</v>
      </c>
      <c r="CG6" s="36">
        <f t="shared" si="9"/>
        <v>277.39999999999998</v>
      </c>
      <c r="CH6" s="36">
        <f t="shared" si="9"/>
        <v>279.67</v>
      </c>
      <c r="CI6" s="36">
        <f t="shared" si="9"/>
        <v>299.77999999999997</v>
      </c>
      <c r="CJ6" s="36">
        <f t="shared" si="9"/>
        <v>262.13</v>
      </c>
      <c r="CK6" s="35" t="str">
        <f>IF(CK7="","",IF(CK7="-","【-】","【"&amp;SUBSTITUTE(TEXT(CK7,"#,##0.00"),"-","△")&amp;"】"))</f>
        <v>【300.47】</v>
      </c>
      <c r="CL6" s="36">
        <f>IF(CL7="",NA(),CL7)</f>
        <v>56.45</v>
      </c>
      <c r="CM6" s="36">
        <f t="shared" ref="CM6:CU6" si="10">IF(CM7="",NA(),CM7)</f>
        <v>41.51</v>
      </c>
      <c r="CN6" s="36">
        <f t="shared" si="10"/>
        <v>49.05</v>
      </c>
      <c r="CO6" s="36">
        <f t="shared" si="10"/>
        <v>45.25</v>
      </c>
      <c r="CP6" s="36">
        <f t="shared" si="10"/>
        <v>45.33</v>
      </c>
      <c r="CQ6" s="36">
        <f t="shared" si="10"/>
        <v>58.1</v>
      </c>
      <c r="CR6" s="36">
        <f t="shared" si="10"/>
        <v>56.19</v>
      </c>
      <c r="CS6" s="36">
        <f t="shared" si="10"/>
        <v>61.79</v>
      </c>
      <c r="CT6" s="36">
        <f t="shared" si="10"/>
        <v>59.59</v>
      </c>
      <c r="CU6" s="36">
        <f t="shared" si="10"/>
        <v>54.9</v>
      </c>
      <c r="CV6" s="35" t="str">
        <f>IF(CV7="","",IF(CV7="-","【-】","【"&amp;SUBSTITUTE(TEXT(CV7,"#,##0.00"),"-","△")&amp;"】"))</f>
        <v>【54.90】</v>
      </c>
      <c r="CW6" s="36">
        <f>IF(CW7="",NA(),CW7)</f>
        <v>99.7</v>
      </c>
      <c r="CX6" s="36">
        <f t="shared" ref="CX6:DF6" si="11">IF(CX7="",NA(),CX7)</f>
        <v>90</v>
      </c>
      <c r="CY6" s="36">
        <f t="shared" si="11"/>
        <v>76.16</v>
      </c>
      <c r="CZ6" s="36">
        <f t="shared" si="11"/>
        <v>82.56</v>
      </c>
      <c r="DA6" s="36">
        <f t="shared" si="11"/>
        <v>90</v>
      </c>
      <c r="DB6" s="36">
        <f t="shared" si="11"/>
        <v>76.69</v>
      </c>
      <c r="DC6" s="36">
        <f t="shared" si="11"/>
        <v>77.180000000000007</v>
      </c>
      <c r="DD6" s="36">
        <f t="shared" si="11"/>
        <v>74.98</v>
      </c>
      <c r="DE6" s="36">
        <f t="shared" si="11"/>
        <v>74.19</v>
      </c>
      <c r="DF6" s="36">
        <f t="shared" si="11"/>
        <v>74.27</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0.19</v>
      </c>
      <c r="EE6" s="36">
        <f t="shared" ref="EE6:EM6" si="14">IF(EE7="",NA(),EE7)</f>
        <v>7.0000000000000007E-2</v>
      </c>
      <c r="EF6" s="36">
        <f t="shared" si="14"/>
        <v>7.0000000000000007E-2</v>
      </c>
      <c r="EG6" s="36">
        <f t="shared" si="14"/>
        <v>7.0000000000000007E-2</v>
      </c>
      <c r="EH6" s="35">
        <f t="shared" si="14"/>
        <v>0</v>
      </c>
      <c r="EI6" s="36">
        <f t="shared" si="14"/>
        <v>0.76</v>
      </c>
      <c r="EJ6" s="36">
        <f t="shared" si="14"/>
        <v>0.8</v>
      </c>
      <c r="EK6" s="36">
        <f t="shared" si="14"/>
        <v>0.56000000000000005</v>
      </c>
      <c r="EL6" s="36">
        <f t="shared" si="14"/>
        <v>0.31</v>
      </c>
      <c r="EM6" s="36">
        <f t="shared" si="14"/>
        <v>0.52</v>
      </c>
      <c r="EN6" s="35" t="str">
        <f>IF(EN7="","",IF(EN7="-","【-】","【"&amp;SUBSTITUTE(TEXT(EN7,"#,##0.00"),"-","△")&amp;"】"))</f>
        <v>【0.56】</v>
      </c>
    </row>
    <row r="7" spans="1:144" s="37" customFormat="1" x14ac:dyDescent="0.15">
      <c r="A7" s="29"/>
      <c r="B7" s="38">
        <v>2019</v>
      </c>
      <c r="C7" s="38">
        <v>434337</v>
      </c>
      <c r="D7" s="38">
        <v>47</v>
      </c>
      <c r="E7" s="38">
        <v>1</v>
      </c>
      <c r="F7" s="38">
        <v>0</v>
      </c>
      <c r="G7" s="38">
        <v>0</v>
      </c>
      <c r="H7" s="38" t="s">
        <v>96</v>
      </c>
      <c r="I7" s="38" t="s">
        <v>97</v>
      </c>
      <c r="J7" s="38" t="s">
        <v>98</v>
      </c>
      <c r="K7" s="38" t="s">
        <v>99</v>
      </c>
      <c r="L7" s="38" t="s">
        <v>100</v>
      </c>
      <c r="M7" s="38" t="s">
        <v>101</v>
      </c>
      <c r="N7" s="39" t="s">
        <v>102</v>
      </c>
      <c r="O7" s="39" t="s">
        <v>103</v>
      </c>
      <c r="P7" s="39">
        <v>73.650000000000006</v>
      </c>
      <c r="Q7" s="39">
        <v>2200</v>
      </c>
      <c r="R7" s="39">
        <v>10444</v>
      </c>
      <c r="S7" s="39">
        <v>137.32</v>
      </c>
      <c r="T7" s="39">
        <v>76.06</v>
      </c>
      <c r="U7" s="39">
        <v>7614</v>
      </c>
      <c r="V7" s="39">
        <v>12.65</v>
      </c>
      <c r="W7" s="39">
        <v>601.9</v>
      </c>
      <c r="X7" s="39">
        <v>109.46</v>
      </c>
      <c r="Y7" s="39">
        <v>71.459999999999994</v>
      </c>
      <c r="Z7" s="39">
        <v>87.69</v>
      </c>
      <c r="AA7" s="39">
        <v>75.22</v>
      </c>
      <c r="AB7" s="39">
        <v>79.97</v>
      </c>
      <c r="AC7" s="39">
        <v>75.34</v>
      </c>
      <c r="AD7" s="39">
        <v>76.650000000000006</v>
      </c>
      <c r="AE7" s="39">
        <v>74.03</v>
      </c>
      <c r="AF7" s="39">
        <v>73.2</v>
      </c>
      <c r="AG7" s="39">
        <v>72.760000000000005</v>
      </c>
      <c r="AH7" s="39">
        <v>76.03</v>
      </c>
      <c r="AI7" s="39"/>
      <c r="AJ7" s="39"/>
      <c r="AK7" s="39"/>
      <c r="AL7" s="39"/>
      <c r="AM7" s="39"/>
      <c r="AN7" s="39"/>
      <c r="AO7" s="39"/>
      <c r="AP7" s="39"/>
      <c r="AQ7" s="39"/>
      <c r="AR7" s="39"/>
      <c r="AS7" s="39"/>
      <c r="AT7" s="39"/>
      <c r="AU7" s="39"/>
      <c r="AV7" s="39"/>
      <c r="AW7" s="39"/>
      <c r="AX7" s="39"/>
      <c r="AY7" s="39"/>
      <c r="AZ7" s="39"/>
      <c r="BA7" s="39"/>
      <c r="BB7" s="39"/>
      <c r="BC7" s="39"/>
      <c r="BD7" s="39"/>
      <c r="BE7" s="39">
        <v>429.86</v>
      </c>
      <c r="BF7" s="39">
        <v>719.17</v>
      </c>
      <c r="BG7" s="39">
        <v>640.85</v>
      </c>
      <c r="BH7" s="39">
        <v>722.97</v>
      </c>
      <c r="BI7" s="39">
        <v>729.63</v>
      </c>
      <c r="BJ7" s="39">
        <v>1280.18</v>
      </c>
      <c r="BK7" s="39">
        <v>1346.23</v>
      </c>
      <c r="BL7" s="39">
        <v>1068.53</v>
      </c>
      <c r="BM7" s="39">
        <v>995.48</v>
      </c>
      <c r="BN7" s="39">
        <v>1245.46</v>
      </c>
      <c r="BO7" s="39">
        <v>1084.05</v>
      </c>
      <c r="BP7" s="39">
        <v>106.42</v>
      </c>
      <c r="BQ7" s="39">
        <v>68.819999999999993</v>
      </c>
      <c r="BR7" s="39">
        <v>78.11</v>
      </c>
      <c r="BS7" s="39">
        <v>73.13</v>
      </c>
      <c r="BT7" s="39">
        <v>70.97</v>
      </c>
      <c r="BU7" s="39">
        <v>53.62</v>
      </c>
      <c r="BV7" s="39">
        <v>53.41</v>
      </c>
      <c r="BW7" s="39">
        <v>59.33</v>
      </c>
      <c r="BX7" s="39">
        <v>55.46</v>
      </c>
      <c r="BY7" s="39">
        <v>51.08</v>
      </c>
      <c r="BZ7" s="39">
        <v>53.46</v>
      </c>
      <c r="CA7" s="39">
        <v>91.84</v>
      </c>
      <c r="CB7" s="39">
        <v>148.97</v>
      </c>
      <c r="CC7" s="39">
        <v>154.22</v>
      </c>
      <c r="CD7" s="39">
        <v>176.29</v>
      </c>
      <c r="CE7" s="39">
        <v>173.54</v>
      </c>
      <c r="CF7" s="39">
        <v>287.7</v>
      </c>
      <c r="CG7" s="39">
        <v>277.39999999999998</v>
      </c>
      <c r="CH7" s="39">
        <v>279.67</v>
      </c>
      <c r="CI7" s="39">
        <v>299.77999999999997</v>
      </c>
      <c r="CJ7" s="39">
        <v>262.13</v>
      </c>
      <c r="CK7" s="39">
        <v>300.47000000000003</v>
      </c>
      <c r="CL7" s="39">
        <v>56.45</v>
      </c>
      <c r="CM7" s="39">
        <v>41.51</v>
      </c>
      <c r="CN7" s="39">
        <v>49.05</v>
      </c>
      <c r="CO7" s="39">
        <v>45.25</v>
      </c>
      <c r="CP7" s="39">
        <v>45.33</v>
      </c>
      <c r="CQ7" s="39">
        <v>58.1</v>
      </c>
      <c r="CR7" s="39">
        <v>56.19</v>
      </c>
      <c r="CS7" s="39">
        <v>61.79</v>
      </c>
      <c r="CT7" s="39">
        <v>59.59</v>
      </c>
      <c r="CU7" s="39">
        <v>54.9</v>
      </c>
      <c r="CV7" s="39">
        <v>54.9</v>
      </c>
      <c r="CW7" s="39">
        <v>99.7</v>
      </c>
      <c r="CX7" s="39">
        <v>90</v>
      </c>
      <c r="CY7" s="39">
        <v>76.16</v>
      </c>
      <c r="CZ7" s="39">
        <v>82.56</v>
      </c>
      <c r="DA7" s="39">
        <v>90</v>
      </c>
      <c r="DB7" s="39">
        <v>76.69</v>
      </c>
      <c r="DC7" s="39">
        <v>77.180000000000007</v>
      </c>
      <c r="DD7" s="39">
        <v>74.98</v>
      </c>
      <c r="DE7" s="39">
        <v>74.19</v>
      </c>
      <c r="DF7" s="39">
        <v>74.27</v>
      </c>
      <c r="DG7" s="39">
        <v>73.31</v>
      </c>
      <c r="DH7" s="39"/>
      <c r="DI7" s="39"/>
      <c r="DJ7" s="39"/>
      <c r="DK7" s="39"/>
      <c r="DL7" s="39"/>
      <c r="DM7" s="39"/>
      <c r="DN7" s="39"/>
      <c r="DO7" s="39"/>
      <c r="DP7" s="39"/>
      <c r="DQ7" s="39"/>
      <c r="DR7" s="39"/>
      <c r="DS7" s="39"/>
      <c r="DT7" s="39"/>
      <c r="DU7" s="39"/>
      <c r="DV7" s="39"/>
      <c r="DW7" s="39"/>
      <c r="DX7" s="39"/>
      <c r="DY7" s="39"/>
      <c r="DZ7" s="39"/>
      <c r="EA7" s="39"/>
      <c r="EB7" s="39"/>
      <c r="EC7" s="39"/>
      <c r="ED7" s="39">
        <v>0.19</v>
      </c>
      <c r="EE7" s="39">
        <v>7.0000000000000007E-2</v>
      </c>
      <c r="EF7" s="39">
        <v>7.0000000000000007E-2</v>
      </c>
      <c r="EG7" s="39">
        <v>7.0000000000000007E-2</v>
      </c>
      <c r="EH7" s="39">
        <v>0</v>
      </c>
      <c r="EI7" s="39">
        <v>0.76</v>
      </c>
      <c r="EJ7" s="39">
        <v>0.8</v>
      </c>
      <c r="EK7" s="39">
        <v>0.56000000000000005</v>
      </c>
      <c r="EL7" s="39">
        <v>0.31</v>
      </c>
      <c r="EM7" s="39">
        <v>0.52</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2021-01-25T08:19:21Z</cp:lastPrinted>
  <dcterms:created xsi:type="dcterms:W3CDTF">2020-12-04T02:22:47Z</dcterms:created>
  <dcterms:modified xsi:type="dcterms:W3CDTF">2021-01-25T08:20:15Z</dcterms:modified>
  <cp:category/>
</cp:coreProperties>
</file>