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市町村別人口" sheetId="1" r:id="rId1"/>
  </sheets>
  <definedNames>
    <definedName name="_xlnm.Print_Area" localSheetId="0">市町村別人口!$A$1:$T$80</definedName>
    <definedName name="_xlnm.Print_Titles" localSheetId="0">市町村別人口!$3:$5</definedName>
  </definedNames>
  <calcPr calcId="145621"/>
</workbook>
</file>

<file path=xl/calcChain.xml><?xml version="1.0" encoding="utf-8"?>
<calcChain xmlns="http://schemas.openxmlformats.org/spreadsheetml/2006/main">
  <c r="O17" i="1" l="1"/>
  <c r="O16" i="1"/>
  <c r="O15" i="1"/>
  <c r="O14" i="1"/>
  <c r="O13" i="1"/>
  <c r="N17" i="1"/>
  <c r="N16" i="1"/>
  <c r="N15" i="1"/>
  <c r="N14" i="1"/>
  <c r="N13" i="1"/>
  <c r="L9" i="1"/>
  <c r="L12" i="1"/>
  <c r="M9" i="1"/>
  <c r="Q17" i="1"/>
  <c r="Q16" i="1"/>
  <c r="Q15" i="1"/>
  <c r="Q14" i="1"/>
  <c r="Q13" i="1"/>
  <c r="P17" i="1"/>
  <c r="P16" i="1"/>
  <c r="P15" i="1"/>
  <c r="P14" i="1"/>
  <c r="P13" i="1"/>
  <c r="Q79" i="1" l="1"/>
  <c r="P79" i="1"/>
  <c r="O79" i="1"/>
  <c r="N79" i="1"/>
  <c r="K79" i="1"/>
  <c r="I79" i="1"/>
  <c r="J78" i="1"/>
  <c r="F78" i="1"/>
  <c r="E78" i="1"/>
  <c r="Q78" i="1" s="1"/>
  <c r="D78" i="1"/>
  <c r="O78" i="1" s="1"/>
  <c r="Q76" i="1"/>
  <c r="P76" i="1"/>
  <c r="O76" i="1"/>
  <c r="N76" i="1"/>
  <c r="K76" i="1"/>
  <c r="I76" i="1"/>
  <c r="H76" i="1"/>
  <c r="Q75" i="1"/>
  <c r="P75" i="1"/>
  <c r="O75" i="1"/>
  <c r="N75" i="1"/>
  <c r="K75" i="1"/>
  <c r="I75" i="1"/>
  <c r="H75" i="1"/>
  <c r="Q74" i="1"/>
  <c r="P74" i="1"/>
  <c r="O74" i="1"/>
  <c r="N74" i="1"/>
  <c r="K74" i="1"/>
  <c r="I74" i="1"/>
  <c r="H74" i="1"/>
  <c r="Q73" i="1"/>
  <c r="P73" i="1"/>
  <c r="O73" i="1"/>
  <c r="N73" i="1"/>
  <c r="K73" i="1"/>
  <c r="I73" i="1"/>
  <c r="H73" i="1"/>
  <c r="Q72" i="1"/>
  <c r="P72" i="1"/>
  <c r="O72" i="1"/>
  <c r="N72" i="1"/>
  <c r="K72" i="1"/>
  <c r="I72" i="1"/>
  <c r="H72" i="1"/>
  <c r="Q71" i="1"/>
  <c r="P71" i="1"/>
  <c r="O71" i="1"/>
  <c r="N71" i="1"/>
  <c r="K71" i="1"/>
  <c r="I71" i="1"/>
  <c r="H71" i="1"/>
  <c r="Q70" i="1"/>
  <c r="P70" i="1"/>
  <c r="O70" i="1"/>
  <c r="N70" i="1"/>
  <c r="K70" i="1"/>
  <c r="I70" i="1"/>
  <c r="H70" i="1"/>
  <c r="Q69" i="1"/>
  <c r="P69" i="1"/>
  <c r="O69" i="1"/>
  <c r="N69" i="1"/>
  <c r="K69" i="1"/>
  <c r="I69" i="1"/>
  <c r="H69" i="1"/>
  <c r="Q68" i="1"/>
  <c r="P68" i="1"/>
  <c r="O68" i="1"/>
  <c r="N68" i="1"/>
  <c r="K68" i="1"/>
  <c r="I68" i="1"/>
  <c r="J67" i="1"/>
  <c r="F67" i="1"/>
  <c r="E67" i="1"/>
  <c r="Q67" i="1" s="1"/>
  <c r="D67" i="1"/>
  <c r="O67" i="1" s="1"/>
  <c r="Q65" i="1"/>
  <c r="P65" i="1"/>
  <c r="O65" i="1"/>
  <c r="N65" i="1"/>
  <c r="K65" i="1"/>
  <c r="I65" i="1"/>
  <c r="H65" i="1"/>
  <c r="Q64" i="1"/>
  <c r="P64" i="1"/>
  <c r="O64" i="1"/>
  <c r="N64" i="1"/>
  <c r="K64" i="1"/>
  <c r="I64" i="1"/>
  <c r="H64" i="1"/>
  <c r="F63" i="1"/>
  <c r="E63" i="1"/>
  <c r="Q63" i="1" s="1"/>
  <c r="D63" i="1"/>
  <c r="O63" i="1" s="1"/>
  <c r="Q61" i="1"/>
  <c r="P61" i="1"/>
  <c r="O61" i="1"/>
  <c r="N61" i="1"/>
  <c r="K61" i="1"/>
  <c r="I61" i="1"/>
  <c r="H61" i="1"/>
  <c r="J60" i="1"/>
  <c r="F60" i="1"/>
  <c r="G60" i="1" s="1"/>
  <c r="H60" i="1" s="1"/>
  <c r="E60" i="1"/>
  <c r="P60" i="1" s="1"/>
  <c r="D60" i="1"/>
  <c r="N60" i="1" s="1"/>
  <c r="Q58" i="1"/>
  <c r="P58" i="1"/>
  <c r="O58" i="1"/>
  <c r="N58" i="1"/>
  <c r="K58" i="1"/>
  <c r="I58" i="1"/>
  <c r="H58" i="1"/>
  <c r="Q57" i="1"/>
  <c r="P57" i="1"/>
  <c r="O57" i="1"/>
  <c r="N57" i="1"/>
  <c r="K57" i="1"/>
  <c r="I57" i="1"/>
  <c r="H57" i="1"/>
  <c r="Q56" i="1"/>
  <c r="P56" i="1"/>
  <c r="O56" i="1"/>
  <c r="N56" i="1"/>
  <c r="K56" i="1"/>
  <c r="I56" i="1"/>
  <c r="H56" i="1"/>
  <c r="Q55" i="1"/>
  <c r="P55" i="1"/>
  <c r="O55" i="1"/>
  <c r="N55" i="1"/>
  <c r="K55" i="1"/>
  <c r="I55" i="1"/>
  <c r="H55" i="1"/>
  <c r="Q54" i="1"/>
  <c r="P54" i="1"/>
  <c r="O54" i="1"/>
  <c r="N54" i="1"/>
  <c r="K54" i="1"/>
  <c r="I54" i="1"/>
  <c r="H54" i="1"/>
  <c r="Q53" i="1"/>
  <c r="J53" i="1"/>
  <c r="F53" i="1"/>
  <c r="E53" i="1"/>
  <c r="P53" i="1" s="1"/>
  <c r="D53" i="1"/>
  <c r="O53" i="1" s="1"/>
  <c r="Q51" i="1"/>
  <c r="P51" i="1"/>
  <c r="O51" i="1"/>
  <c r="N51" i="1"/>
  <c r="K51" i="1"/>
  <c r="I51" i="1"/>
  <c r="H51" i="1"/>
  <c r="Q50" i="1"/>
  <c r="P50" i="1"/>
  <c r="O50" i="1"/>
  <c r="N50" i="1"/>
  <c r="K50" i="1"/>
  <c r="I50" i="1"/>
  <c r="H50" i="1"/>
  <c r="Q49" i="1"/>
  <c r="P49" i="1"/>
  <c r="O49" i="1"/>
  <c r="N49" i="1"/>
  <c r="K49" i="1"/>
  <c r="I49" i="1"/>
  <c r="H49" i="1"/>
  <c r="Q48" i="1"/>
  <c r="P48" i="1"/>
  <c r="O48" i="1"/>
  <c r="N48" i="1"/>
  <c r="K48" i="1"/>
  <c r="I48" i="1"/>
  <c r="H48" i="1"/>
  <c r="Q47" i="1"/>
  <c r="P47" i="1"/>
  <c r="O47" i="1"/>
  <c r="N47" i="1"/>
  <c r="K47" i="1"/>
  <c r="I47" i="1"/>
  <c r="H47" i="1"/>
  <c r="Q46" i="1"/>
  <c r="P46" i="1"/>
  <c r="O46" i="1"/>
  <c r="N46" i="1"/>
  <c r="K46" i="1"/>
  <c r="I46" i="1"/>
  <c r="H46" i="1"/>
  <c r="J45" i="1"/>
  <c r="F45" i="1"/>
  <c r="E45" i="1"/>
  <c r="P45" i="1" s="1"/>
  <c r="D45" i="1"/>
  <c r="O45" i="1" s="1"/>
  <c r="Q43" i="1"/>
  <c r="P43" i="1"/>
  <c r="O43" i="1"/>
  <c r="N43" i="1"/>
  <c r="K43" i="1"/>
  <c r="I43" i="1"/>
  <c r="H43" i="1"/>
  <c r="Q42" i="1"/>
  <c r="P42" i="1"/>
  <c r="O42" i="1"/>
  <c r="N42" i="1"/>
  <c r="K42" i="1"/>
  <c r="I42" i="1"/>
  <c r="H42" i="1"/>
  <c r="Q41" i="1"/>
  <c r="J41" i="1"/>
  <c r="F41" i="1"/>
  <c r="E41" i="1"/>
  <c r="P41" i="1" s="1"/>
  <c r="D41" i="1"/>
  <c r="O41" i="1" s="1"/>
  <c r="Q39" i="1"/>
  <c r="P39" i="1"/>
  <c r="O39" i="1"/>
  <c r="N39" i="1"/>
  <c r="K39" i="1"/>
  <c r="I39" i="1"/>
  <c r="H39" i="1"/>
  <c r="Q38" i="1"/>
  <c r="P38" i="1"/>
  <c r="O38" i="1"/>
  <c r="N38" i="1"/>
  <c r="K38" i="1"/>
  <c r="I38" i="1"/>
  <c r="H38" i="1"/>
  <c r="Q37" i="1"/>
  <c r="P37" i="1"/>
  <c r="O37" i="1"/>
  <c r="N37" i="1"/>
  <c r="K37" i="1"/>
  <c r="I37" i="1"/>
  <c r="H37" i="1"/>
  <c r="Q36" i="1"/>
  <c r="P36" i="1"/>
  <c r="O36" i="1"/>
  <c r="N36" i="1"/>
  <c r="K36" i="1"/>
  <c r="I36" i="1"/>
  <c r="H36" i="1"/>
  <c r="J35" i="1"/>
  <c r="F35" i="1"/>
  <c r="E35" i="1"/>
  <c r="P35" i="1" s="1"/>
  <c r="D35" i="1"/>
  <c r="O35" i="1" s="1"/>
  <c r="Q33" i="1"/>
  <c r="P33" i="1"/>
  <c r="O33" i="1"/>
  <c r="N33" i="1"/>
  <c r="K33" i="1"/>
  <c r="I33" i="1"/>
  <c r="H33" i="1"/>
  <c r="J32" i="1"/>
  <c r="F32" i="1"/>
  <c r="E32" i="1"/>
  <c r="P32" i="1" s="1"/>
  <c r="D32" i="1"/>
  <c r="N32" i="1" s="1"/>
  <c r="Q30" i="1"/>
  <c r="P30" i="1"/>
  <c r="O30" i="1"/>
  <c r="N30" i="1"/>
  <c r="K30" i="1"/>
  <c r="I30" i="1"/>
  <c r="H30" i="1"/>
  <c r="Q29" i="1"/>
  <c r="P29" i="1"/>
  <c r="O29" i="1"/>
  <c r="N29" i="1"/>
  <c r="K29" i="1"/>
  <c r="I29" i="1"/>
  <c r="H29" i="1"/>
  <c r="Q28" i="1"/>
  <c r="P28" i="1"/>
  <c r="O28" i="1"/>
  <c r="N28" i="1"/>
  <c r="K28" i="1"/>
  <c r="I28" i="1"/>
  <c r="H28" i="1"/>
  <c r="Q27" i="1"/>
  <c r="P27" i="1"/>
  <c r="O27" i="1"/>
  <c r="N27" i="1"/>
  <c r="K27" i="1"/>
  <c r="I27" i="1"/>
  <c r="H27" i="1"/>
  <c r="Q26" i="1"/>
  <c r="P26" i="1"/>
  <c r="O26" i="1"/>
  <c r="N26" i="1"/>
  <c r="K26" i="1"/>
  <c r="I26" i="1"/>
  <c r="H26" i="1"/>
  <c r="Q25" i="1"/>
  <c r="P25" i="1"/>
  <c r="O25" i="1"/>
  <c r="N25" i="1"/>
  <c r="K25" i="1"/>
  <c r="I25" i="1"/>
  <c r="H25" i="1"/>
  <c r="Q24" i="1"/>
  <c r="P24" i="1"/>
  <c r="O24" i="1"/>
  <c r="N24" i="1"/>
  <c r="K24" i="1"/>
  <c r="I24" i="1"/>
  <c r="H24" i="1"/>
  <c r="Q23" i="1"/>
  <c r="P23" i="1"/>
  <c r="O23" i="1"/>
  <c r="N23" i="1"/>
  <c r="K23" i="1"/>
  <c r="I23" i="1"/>
  <c r="H23" i="1"/>
  <c r="Q22" i="1"/>
  <c r="P22" i="1"/>
  <c r="O22" i="1"/>
  <c r="N22" i="1"/>
  <c r="K22" i="1"/>
  <c r="I22" i="1"/>
  <c r="H22" i="1"/>
  <c r="Q21" i="1"/>
  <c r="P21" i="1"/>
  <c r="O21" i="1"/>
  <c r="N21" i="1"/>
  <c r="K21" i="1"/>
  <c r="I21" i="1"/>
  <c r="H21" i="1"/>
  <c r="Q20" i="1"/>
  <c r="P20" i="1"/>
  <c r="O20" i="1"/>
  <c r="N20" i="1"/>
  <c r="K20" i="1"/>
  <c r="I20" i="1"/>
  <c r="H20" i="1"/>
  <c r="Q19" i="1"/>
  <c r="P19" i="1"/>
  <c r="O19" i="1"/>
  <c r="N19" i="1"/>
  <c r="K19" i="1"/>
  <c r="I19" i="1"/>
  <c r="H19" i="1"/>
  <c r="Q18" i="1"/>
  <c r="P18" i="1"/>
  <c r="O18" i="1"/>
  <c r="N18" i="1"/>
  <c r="K18" i="1"/>
  <c r="I18" i="1"/>
  <c r="H18" i="1"/>
  <c r="K17" i="1"/>
  <c r="I17" i="1"/>
  <c r="H17" i="1"/>
  <c r="K16" i="1"/>
  <c r="I16" i="1"/>
  <c r="H16" i="1"/>
  <c r="K15" i="1"/>
  <c r="I15" i="1"/>
  <c r="H15" i="1"/>
  <c r="K14" i="1"/>
  <c r="I14" i="1"/>
  <c r="H14" i="1"/>
  <c r="K13" i="1"/>
  <c r="I13" i="1"/>
  <c r="H13" i="1"/>
  <c r="J12" i="1"/>
  <c r="F12" i="1"/>
  <c r="G12" i="1" s="1"/>
  <c r="H12" i="1" s="1"/>
  <c r="E12" i="1"/>
  <c r="P12" i="1" s="1"/>
  <c r="D12" i="1"/>
  <c r="O12" i="1" s="1"/>
  <c r="M10" i="1"/>
  <c r="L10" i="1"/>
  <c r="O9" i="1"/>
  <c r="J7" i="1"/>
  <c r="F9" i="1"/>
  <c r="E9" i="1"/>
  <c r="D9" i="1"/>
  <c r="G32" i="1" l="1"/>
  <c r="F10" i="1"/>
  <c r="L7" i="1"/>
  <c r="O7" i="1" s="1"/>
  <c r="N9" i="1"/>
  <c r="N63" i="1"/>
  <c r="Q9" i="1"/>
  <c r="M7" i="1"/>
  <c r="N67" i="1"/>
  <c r="N78" i="1"/>
  <c r="D10" i="1"/>
  <c r="D7" i="1" s="1"/>
  <c r="Q12" i="1"/>
  <c r="K60" i="1"/>
  <c r="Q60" i="1"/>
  <c r="G53" i="1"/>
  <c r="H53" i="1" s="1"/>
  <c r="K53" i="1"/>
  <c r="G45" i="1"/>
  <c r="H45" i="1" s="1"/>
  <c r="K45" i="1"/>
  <c r="Q45" i="1"/>
  <c r="K41" i="1"/>
  <c r="G41" i="1"/>
  <c r="H41" i="1" s="1"/>
  <c r="G35" i="1"/>
  <c r="H35" i="1" s="1"/>
  <c r="E10" i="1"/>
  <c r="Q10" i="1" s="1"/>
  <c r="K35" i="1"/>
  <c r="Q35" i="1"/>
  <c r="K32" i="1"/>
  <c r="Q32" i="1"/>
  <c r="G9" i="1"/>
  <c r="H9" i="1" s="1"/>
  <c r="K9" i="1"/>
  <c r="K12" i="1"/>
  <c r="F7" i="1"/>
  <c r="G67" i="1"/>
  <c r="H67" i="1" s="1"/>
  <c r="H68" i="1"/>
  <c r="G63" i="1"/>
  <c r="H63" i="1" s="1"/>
  <c r="P10" i="1"/>
  <c r="G78" i="1"/>
  <c r="H78" i="1" s="1"/>
  <c r="H79" i="1"/>
  <c r="H32" i="1"/>
  <c r="N12" i="1"/>
  <c r="N35" i="1"/>
  <c r="N41" i="1"/>
  <c r="N45" i="1"/>
  <c r="N53" i="1"/>
  <c r="I78" i="1"/>
  <c r="P9" i="1"/>
  <c r="I12" i="1"/>
  <c r="I32" i="1"/>
  <c r="O32" i="1"/>
  <c r="I35" i="1"/>
  <c r="I41" i="1"/>
  <c r="I45" i="1"/>
  <c r="I53" i="1"/>
  <c r="I60" i="1"/>
  <c r="O60" i="1"/>
  <c r="I63" i="1"/>
  <c r="P63" i="1"/>
  <c r="P67" i="1"/>
  <c r="P78" i="1"/>
  <c r="I67" i="1"/>
  <c r="I9" i="1"/>
  <c r="K63" i="1"/>
  <c r="K67" i="1"/>
  <c r="K78" i="1"/>
  <c r="N7" i="1" l="1"/>
  <c r="N10" i="1"/>
  <c r="O10" i="1"/>
  <c r="K10" i="1"/>
  <c r="E7" i="1"/>
  <c r="P7" i="1" s="1"/>
  <c r="I10" i="1"/>
  <c r="G10" i="1"/>
  <c r="I7" i="1" l="1"/>
  <c r="Q7" i="1"/>
  <c r="K7" i="1"/>
  <c r="H10" i="1"/>
  <c r="G7" i="1"/>
  <c r="H7" i="1" s="1"/>
</calcChain>
</file>

<file path=xl/sharedStrings.xml><?xml version="1.0" encoding="utf-8"?>
<sst xmlns="http://schemas.openxmlformats.org/spreadsheetml/2006/main" count="149" uniqueCount="128">
  <si>
    <t>第１表　市町村別、男女別人口及び世帯数</t>
    <rPh sb="0" eb="1">
      <t>ダイ</t>
    </rPh>
    <rPh sb="2" eb="3">
      <t>ヒョウ</t>
    </rPh>
    <rPh sb="4" eb="7">
      <t>シチョウソン</t>
    </rPh>
    <rPh sb="7" eb="8">
      <t>ベツ</t>
    </rPh>
    <rPh sb="9" eb="11">
      <t>ダンジョ</t>
    </rPh>
    <rPh sb="11" eb="12">
      <t>ベツ</t>
    </rPh>
    <rPh sb="12" eb="14">
      <t>ジンコウ</t>
    </rPh>
    <rPh sb="14" eb="15">
      <t>オヨ</t>
    </rPh>
    <rPh sb="16" eb="18">
      <t>セタイ</t>
    </rPh>
    <rPh sb="18" eb="19">
      <t>スウ</t>
    </rPh>
    <phoneticPr fontId="2"/>
  </si>
  <si>
    <t>市町村名</t>
    <rPh sb="0" eb="3">
      <t>シチョウソン</t>
    </rPh>
    <rPh sb="3" eb="4">
      <t>メイ</t>
    </rPh>
    <phoneticPr fontId="2"/>
  </si>
  <si>
    <t>平成27年</t>
    <rPh sb="0" eb="2">
      <t>ヘイセイ</t>
    </rPh>
    <rPh sb="4" eb="5">
      <t>ネン</t>
    </rPh>
    <phoneticPr fontId="2"/>
  </si>
  <si>
    <t>平成22年～27年の増減</t>
    <phoneticPr fontId="2"/>
  </si>
  <si>
    <t>市町村名</t>
  </si>
  <si>
    <t>世帯数
（世帯）</t>
    <rPh sb="5" eb="7">
      <t>セタイ</t>
    </rPh>
    <phoneticPr fontId="2"/>
  </si>
  <si>
    <t>人口（人）</t>
    <rPh sb="0" eb="2">
      <t>ジンコウ</t>
    </rPh>
    <rPh sb="3" eb="4">
      <t>ニン</t>
    </rPh>
    <phoneticPr fontId="2"/>
  </si>
  <si>
    <t>性比</t>
    <rPh sb="0" eb="1">
      <t>セイ</t>
    </rPh>
    <rPh sb="1" eb="2">
      <t>ヒ</t>
    </rPh>
    <phoneticPr fontId="2"/>
  </si>
  <si>
    <t>１世帯当たり
人員（人）</t>
    <rPh sb="1" eb="3">
      <t>セタイ</t>
    </rPh>
    <rPh sb="3" eb="4">
      <t>ア</t>
    </rPh>
    <rPh sb="7" eb="9">
      <t>ジンイン</t>
    </rPh>
    <rPh sb="10" eb="11">
      <t>ニン</t>
    </rPh>
    <phoneticPr fontId="2"/>
  </si>
  <si>
    <t>面積
（ｋ㎡）</t>
    <phoneticPr fontId="2"/>
  </si>
  <si>
    <t>密度
（人/ｋ㎡)</t>
    <rPh sb="4" eb="5">
      <t>ニン</t>
    </rPh>
    <phoneticPr fontId="2"/>
  </si>
  <si>
    <t>世帯数
（世帯）</t>
    <phoneticPr fontId="2"/>
  </si>
  <si>
    <t>世帯数の増減</t>
  </si>
  <si>
    <t>人口の増減</t>
  </si>
  <si>
    <t>総数</t>
  </si>
  <si>
    <t>男</t>
  </si>
  <si>
    <t>女</t>
  </si>
  <si>
    <t>実数（世帯）</t>
    <rPh sb="3" eb="5">
      <t>セタイ</t>
    </rPh>
    <phoneticPr fontId="2"/>
  </si>
  <si>
    <t>率(％)</t>
  </si>
  <si>
    <t>実数（人）</t>
    <rPh sb="3" eb="4">
      <t>ニン</t>
    </rPh>
    <phoneticPr fontId="2"/>
  </si>
  <si>
    <t>熊本県</t>
    <phoneticPr fontId="2"/>
  </si>
  <si>
    <t>市部</t>
    <phoneticPr fontId="2"/>
  </si>
  <si>
    <t>郡部</t>
    <phoneticPr fontId="2"/>
  </si>
  <si>
    <t>熊本市</t>
    <phoneticPr fontId="2"/>
  </si>
  <si>
    <t>熊本市</t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</si>
  <si>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</si>
  <si>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</si>
  <si>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</si>
  <si>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</si>
  <si>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2">
      <t>キタク</t>
    </rPh>
    <phoneticPr fontId="2"/>
  </si>
  <si>
    <t>八代市</t>
    <phoneticPr fontId="2"/>
  </si>
  <si>
    <t>八代市</t>
  </si>
  <si>
    <t>人吉市</t>
    <phoneticPr fontId="2"/>
  </si>
  <si>
    <t>人吉市</t>
  </si>
  <si>
    <t>荒尾市</t>
    <phoneticPr fontId="2"/>
  </si>
  <si>
    <t>荒尾市</t>
  </si>
  <si>
    <t>水俣市</t>
    <phoneticPr fontId="2"/>
  </si>
  <si>
    <t>水俣市</t>
  </si>
  <si>
    <t>玉名市</t>
    <phoneticPr fontId="2"/>
  </si>
  <si>
    <t>玉名市</t>
  </si>
  <si>
    <t>山鹿市</t>
    <phoneticPr fontId="2"/>
  </si>
  <si>
    <t>山鹿市</t>
  </si>
  <si>
    <t>菊池市</t>
    <phoneticPr fontId="2"/>
  </si>
  <si>
    <t>菊池市</t>
  </si>
  <si>
    <t>宇土市</t>
    <phoneticPr fontId="2"/>
  </si>
  <si>
    <t>宇土市</t>
  </si>
  <si>
    <t>上天草市</t>
    <rPh sb="0" eb="1">
      <t>カミ</t>
    </rPh>
    <rPh sb="1" eb="3">
      <t>アマクサ</t>
    </rPh>
    <rPh sb="3" eb="4">
      <t>シ</t>
    </rPh>
    <phoneticPr fontId="2"/>
  </si>
  <si>
    <t>宇城市</t>
    <rPh sb="0" eb="1">
      <t>ノキ</t>
    </rPh>
    <rPh sb="1" eb="2">
      <t>シロ</t>
    </rPh>
    <rPh sb="2" eb="3">
      <t>シ</t>
    </rPh>
    <phoneticPr fontId="2"/>
  </si>
  <si>
    <t>阿蘇市</t>
    <rPh sb="0" eb="2">
      <t>アソ</t>
    </rPh>
    <rPh sb="2" eb="3">
      <t>シ</t>
    </rPh>
    <phoneticPr fontId="2"/>
  </si>
  <si>
    <t>天草市</t>
    <rPh sb="0" eb="2">
      <t>アマクサ</t>
    </rPh>
    <phoneticPr fontId="2"/>
  </si>
  <si>
    <t>合志市</t>
    <rPh sb="0" eb="2">
      <t>コウシ</t>
    </rPh>
    <phoneticPr fontId="2"/>
  </si>
  <si>
    <t>下益城郡</t>
    <phoneticPr fontId="2"/>
  </si>
  <si>
    <t>下益城郡</t>
  </si>
  <si>
    <t>美里町</t>
    <rPh sb="0" eb="1">
      <t>ビ</t>
    </rPh>
    <rPh sb="1" eb="2">
      <t>サト</t>
    </rPh>
    <phoneticPr fontId="2"/>
  </si>
  <si>
    <t>玉名郡</t>
    <phoneticPr fontId="2"/>
  </si>
  <si>
    <t>玉名郡</t>
  </si>
  <si>
    <t>玉東町</t>
    <phoneticPr fontId="2"/>
  </si>
  <si>
    <t>玉東町</t>
  </si>
  <si>
    <t>南関町</t>
    <phoneticPr fontId="2"/>
  </si>
  <si>
    <t>南関町</t>
  </si>
  <si>
    <t>長洲町</t>
    <phoneticPr fontId="2"/>
  </si>
  <si>
    <t>長洲町</t>
  </si>
  <si>
    <t>和水町</t>
    <rPh sb="0" eb="1">
      <t>ワ</t>
    </rPh>
    <phoneticPr fontId="2"/>
  </si>
  <si>
    <t>菊池郡</t>
    <phoneticPr fontId="2"/>
  </si>
  <si>
    <t>菊池郡</t>
  </si>
  <si>
    <t>大津町</t>
    <phoneticPr fontId="2"/>
  </si>
  <si>
    <t>大津町</t>
  </si>
  <si>
    <t>菊陽町</t>
    <phoneticPr fontId="2"/>
  </si>
  <si>
    <t>菊陽町</t>
  </si>
  <si>
    <t>阿蘇郡</t>
    <phoneticPr fontId="2"/>
  </si>
  <si>
    <t>阿蘇郡</t>
  </si>
  <si>
    <t>南小国町</t>
    <phoneticPr fontId="2"/>
  </si>
  <si>
    <t>南小国町</t>
  </si>
  <si>
    <t>小国町</t>
    <phoneticPr fontId="2"/>
  </si>
  <si>
    <t>小国町</t>
  </si>
  <si>
    <t>産山村</t>
    <phoneticPr fontId="2"/>
  </si>
  <si>
    <t>産山村</t>
  </si>
  <si>
    <t>高森町</t>
    <phoneticPr fontId="2"/>
  </si>
  <si>
    <t>高森町</t>
  </si>
  <si>
    <t>西原村</t>
    <phoneticPr fontId="2"/>
  </si>
  <si>
    <t>西原村</t>
  </si>
  <si>
    <t>南阿蘇村</t>
    <rPh sb="0" eb="1">
      <t>ミナミ</t>
    </rPh>
    <rPh sb="1" eb="3">
      <t>アソ</t>
    </rPh>
    <rPh sb="3" eb="4">
      <t>ムラ</t>
    </rPh>
    <phoneticPr fontId="2"/>
  </si>
  <si>
    <t>上益城郡</t>
    <phoneticPr fontId="2"/>
  </si>
  <si>
    <t>上益城郡</t>
  </si>
  <si>
    <t>御船町</t>
    <phoneticPr fontId="2"/>
  </si>
  <si>
    <t>御船町</t>
  </si>
  <si>
    <t>嘉島町</t>
    <phoneticPr fontId="2"/>
  </si>
  <si>
    <t>嘉島町</t>
  </si>
  <si>
    <t>益城町</t>
    <phoneticPr fontId="2"/>
  </si>
  <si>
    <t>益城町</t>
  </si>
  <si>
    <t>甲佐町</t>
    <phoneticPr fontId="2"/>
  </si>
  <si>
    <t>甲佐町</t>
  </si>
  <si>
    <t>山都町</t>
    <rPh sb="0" eb="1">
      <t>ヤマ</t>
    </rPh>
    <rPh sb="1" eb="2">
      <t>ミヤコ</t>
    </rPh>
    <rPh sb="2" eb="3">
      <t>マチ</t>
    </rPh>
    <phoneticPr fontId="2"/>
  </si>
  <si>
    <t>八代郡</t>
    <phoneticPr fontId="2"/>
  </si>
  <si>
    <t>八代郡</t>
  </si>
  <si>
    <t>氷川町</t>
    <rPh sb="0" eb="2">
      <t>ヒカワ</t>
    </rPh>
    <rPh sb="2" eb="3">
      <t>マチ</t>
    </rPh>
    <phoneticPr fontId="2"/>
  </si>
  <si>
    <t>葦北郡</t>
    <phoneticPr fontId="2"/>
  </si>
  <si>
    <t>葦北郡</t>
  </si>
  <si>
    <t>芦北町</t>
    <phoneticPr fontId="2"/>
  </si>
  <si>
    <t>芦北町</t>
  </si>
  <si>
    <t>津奈木町</t>
    <phoneticPr fontId="2"/>
  </si>
  <si>
    <t>津奈木町</t>
  </si>
  <si>
    <t>球磨郡</t>
    <phoneticPr fontId="2"/>
  </si>
  <si>
    <t>球磨郡</t>
  </si>
  <si>
    <t>錦町</t>
    <phoneticPr fontId="2"/>
  </si>
  <si>
    <t>錦町</t>
  </si>
  <si>
    <t>多良木町</t>
    <phoneticPr fontId="2"/>
  </si>
  <si>
    <t>多良木町</t>
  </si>
  <si>
    <t>湯前町</t>
    <phoneticPr fontId="2"/>
  </si>
  <si>
    <t>湯前町</t>
  </si>
  <si>
    <t>水上村</t>
    <phoneticPr fontId="2"/>
  </si>
  <si>
    <t>水上村</t>
  </si>
  <si>
    <t>相良村</t>
    <phoneticPr fontId="2"/>
  </si>
  <si>
    <t>相良村</t>
  </si>
  <si>
    <t>五木村</t>
    <phoneticPr fontId="2"/>
  </si>
  <si>
    <t>五木村</t>
  </si>
  <si>
    <t>山江村</t>
    <phoneticPr fontId="2"/>
  </si>
  <si>
    <t>山江村</t>
  </si>
  <si>
    <t>球磨村</t>
    <phoneticPr fontId="2"/>
  </si>
  <si>
    <t>球磨村</t>
  </si>
  <si>
    <t>あさぎり町</t>
    <rPh sb="4" eb="5">
      <t>マチ</t>
    </rPh>
    <phoneticPr fontId="2"/>
  </si>
  <si>
    <t>天草郡</t>
    <phoneticPr fontId="2"/>
  </si>
  <si>
    <t>天草郡</t>
  </si>
  <si>
    <t>苓北町</t>
    <phoneticPr fontId="2"/>
  </si>
  <si>
    <t>苓北町</t>
  </si>
  <si>
    <t>面積は国土地理院が公表した「平成２７年全国都道府県市町村別面積調」による。ただし、境界未定地域を含む↑</t>
    <rPh sb="0" eb="2">
      <t>メンセキ</t>
    </rPh>
    <rPh sb="3" eb="5">
      <t>コクド</t>
    </rPh>
    <rPh sb="5" eb="7">
      <t>チリ</t>
    </rPh>
    <rPh sb="7" eb="8">
      <t>イン</t>
    </rPh>
    <rPh sb="9" eb="11">
      <t>コウヒョウ</t>
    </rPh>
    <rPh sb="14" eb="16">
      <t>ヘイセイ</t>
    </rPh>
    <rPh sb="18" eb="19">
      <t>ネン</t>
    </rPh>
    <rPh sb="19" eb="21">
      <t>ゼンコク</t>
    </rPh>
    <rPh sb="21" eb="25">
      <t>トドウフケン</t>
    </rPh>
    <rPh sb="25" eb="28">
      <t>シチョウソン</t>
    </rPh>
    <rPh sb="28" eb="29">
      <t>ベツ</t>
    </rPh>
    <rPh sb="29" eb="31">
      <t>メンセキ</t>
    </rPh>
    <rPh sb="31" eb="32">
      <t>チョウ</t>
    </rPh>
    <rPh sb="41" eb="43">
      <t>キョウカイ</t>
    </rPh>
    <rPh sb="43" eb="45">
      <t>ミテイ</t>
    </rPh>
    <rPh sb="45" eb="47">
      <t>チイキ</t>
    </rPh>
    <rPh sb="48" eb="49">
      <t>フク</t>
    </rPh>
    <phoneticPr fontId="2"/>
  </si>
  <si>
    <t>注）平成２２年数値は、平成２７年１０月１日現在の市町村の境域に基づいて組み換えたもの</t>
    <phoneticPr fontId="2"/>
  </si>
  <si>
    <t>　　　　　　　　 平成22年　　　注）</t>
    <rPh sb="17" eb="18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</si>
</sst>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_ "/>
    <numFmt numFmtId="177" formatCode="0.0_);[Red]\(0.0\)"/>
    <numFmt numFmtId="178" formatCode="0.00;&quot;△ &quot;0.00"/>
    <numFmt numFmtId="179" formatCode="0.00_);[Red]\(0.00\)"/>
    <numFmt numFmtId="180" formatCode="#,##0_ "/>
    <numFmt numFmtId="181" formatCode="#,##0.00;&quot;△ &quot;#,##0.00"/>
    <numFmt numFmtId="182" formatCode="#,##0;&quot;△ &quot;#,##0"/>
    <numFmt numFmtId="183" formatCode="#,##0.0_ "/>
  </numFmts>
  <fonts count="8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/>
    <xf numFmtId="176" fontId="3" fillId="0" borderId="0" xfId="0" applyNumberFormat="1" applyFont="1" applyAlignment="1">
      <alignment vertical="center"/>
    </xf>
    <xf numFmtId="177" fontId="1" fillId="0" borderId="0" xfId="0" applyNumberFormat="1" applyFont="1" applyAlignment="1"/>
    <xf numFmtId="178" fontId="1" fillId="0" borderId="0" xfId="0" applyNumberFormat="1" applyFont="1" applyAlignment="1"/>
    <xf numFmtId="179" fontId="1" fillId="0" borderId="0" xfId="0" applyNumberFormat="1" applyFont="1" applyAlignment="1"/>
    <xf numFmtId="180" fontId="1" fillId="0" borderId="0" xfId="0" applyNumberFormat="1" applyFont="1" applyAlignment="1"/>
    <xf numFmtId="181" fontId="1" fillId="0" borderId="0" xfId="0" applyNumberFormat="1" applyFont="1" applyAlignment="1"/>
    <xf numFmtId="176" fontId="1" fillId="0" borderId="0" xfId="0" applyNumberFormat="1" applyFont="1" applyAlignment="1">
      <alignment horizontal="distributed" vertical="center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176" fontId="1" fillId="2" borderId="2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176" fontId="1" fillId="2" borderId="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/>
    <xf numFmtId="0" fontId="1" fillId="2" borderId="12" xfId="0" applyFont="1" applyFill="1" applyBorder="1" applyAlignment="1"/>
    <xf numFmtId="0" fontId="1" fillId="2" borderId="14" xfId="0" applyFont="1" applyFill="1" applyBorder="1" applyAlignment="1">
      <alignment horizontal="center" vertical="center"/>
    </xf>
    <xf numFmtId="180" fontId="1" fillId="2" borderId="14" xfId="0" applyNumberFormat="1" applyFont="1" applyFill="1" applyBorder="1" applyAlignment="1">
      <alignment horizontal="center" vertical="center"/>
    </xf>
    <xf numFmtId="181" fontId="1" fillId="2" borderId="14" xfId="0" applyNumberFormat="1" applyFont="1" applyFill="1" applyBorder="1" applyAlignment="1">
      <alignment horizontal="center" vertical="center"/>
    </xf>
    <xf numFmtId="178" fontId="1" fillId="2" borderId="1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76" fontId="1" fillId="2" borderId="2" xfId="0" applyNumberFormat="1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vertical="center"/>
    </xf>
    <xf numFmtId="180" fontId="1" fillId="0" borderId="0" xfId="0" applyNumberFormat="1" applyFont="1" applyBorder="1" applyAlignment="1">
      <alignment vertical="center" wrapText="1"/>
    </xf>
    <xf numFmtId="180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 wrapText="1"/>
    </xf>
    <xf numFmtId="179" fontId="1" fillId="0" borderId="0" xfId="0" applyNumberFormat="1" applyFont="1" applyBorder="1" applyAlignment="1">
      <alignment vertical="center"/>
    </xf>
    <xf numFmtId="180" fontId="1" fillId="0" borderId="1" xfId="0" applyNumberFormat="1" applyFont="1" applyBorder="1" applyAlignment="1">
      <alignment vertical="center" wrapText="1"/>
    </xf>
    <xf numFmtId="180" fontId="1" fillId="0" borderId="3" xfId="0" applyNumberFormat="1" applyFon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182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2" borderId="7" xfId="0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176" fontId="1" fillId="2" borderId="0" xfId="0" applyNumberFormat="1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176" fontId="7" fillId="2" borderId="0" xfId="0" applyNumberFormat="1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7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176" fontId="7" fillId="2" borderId="11" xfId="0" applyNumberFormat="1" applyFont="1" applyFill="1" applyBorder="1" applyAlignment="1">
      <alignment horizontal="distributed" vertical="center"/>
    </xf>
    <xf numFmtId="0" fontId="6" fillId="2" borderId="12" xfId="0" applyFont="1" applyFill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1" fillId="0" borderId="0" xfId="0" applyFont="1" applyBorder="1" applyAlignment="1"/>
    <xf numFmtId="180" fontId="1" fillId="0" borderId="0" xfId="0" applyNumberFormat="1" applyFont="1" applyBorder="1" applyAlignment="1"/>
    <xf numFmtId="179" fontId="1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11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vertical="center"/>
    </xf>
    <xf numFmtId="183" fontId="7" fillId="0" borderId="0" xfId="0" applyNumberFormat="1" applyFont="1" applyBorder="1" applyAlignment="1">
      <alignment vertical="center"/>
    </xf>
    <xf numFmtId="183" fontId="7" fillId="0" borderId="0" xfId="0" applyNumberFormat="1" applyFont="1" applyBorder="1" applyAlignment="1">
      <alignment horizontal="right" vertical="center"/>
    </xf>
    <xf numFmtId="183" fontId="7" fillId="0" borderId="11" xfId="0" applyNumberFormat="1" applyFont="1" applyBorder="1" applyAlignment="1">
      <alignment vertical="center"/>
    </xf>
    <xf numFmtId="180" fontId="5" fillId="0" borderId="8" xfId="0" applyNumberFormat="1" applyFont="1" applyBorder="1" applyAlignment="1">
      <alignment horizontal="right" vertical="center"/>
    </xf>
    <xf numFmtId="180" fontId="1" fillId="0" borderId="8" xfId="0" applyNumberFormat="1" applyFont="1" applyBorder="1" applyAlignment="1">
      <alignment horizontal="right" vertical="center"/>
    </xf>
    <xf numFmtId="180" fontId="1" fillId="0" borderId="8" xfId="0" applyNumberFormat="1" applyFont="1" applyBorder="1" applyAlignment="1">
      <alignment vertical="center"/>
    </xf>
    <xf numFmtId="180" fontId="7" fillId="0" borderId="8" xfId="0" applyNumberFormat="1" applyFont="1" applyBorder="1" applyAlignment="1">
      <alignment vertical="center"/>
    </xf>
    <xf numFmtId="180" fontId="7" fillId="0" borderId="8" xfId="0" applyNumberFormat="1" applyFont="1" applyBorder="1" applyAlignment="1">
      <alignment horizontal="right" vertical="center"/>
    </xf>
    <xf numFmtId="180" fontId="7" fillId="0" borderId="12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11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horizontal="right" vertical="center"/>
    </xf>
    <xf numFmtId="180" fontId="5" fillId="0" borderId="7" xfId="0" applyNumberFormat="1" applyFont="1" applyBorder="1" applyAlignment="1">
      <alignment horizontal="right" vertical="center"/>
    </xf>
    <xf numFmtId="180" fontId="1" fillId="0" borderId="7" xfId="0" applyNumberFormat="1" applyFont="1" applyBorder="1" applyAlignment="1">
      <alignment horizontal="right" vertical="center"/>
    </xf>
    <xf numFmtId="180" fontId="1" fillId="0" borderId="7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1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11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1" fillId="2" borderId="9" xfId="0" applyNumberFormat="1" applyFont="1" applyFill="1" applyBorder="1" applyAlignment="1">
      <alignment horizontal="center" vertical="center"/>
    </xf>
    <xf numFmtId="177" fontId="1" fillId="2" borderId="13" xfId="0" applyNumberFormat="1" applyFont="1" applyFill="1" applyBorder="1" applyAlignment="1">
      <alignment horizontal="center" vertical="center"/>
    </xf>
    <xf numFmtId="178" fontId="4" fillId="2" borderId="9" xfId="0" applyNumberFormat="1" applyFont="1" applyFill="1" applyBorder="1" applyAlignment="1">
      <alignment horizontal="center" vertical="center" wrapText="1"/>
    </xf>
    <xf numFmtId="178" fontId="4" fillId="2" borderId="13" xfId="0" applyNumberFormat="1" applyFont="1" applyFill="1" applyBorder="1" applyAlignment="1">
      <alignment horizontal="center" vertical="center" wrapText="1"/>
    </xf>
    <xf numFmtId="179" fontId="1" fillId="2" borderId="9" xfId="0" applyNumberFormat="1" applyFont="1" applyFill="1" applyBorder="1" applyAlignment="1">
      <alignment horizontal="center" vertical="center" wrapText="1"/>
    </xf>
    <xf numFmtId="179" fontId="1" fillId="2" borderId="13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right" vertical="center"/>
    </xf>
    <xf numFmtId="176" fontId="1" fillId="2" borderId="2" xfId="0" applyNumberFormat="1" applyFont="1" applyFill="1" applyBorder="1" applyAlignment="1">
      <alignment horizontal="distributed" vertical="center"/>
    </xf>
    <xf numFmtId="0" fontId="0" fillId="0" borderId="0" xfId="0" applyBorder="1" applyAlignment="1"/>
    <xf numFmtId="0" fontId="0" fillId="0" borderId="11" xfId="0" applyBorder="1" applyAlignment="1"/>
    <xf numFmtId="177" fontId="1" fillId="2" borderId="4" xfId="0" applyNumberFormat="1" applyFont="1" applyFill="1" applyBorder="1" applyAlignment="1">
      <alignment horizontal="center" vertical="center"/>
    </xf>
    <xf numFmtId="177" fontId="0" fillId="0" borderId="5" xfId="0" applyNumberFormat="1" applyBorder="1" applyAlignment="1"/>
    <xf numFmtId="177" fontId="0" fillId="0" borderId="6" xfId="0" applyNumberFormat="1" applyBorder="1" applyAlignment="1"/>
    <xf numFmtId="0" fontId="1" fillId="2" borderId="4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180" fontId="1" fillId="2" borderId="4" xfId="0" applyNumberFormat="1" applyFont="1" applyFill="1" applyBorder="1" applyAlignment="1">
      <alignment horizontal="center" vertical="center"/>
    </xf>
    <xf numFmtId="180" fontId="1" fillId="2" borderId="5" xfId="0" applyNumberFormat="1" applyFont="1" applyFill="1" applyBorder="1" applyAlignment="1">
      <alignment horizontal="center" vertical="center"/>
    </xf>
    <xf numFmtId="180" fontId="1" fillId="2" borderId="6" xfId="0" applyNumberFormat="1" applyFont="1" applyFill="1" applyBorder="1" applyAlignment="1">
      <alignment horizontal="center" vertical="center"/>
    </xf>
    <xf numFmtId="0" fontId="0" fillId="0" borderId="13" xfId="0" applyBorder="1" applyAlignment="1"/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2"/>
  <sheetViews>
    <sheetView showGridLines="0"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" sqref="B1"/>
    </sheetView>
  </sheetViews>
  <sheetFormatPr defaultRowHeight="11.25"/>
  <cols>
    <col min="1" max="1" width="1" style="1" customWidth="1"/>
    <col min="2" max="2" width="9.625" style="8" customWidth="1"/>
    <col min="3" max="3" width="0.625" style="1" customWidth="1"/>
    <col min="4" max="4" width="11.625" style="1" customWidth="1"/>
    <col min="5" max="5" width="10.5" style="1" customWidth="1"/>
    <col min="6" max="7" width="9.25" style="1" customWidth="1"/>
    <col min="8" max="8" width="8.75" style="3" customWidth="1"/>
    <col min="9" max="9" width="10.875" style="4" customWidth="1"/>
    <col min="10" max="10" width="10.75" style="5" customWidth="1"/>
    <col min="11" max="11" width="10.75" style="1" customWidth="1"/>
    <col min="12" max="12" width="12.5" style="1" customWidth="1"/>
    <col min="13" max="13" width="11.375" style="1" customWidth="1"/>
    <col min="14" max="14" width="12.5" style="6" customWidth="1"/>
    <col min="15" max="15" width="11.5" style="7" customWidth="1"/>
    <col min="16" max="16" width="12.5" style="1" customWidth="1"/>
    <col min="17" max="17" width="11.375" style="4" customWidth="1"/>
    <col min="18" max="18" width="0.625" style="1" customWidth="1"/>
    <col min="19" max="19" width="8.875" style="8" customWidth="1"/>
    <col min="20" max="20" width="0.625" style="1" customWidth="1"/>
    <col min="21" max="16384" width="9" style="1"/>
  </cols>
  <sheetData>
    <row r="1" spans="1:20" ht="15">
      <c r="B1" s="2" t="s">
        <v>0</v>
      </c>
    </row>
    <row r="2" spans="1:20" ht="15" customHeight="1">
      <c r="B2" s="2"/>
      <c r="L2" s="1" t="s">
        <v>126</v>
      </c>
    </row>
    <row r="3" spans="1:20" ht="13.5">
      <c r="A3" s="9"/>
      <c r="B3" s="121" t="s">
        <v>1</v>
      </c>
      <c r="C3" s="10"/>
      <c r="D3" s="124" t="s">
        <v>2</v>
      </c>
      <c r="E3" s="125"/>
      <c r="F3" s="125"/>
      <c r="G3" s="125"/>
      <c r="H3" s="125"/>
      <c r="I3" s="125"/>
      <c r="J3" s="125"/>
      <c r="K3" s="126"/>
      <c r="L3" s="127" t="s">
        <v>127</v>
      </c>
      <c r="M3" s="128"/>
      <c r="N3" s="129" t="s">
        <v>3</v>
      </c>
      <c r="O3" s="130"/>
      <c r="P3" s="130"/>
      <c r="Q3" s="131"/>
      <c r="R3" s="11"/>
      <c r="S3" s="107" t="s">
        <v>4</v>
      </c>
      <c r="T3" s="10"/>
    </row>
    <row r="4" spans="1:20" ht="13.5" customHeight="1">
      <c r="A4" s="12"/>
      <c r="B4" s="122"/>
      <c r="C4" s="13"/>
      <c r="D4" s="109" t="s">
        <v>5</v>
      </c>
      <c r="E4" s="111" t="s">
        <v>6</v>
      </c>
      <c r="F4" s="112"/>
      <c r="G4" s="112"/>
      <c r="H4" s="113" t="s">
        <v>7</v>
      </c>
      <c r="I4" s="115" t="s">
        <v>8</v>
      </c>
      <c r="J4" s="117" t="s">
        <v>9</v>
      </c>
      <c r="K4" s="109" t="s">
        <v>10</v>
      </c>
      <c r="L4" s="109" t="s">
        <v>11</v>
      </c>
      <c r="M4" s="133" t="s">
        <v>6</v>
      </c>
      <c r="N4" s="129" t="s">
        <v>12</v>
      </c>
      <c r="O4" s="131"/>
      <c r="P4" s="111" t="s">
        <v>13</v>
      </c>
      <c r="Q4" s="135"/>
      <c r="R4" s="14"/>
      <c r="S4" s="108"/>
      <c r="T4" s="13"/>
    </row>
    <row r="5" spans="1:20" ht="16.5" customHeight="1">
      <c r="A5" s="15"/>
      <c r="B5" s="123"/>
      <c r="C5" s="16"/>
      <c r="D5" s="110"/>
      <c r="E5" s="17" t="s">
        <v>14</v>
      </c>
      <c r="F5" s="17" t="s">
        <v>15</v>
      </c>
      <c r="G5" s="17" t="s">
        <v>16</v>
      </c>
      <c r="H5" s="114"/>
      <c r="I5" s="116"/>
      <c r="J5" s="118"/>
      <c r="K5" s="110"/>
      <c r="L5" s="132"/>
      <c r="M5" s="134"/>
      <c r="N5" s="18" t="s">
        <v>17</v>
      </c>
      <c r="O5" s="19" t="s">
        <v>18</v>
      </c>
      <c r="P5" s="17" t="s">
        <v>19</v>
      </c>
      <c r="Q5" s="20" t="s">
        <v>18</v>
      </c>
      <c r="R5" s="14"/>
      <c r="S5" s="108"/>
      <c r="T5" s="13"/>
    </row>
    <row r="6" spans="1:20" s="34" customFormat="1" ht="9" customHeight="1">
      <c r="A6" s="21"/>
      <c r="B6" s="22"/>
      <c r="C6" s="23"/>
      <c r="D6" s="24"/>
      <c r="E6" s="25"/>
      <c r="F6" s="25"/>
      <c r="G6" s="25"/>
      <c r="H6" s="26"/>
      <c r="I6" s="27"/>
      <c r="J6" s="28"/>
      <c r="K6" s="25"/>
      <c r="L6" s="29"/>
      <c r="M6" s="30"/>
      <c r="N6" s="25"/>
      <c r="O6" s="31"/>
      <c r="P6" s="32"/>
      <c r="Q6" s="33"/>
      <c r="R6" s="21"/>
      <c r="S6" s="22"/>
      <c r="T6" s="23"/>
    </row>
    <row r="7" spans="1:20" s="40" customFormat="1" ht="15" customHeight="1">
      <c r="A7" s="35"/>
      <c r="B7" s="36" t="s">
        <v>20</v>
      </c>
      <c r="C7" s="37"/>
      <c r="D7" s="38">
        <f>SUM(D9:D10)</f>
        <v>704730</v>
      </c>
      <c r="E7" s="38">
        <f>SUM(E9:E10)</f>
        <v>1786170</v>
      </c>
      <c r="F7" s="38">
        <f>SUM(F9:F10)</f>
        <v>841046</v>
      </c>
      <c r="G7" s="38">
        <f>SUM(G9:G10)</f>
        <v>945124</v>
      </c>
      <c r="H7" s="102">
        <f>F7/G7*100</f>
        <v>88.987900000423224</v>
      </c>
      <c r="I7" s="86">
        <f>E7/D7</f>
        <v>2.5345451449491296</v>
      </c>
      <c r="J7" s="39">
        <f>SUM(J9:J10)</f>
        <v>7409.35</v>
      </c>
      <c r="K7" s="69">
        <f>E7/J7</f>
        <v>241.0697294634482</v>
      </c>
      <c r="L7" s="92">
        <f>SUM(L9:L10)</f>
        <v>688234</v>
      </c>
      <c r="M7" s="75">
        <f>SUM(M9:M10)</f>
        <v>1817426</v>
      </c>
      <c r="N7" s="81">
        <f>D7-L7</f>
        <v>16496</v>
      </c>
      <c r="O7" s="97">
        <f>(D7/L7-1)*100</f>
        <v>2.3968592077694417</v>
      </c>
      <c r="P7" s="81">
        <f>E7-M7</f>
        <v>-31256</v>
      </c>
      <c r="Q7" s="86">
        <f>(E7/M7-1)*100</f>
        <v>-1.7197949187477191</v>
      </c>
      <c r="R7" s="35"/>
      <c r="S7" s="36" t="s">
        <v>20</v>
      </c>
      <c r="T7" s="37"/>
    </row>
    <row r="8" spans="1:20" s="45" customFormat="1">
      <c r="A8" s="41"/>
      <c r="B8" s="42"/>
      <c r="C8" s="43"/>
      <c r="D8" s="44"/>
      <c r="E8" s="44"/>
      <c r="F8" s="44"/>
      <c r="G8" s="44"/>
      <c r="H8" s="103"/>
      <c r="I8" s="87"/>
      <c r="J8" s="66"/>
      <c r="K8" s="70"/>
      <c r="L8" s="93"/>
      <c r="M8" s="76"/>
      <c r="N8" s="82"/>
      <c r="O8" s="98"/>
      <c r="P8" s="82"/>
      <c r="Q8" s="87"/>
      <c r="R8" s="41"/>
      <c r="S8" s="42"/>
      <c r="T8" s="43"/>
    </row>
    <row r="9" spans="1:20" s="40" customFormat="1" ht="15" customHeight="1">
      <c r="A9" s="35"/>
      <c r="B9" s="36" t="s">
        <v>21</v>
      </c>
      <c r="C9" s="37"/>
      <c r="D9" s="38">
        <f>SUM(D13:D30)</f>
        <v>578450</v>
      </c>
      <c r="E9" s="38">
        <f>SUM(E13:E30)</f>
        <v>1440120</v>
      </c>
      <c r="F9" s="38">
        <f>SUM(F13:F30)</f>
        <v>676128</v>
      </c>
      <c r="G9" s="38">
        <f>SUM(G13:G30)</f>
        <v>763992</v>
      </c>
      <c r="H9" s="102">
        <f>F9/G9*100</f>
        <v>88.499356014199108</v>
      </c>
      <c r="I9" s="86">
        <f t="shared" ref="I9:I65" si="0">E9/D9</f>
        <v>2.4896188088858153</v>
      </c>
      <c r="J9" s="39">
        <v>3735.11</v>
      </c>
      <c r="K9" s="69">
        <f t="shared" ref="K9:K65" si="1">E9/J9</f>
        <v>385.56294192138921</v>
      </c>
      <c r="L9" s="92">
        <f>SUM(L13:L30)</f>
        <v>564185</v>
      </c>
      <c r="M9" s="75">
        <f>SUM(SUM(M13:M30))</f>
        <v>1461794</v>
      </c>
      <c r="N9" s="81">
        <f>D9-L9</f>
        <v>14265</v>
      </c>
      <c r="O9" s="97">
        <f>(D9/L9-1)*100</f>
        <v>2.5284259595699909</v>
      </c>
      <c r="P9" s="81">
        <f>E9-M9</f>
        <v>-21674</v>
      </c>
      <c r="Q9" s="86">
        <f>(E9/M9-1)*100</f>
        <v>-1.4826986565822597</v>
      </c>
      <c r="R9" s="35"/>
      <c r="S9" s="36" t="s">
        <v>21</v>
      </c>
      <c r="T9" s="37"/>
    </row>
    <row r="10" spans="1:20" s="40" customFormat="1" ht="15" customHeight="1">
      <c r="A10" s="35"/>
      <c r="B10" s="36" t="s">
        <v>22</v>
      </c>
      <c r="C10" s="37"/>
      <c r="D10" s="38">
        <f>+D32+D35+D41+D45+D53+D60+D63+D67+D78</f>
        <v>126280</v>
      </c>
      <c r="E10" s="38">
        <f>+E32+E35+E41+E45+E53+E60+E63+E67+E78</f>
        <v>346050</v>
      </c>
      <c r="F10" s="38">
        <f>+F32+F35+F41+F45+F53+F60+F63+F67+F78</f>
        <v>164918</v>
      </c>
      <c r="G10" s="38">
        <f>+G32+G35+G41+G45+G53+G60+G63+G67+G78</f>
        <v>181132</v>
      </c>
      <c r="H10" s="102">
        <f>F10/G10*100</f>
        <v>91.048517103548804</v>
      </c>
      <c r="I10" s="86">
        <f t="shared" si="0"/>
        <v>2.7403389293633196</v>
      </c>
      <c r="J10" s="39">
        <v>3674.24</v>
      </c>
      <c r="K10" s="69">
        <f t="shared" si="1"/>
        <v>94.182742553562107</v>
      </c>
      <c r="L10" s="92">
        <f>+L32+L35+L41+L45+L53+L60+L63+L67+L78</f>
        <v>124049</v>
      </c>
      <c r="M10" s="75">
        <f>+M32+M35+M41+M45+M53+M60+M63+M67+M78</f>
        <v>355632</v>
      </c>
      <c r="N10" s="81">
        <f>D10-L10</f>
        <v>2231</v>
      </c>
      <c r="O10" s="97">
        <f>(D10/L10-1)*100</f>
        <v>1.7984828575804634</v>
      </c>
      <c r="P10" s="81">
        <f>E10-M10</f>
        <v>-9582</v>
      </c>
      <c r="Q10" s="86">
        <f>(E10/M10-1)*100</f>
        <v>-2.6943582129842047</v>
      </c>
      <c r="R10" s="35"/>
      <c r="S10" s="36" t="s">
        <v>22</v>
      </c>
      <c r="T10" s="37"/>
    </row>
    <row r="11" spans="1:20" s="34" customFormat="1">
      <c r="A11" s="46"/>
      <c r="B11" s="42"/>
      <c r="C11" s="47"/>
      <c r="D11" s="25"/>
      <c r="E11" s="25"/>
      <c r="F11" s="25"/>
      <c r="G11" s="25"/>
      <c r="H11" s="26"/>
      <c r="I11" s="33"/>
      <c r="J11" s="28"/>
      <c r="K11" s="71"/>
      <c r="L11" s="94"/>
      <c r="M11" s="77"/>
      <c r="N11" s="32"/>
      <c r="O11" s="31"/>
      <c r="P11" s="32"/>
      <c r="Q11" s="33"/>
      <c r="R11" s="46"/>
      <c r="S11" s="42"/>
      <c r="T11" s="47"/>
    </row>
    <row r="12" spans="1:20" s="54" customFormat="1" ht="15" customHeight="1">
      <c r="A12" s="48"/>
      <c r="B12" s="49" t="s">
        <v>23</v>
      </c>
      <c r="C12" s="50"/>
      <c r="D12" s="51">
        <f>SUM(D13:D17)</f>
        <v>315456</v>
      </c>
      <c r="E12" s="51">
        <f>SUM(E13:E17)</f>
        <v>740822</v>
      </c>
      <c r="F12" s="51">
        <f>SUM(F13:F17)</f>
        <v>348470</v>
      </c>
      <c r="G12" s="52">
        <f t="shared" ref="G12" si="2">E12-F12</f>
        <v>392352</v>
      </c>
      <c r="H12" s="104">
        <f t="shared" ref="H12:H75" si="3">F12/G12*100</f>
        <v>88.815655329907841</v>
      </c>
      <c r="I12" s="88">
        <f t="shared" si="0"/>
        <v>2.3484162609048487</v>
      </c>
      <c r="J12" s="53">
        <f>SUM(J13:J17)</f>
        <v>390.32000000000005</v>
      </c>
      <c r="K12" s="72">
        <f t="shared" si="1"/>
        <v>1897.9862676778025</v>
      </c>
      <c r="L12" s="91">
        <f>SUM(L13:L17)</f>
        <v>302413</v>
      </c>
      <c r="M12" s="78">
        <v>734474</v>
      </c>
      <c r="N12" s="83">
        <f>D12-L12</f>
        <v>13043</v>
      </c>
      <c r="O12" s="99">
        <f>(D12/L12-1)*100</f>
        <v>4.3129759633349085</v>
      </c>
      <c r="P12" s="83">
        <f>E12-M12</f>
        <v>6348</v>
      </c>
      <c r="Q12" s="88">
        <f>(E12/M12-1)*100</f>
        <v>0.86429199672146684</v>
      </c>
      <c r="R12" s="48"/>
      <c r="S12" s="49" t="s">
        <v>24</v>
      </c>
      <c r="T12" s="50"/>
    </row>
    <row r="13" spans="1:20" s="54" customFormat="1" ht="15" customHeight="1">
      <c r="A13" s="48"/>
      <c r="B13" s="49" t="s">
        <v>25</v>
      </c>
      <c r="C13" s="50"/>
      <c r="D13" s="51">
        <v>95754</v>
      </c>
      <c r="E13" s="52">
        <v>186300</v>
      </c>
      <c r="F13" s="52">
        <v>87044</v>
      </c>
      <c r="G13" s="52">
        <v>99256</v>
      </c>
      <c r="H13" s="104">
        <f>F13/G13*100</f>
        <v>87.69646167486097</v>
      </c>
      <c r="I13" s="88">
        <f>E13/D13</f>
        <v>1.9456106272322826</v>
      </c>
      <c r="J13" s="53">
        <v>25.45</v>
      </c>
      <c r="K13" s="72">
        <f>E13/J13</f>
        <v>7320.2357563850692</v>
      </c>
      <c r="L13" s="95">
        <v>92242</v>
      </c>
      <c r="M13" s="78">
        <v>184353</v>
      </c>
      <c r="N13" s="83">
        <f t="shared" ref="N13:N17" si="4">D13-L13</f>
        <v>3512</v>
      </c>
      <c r="O13" s="99">
        <f t="shared" ref="O13:O17" si="5">(D13/L13-1)*100</f>
        <v>3.8073762494308383</v>
      </c>
      <c r="P13" s="83">
        <f t="shared" ref="P13:P17" si="6">E13-M13</f>
        <v>1947</v>
      </c>
      <c r="Q13" s="88">
        <f t="shared" ref="Q13:Q17" si="7">(E13/M13-1)*100</f>
        <v>1.0561260191046529</v>
      </c>
      <c r="R13" s="48"/>
      <c r="S13" s="49" t="s">
        <v>25</v>
      </c>
      <c r="T13" s="50"/>
    </row>
    <row r="14" spans="1:20" s="54" customFormat="1" ht="15" customHeight="1">
      <c r="A14" s="48"/>
      <c r="B14" s="49" t="s">
        <v>26</v>
      </c>
      <c r="C14" s="50"/>
      <c r="D14" s="51">
        <v>78406</v>
      </c>
      <c r="E14" s="52">
        <v>190451</v>
      </c>
      <c r="F14" s="52">
        <v>90096</v>
      </c>
      <c r="G14" s="52">
        <v>100355</v>
      </c>
      <c r="H14" s="104">
        <f>F14/G14*100</f>
        <v>89.777290618305017</v>
      </c>
      <c r="I14" s="88">
        <f>E14/D14</f>
        <v>2.4290360431599622</v>
      </c>
      <c r="J14" s="53">
        <v>50.19</v>
      </c>
      <c r="K14" s="72">
        <f>E14/J14</f>
        <v>3794.6005180314805</v>
      </c>
      <c r="L14" s="95">
        <v>74942</v>
      </c>
      <c r="M14" s="78">
        <v>188082</v>
      </c>
      <c r="N14" s="83">
        <f t="shared" si="4"/>
        <v>3464</v>
      </c>
      <c r="O14" s="99">
        <f t="shared" si="5"/>
        <v>4.6222411998612323</v>
      </c>
      <c r="P14" s="83">
        <f t="shared" si="6"/>
        <v>2369</v>
      </c>
      <c r="Q14" s="88">
        <f t="shared" si="7"/>
        <v>1.2595570017332802</v>
      </c>
      <c r="R14" s="48"/>
      <c r="S14" s="49" t="s">
        <v>26</v>
      </c>
      <c r="T14" s="50"/>
    </row>
    <row r="15" spans="1:20" s="54" customFormat="1" ht="15" customHeight="1">
      <c r="A15" s="48"/>
      <c r="B15" s="49" t="s">
        <v>27</v>
      </c>
      <c r="C15" s="50"/>
      <c r="D15" s="51">
        <v>38944</v>
      </c>
      <c r="E15" s="52">
        <v>93171</v>
      </c>
      <c r="F15" s="52">
        <v>43494</v>
      </c>
      <c r="G15" s="52">
        <v>49677</v>
      </c>
      <c r="H15" s="104">
        <f>F15/G15*100</f>
        <v>87.553596231656499</v>
      </c>
      <c r="I15" s="88">
        <f>E15/D15</f>
        <v>2.3924352917009037</v>
      </c>
      <c r="J15" s="53">
        <v>89.33</v>
      </c>
      <c r="K15" s="72">
        <f>E15/J15</f>
        <v>1042.9978730549647</v>
      </c>
      <c r="L15" s="95">
        <v>37610</v>
      </c>
      <c r="M15" s="78">
        <v>93805</v>
      </c>
      <c r="N15" s="83">
        <f t="shared" si="4"/>
        <v>1334</v>
      </c>
      <c r="O15" s="99">
        <f t="shared" si="5"/>
        <v>3.5469290082424942</v>
      </c>
      <c r="P15" s="83">
        <f t="shared" si="6"/>
        <v>-634</v>
      </c>
      <c r="Q15" s="88">
        <f t="shared" si="7"/>
        <v>-0.6758701561750402</v>
      </c>
      <c r="R15" s="48"/>
      <c r="S15" s="49" t="s">
        <v>27</v>
      </c>
      <c r="T15" s="50"/>
    </row>
    <row r="16" spans="1:20" s="54" customFormat="1" ht="15" customHeight="1">
      <c r="A16" s="48"/>
      <c r="B16" s="49" t="s">
        <v>28</v>
      </c>
      <c r="C16" s="50"/>
      <c r="D16" s="51">
        <v>47144</v>
      </c>
      <c r="E16" s="52">
        <v>127769</v>
      </c>
      <c r="F16" s="52">
        <v>59975</v>
      </c>
      <c r="G16" s="52">
        <v>67794</v>
      </c>
      <c r="H16" s="104">
        <f>F16/G16*100</f>
        <v>88.466530961442018</v>
      </c>
      <c r="I16" s="88">
        <f>E16/D16</f>
        <v>2.7101858136772443</v>
      </c>
      <c r="J16" s="53">
        <v>110.01</v>
      </c>
      <c r="K16" s="72">
        <f>E16/J16</f>
        <v>1161.4307790200889</v>
      </c>
      <c r="L16" s="95">
        <v>43499</v>
      </c>
      <c r="M16" s="78">
        <v>122600</v>
      </c>
      <c r="N16" s="83">
        <f t="shared" si="4"/>
        <v>3645</v>
      </c>
      <c r="O16" s="99">
        <f t="shared" si="5"/>
        <v>8.3795029770799232</v>
      </c>
      <c r="P16" s="83">
        <f t="shared" si="6"/>
        <v>5169</v>
      </c>
      <c r="Q16" s="88">
        <f t="shared" si="7"/>
        <v>4.2161500815660613</v>
      </c>
      <c r="R16" s="48"/>
      <c r="S16" s="49" t="s">
        <v>28</v>
      </c>
      <c r="T16" s="50"/>
    </row>
    <row r="17" spans="1:20" s="54" customFormat="1" ht="15" customHeight="1">
      <c r="A17" s="48"/>
      <c r="B17" s="49" t="s">
        <v>29</v>
      </c>
      <c r="C17" s="50"/>
      <c r="D17" s="51">
        <v>55208</v>
      </c>
      <c r="E17" s="52">
        <v>143131</v>
      </c>
      <c r="F17" s="52">
        <v>67861</v>
      </c>
      <c r="G17" s="52">
        <v>75270</v>
      </c>
      <c r="H17" s="104">
        <f>F17/G17*100</f>
        <v>90.156768965059115</v>
      </c>
      <c r="I17" s="88">
        <f>E17/D17</f>
        <v>2.5925771627300391</v>
      </c>
      <c r="J17" s="53">
        <v>115.34</v>
      </c>
      <c r="K17" s="72">
        <f>E17/J17</f>
        <v>1240.9485000867001</v>
      </c>
      <c r="L17" s="95">
        <v>54120</v>
      </c>
      <c r="M17" s="78">
        <v>145634</v>
      </c>
      <c r="N17" s="83">
        <f t="shared" si="4"/>
        <v>1088</v>
      </c>
      <c r="O17" s="99">
        <f t="shared" si="5"/>
        <v>2.0103473762010271</v>
      </c>
      <c r="P17" s="83">
        <f t="shared" si="6"/>
        <v>-2503</v>
      </c>
      <c r="Q17" s="88">
        <f t="shared" si="7"/>
        <v>-1.7186920636664493</v>
      </c>
      <c r="R17" s="48"/>
      <c r="S17" s="49" t="s">
        <v>29</v>
      </c>
      <c r="T17" s="50"/>
    </row>
    <row r="18" spans="1:20" s="54" customFormat="1" ht="15.95" customHeight="1">
      <c r="A18" s="48"/>
      <c r="B18" s="49" t="s">
        <v>30</v>
      </c>
      <c r="C18" s="50"/>
      <c r="D18" s="52">
        <v>47972</v>
      </c>
      <c r="E18" s="52">
        <v>127472</v>
      </c>
      <c r="F18" s="52">
        <v>59221</v>
      </c>
      <c r="G18" s="52">
        <v>68251</v>
      </c>
      <c r="H18" s="104">
        <f t="shared" si="3"/>
        <v>86.769424623815041</v>
      </c>
      <c r="I18" s="88">
        <f t="shared" si="0"/>
        <v>2.6572167097473525</v>
      </c>
      <c r="J18" s="53">
        <v>681.36</v>
      </c>
      <c r="K18" s="72">
        <f t="shared" si="1"/>
        <v>187.08465422096981</v>
      </c>
      <c r="L18" s="95">
        <v>47458</v>
      </c>
      <c r="M18" s="78">
        <v>132266</v>
      </c>
      <c r="N18" s="83">
        <f t="shared" ref="N18:N30" si="8">D18-L18</f>
        <v>514</v>
      </c>
      <c r="O18" s="99">
        <f t="shared" ref="O18:O30" si="9">(D18/L18-1)*100</f>
        <v>1.0830629187913443</v>
      </c>
      <c r="P18" s="83">
        <f t="shared" ref="P18:P30" si="10">E18-M18</f>
        <v>-4794</v>
      </c>
      <c r="Q18" s="88">
        <f t="shared" ref="Q18:Q30" si="11">(E18/M18-1)*100</f>
        <v>-3.6245142364628835</v>
      </c>
      <c r="R18" s="48"/>
      <c r="S18" s="49" t="s">
        <v>31</v>
      </c>
      <c r="T18" s="50"/>
    </row>
    <row r="19" spans="1:20" s="54" customFormat="1" ht="15.95" customHeight="1">
      <c r="A19" s="48"/>
      <c r="B19" s="49" t="s">
        <v>32</v>
      </c>
      <c r="C19" s="50"/>
      <c r="D19" s="52">
        <v>13849</v>
      </c>
      <c r="E19" s="52">
        <v>33880</v>
      </c>
      <c r="F19" s="52">
        <v>15625</v>
      </c>
      <c r="G19" s="52">
        <v>18255</v>
      </c>
      <c r="H19" s="104">
        <f t="shared" si="3"/>
        <v>85.592988222404813</v>
      </c>
      <c r="I19" s="88">
        <f t="shared" si="0"/>
        <v>2.4463860206513104</v>
      </c>
      <c r="J19" s="53">
        <v>210.55</v>
      </c>
      <c r="K19" s="72">
        <f t="shared" si="1"/>
        <v>160.91189741154119</v>
      </c>
      <c r="L19" s="95">
        <v>14001</v>
      </c>
      <c r="M19" s="78">
        <v>35611</v>
      </c>
      <c r="N19" s="83">
        <f t="shared" si="8"/>
        <v>-152</v>
      </c>
      <c r="O19" s="99">
        <f t="shared" si="9"/>
        <v>-1.0856367402328426</v>
      </c>
      <c r="P19" s="83">
        <f t="shared" si="10"/>
        <v>-1731</v>
      </c>
      <c r="Q19" s="88">
        <f t="shared" si="11"/>
        <v>-4.8608576001797239</v>
      </c>
      <c r="R19" s="48"/>
      <c r="S19" s="49" t="s">
        <v>33</v>
      </c>
      <c r="T19" s="50"/>
    </row>
    <row r="20" spans="1:20" s="54" customFormat="1" ht="15.95" customHeight="1">
      <c r="A20" s="48"/>
      <c r="B20" s="49" t="s">
        <v>34</v>
      </c>
      <c r="C20" s="50"/>
      <c r="D20" s="52">
        <v>20910</v>
      </c>
      <c r="E20" s="52">
        <v>53407</v>
      </c>
      <c r="F20" s="52">
        <v>24887</v>
      </c>
      <c r="G20" s="52">
        <v>28520</v>
      </c>
      <c r="H20" s="104">
        <f t="shared" si="3"/>
        <v>87.261570827489479</v>
      </c>
      <c r="I20" s="88">
        <f t="shared" si="0"/>
        <v>2.5541367766618843</v>
      </c>
      <c r="J20" s="53">
        <v>57.37</v>
      </c>
      <c r="K20" s="72">
        <f t="shared" si="1"/>
        <v>930.92208471326478</v>
      </c>
      <c r="L20" s="95">
        <v>20898</v>
      </c>
      <c r="M20" s="78">
        <v>55321</v>
      </c>
      <c r="N20" s="83">
        <f t="shared" si="8"/>
        <v>12</v>
      </c>
      <c r="O20" s="99">
        <f t="shared" si="9"/>
        <v>5.7421762848108848E-2</v>
      </c>
      <c r="P20" s="83">
        <f t="shared" si="10"/>
        <v>-1914</v>
      </c>
      <c r="Q20" s="88">
        <f t="shared" si="11"/>
        <v>-3.4598073064478263</v>
      </c>
      <c r="R20" s="48"/>
      <c r="S20" s="49" t="s">
        <v>35</v>
      </c>
      <c r="T20" s="50"/>
    </row>
    <row r="21" spans="1:20" s="54" customFormat="1" ht="15.95" customHeight="1">
      <c r="A21" s="48"/>
      <c r="B21" s="49" t="s">
        <v>36</v>
      </c>
      <c r="C21" s="50"/>
      <c r="D21" s="52">
        <v>10639</v>
      </c>
      <c r="E21" s="52">
        <v>25411</v>
      </c>
      <c r="F21" s="52">
        <v>11693</v>
      </c>
      <c r="G21" s="52">
        <v>13718</v>
      </c>
      <c r="H21" s="104">
        <f t="shared" si="3"/>
        <v>85.238372940661904</v>
      </c>
      <c r="I21" s="88">
        <f t="shared" si="0"/>
        <v>2.3884763605602028</v>
      </c>
      <c r="J21" s="53">
        <v>163.29</v>
      </c>
      <c r="K21" s="72">
        <f t="shared" si="1"/>
        <v>155.61883765080532</v>
      </c>
      <c r="L21" s="95">
        <v>10893</v>
      </c>
      <c r="M21" s="78">
        <v>26978</v>
      </c>
      <c r="N21" s="83">
        <f t="shared" si="8"/>
        <v>-254</v>
      </c>
      <c r="O21" s="99">
        <f t="shared" si="9"/>
        <v>-2.3317726980629727</v>
      </c>
      <c r="P21" s="83">
        <f t="shared" si="10"/>
        <v>-1567</v>
      </c>
      <c r="Q21" s="88">
        <f t="shared" si="11"/>
        <v>-5.8084365038179264</v>
      </c>
      <c r="R21" s="48"/>
      <c r="S21" s="49" t="s">
        <v>37</v>
      </c>
      <c r="T21" s="50"/>
    </row>
    <row r="22" spans="1:20" s="54" customFormat="1" ht="15.95" customHeight="1">
      <c r="A22" s="48"/>
      <c r="B22" s="49" t="s">
        <v>38</v>
      </c>
      <c r="C22" s="50"/>
      <c r="D22" s="52">
        <v>24474</v>
      </c>
      <c r="E22" s="52">
        <v>66782</v>
      </c>
      <c r="F22" s="52">
        <v>31348</v>
      </c>
      <c r="G22" s="52">
        <v>35434</v>
      </c>
      <c r="H22" s="104">
        <f t="shared" si="3"/>
        <v>88.4687023762488</v>
      </c>
      <c r="I22" s="88">
        <f t="shared" si="0"/>
        <v>2.7286916727956196</v>
      </c>
      <c r="J22" s="53">
        <v>152.6</v>
      </c>
      <c r="K22" s="72">
        <f t="shared" si="1"/>
        <v>437.62778505897774</v>
      </c>
      <c r="L22" s="95">
        <v>24344</v>
      </c>
      <c r="M22" s="78">
        <v>69541</v>
      </c>
      <c r="N22" s="83">
        <f t="shared" si="8"/>
        <v>130</v>
      </c>
      <c r="O22" s="99">
        <f t="shared" si="9"/>
        <v>0.53401248767663834</v>
      </c>
      <c r="P22" s="83">
        <f t="shared" si="10"/>
        <v>-2759</v>
      </c>
      <c r="Q22" s="88">
        <f t="shared" si="11"/>
        <v>-3.9674436663263424</v>
      </c>
      <c r="R22" s="48"/>
      <c r="S22" s="49" t="s">
        <v>39</v>
      </c>
      <c r="T22" s="50"/>
    </row>
    <row r="23" spans="1:20" s="54" customFormat="1" ht="15.95" customHeight="1">
      <c r="A23" s="48"/>
      <c r="B23" s="49" t="s">
        <v>40</v>
      </c>
      <c r="C23" s="50"/>
      <c r="D23" s="52">
        <v>19145</v>
      </c>
      <c r="E23" s="52">
        <v>52264</v>
      </c>
      <c r="F23" s="52">
        <v>24495</v>
      </c>
      <c r="G23" s="52">
        <v>27769</v>
      </c>
      <c r="H23" s="104">
        <f t="shared" si="3"/>
        <v>88.209874320285209</v>
      </c>
      <c r="I23" s="88">
        <f t="shared" si="0"/>
        <v>2.7299033690258554</v>
      </c>
      <c r="J23" s="53">
        <v>299.69</v>
      </c>
      <c r="K23" s="72">
        <f t="shared" si="1"/>
        <v>174.39353999132436</v>
      </c>
      <c r="L23" s="95">
        <v>19308</v>
      </c>
      <c r="M23" s="78">
        <v>55391</v>
      </c>
      <c r="N23" s="83">
        <f t="shared" si="8"/>
        <v>-163</v>
      </c>
      <c r="O23" s="99">
        <f t="shared" si="9"/>
        <v>-0.84420965402941528</v>
      </c>
      <c r="P23" s="83">
        <f t="shared" si="10"/>
        <v>-3127</v>
      </c>
      <c r="Q23" s="88">
        <f t="shared" si="11"/>
        <v>-5.6453214421115394</v>
      </c>
      <c r="R23" s="48"/>
      <c r="S23" s="49" t="s">
        <v>41</v>
      </c>
      <c r="T23" s="50"/>
    </row>
    <row r="24" spans="1:20" s="54" customFormat="1" ht="15.95" customHeight="1">
      <c r="A24" s="48"/>
      <c r="B24" s="49" t="s">
        <v>42</v>
      </c>
      <c r="C24" s="50"/>
      <c r="D24" s="52">
        <v>16949</v>
      </c>
      <c r="E24" s="52">
        <v>48167</v>
      </c>
      <c r="F24" s="52">
        <v>22984</v>
      </c>
      <c r="G24" s="52">
        <v>25183</v>
      </c>
      <c r="H24" s="104">
        <f t="shared" si="3"/>
        <v>91.26791883413415</v>
      </c>
      <c r="I24" s="88">
        <f t="shared" si="0"/>
        <v>2.8418785769071921</v>
      </c>
      <c r="J24" s="53">
        <v>276.85000000000002</v>
      </c>
      <c r="K24" s="72">
        <f t="shared" si="1"/>
        <v>173.98230088495575</v>
      </c>
      <c r="L24" s="95">
        <v>16706</v>
      </c>
      <c r="M24" s="78">
        <v>50194</v>
      </c>
      <c r="N24" s="83">
        <f t="shared" si="8"/>
        <v>243</v>
      </c>
      <c r="O24" s="99">
        <f t="shared" si="9"/>
        <v>1.4545672213575944</v>
      </c>
      <c r="P24" s="83">
        <f t="shared" si="10"/>
        <v>-2027</v>
      </c>
      <c r="Q24" s="88">
        <f t="shared" si="11"/>
        <v>-4.0383312746543387</v>
      </c>
      <c r="R24" s="48"/>
      <c r="S24" s="49" t="s">
        <v>43</v>
      </c>
      <c r="T24" s="50"/>
    </row>
    <row r="25" spans="1:20" s="54" customFormat="1" ht="15.95" customHeight="1">
      <c r="A25" s="48"/>
      <c r="B25" s="49" t="s">
        <v>44</v>
      </c>
      <c r="C25" s="50"/>
      <c r="D25" s="52">
        <v>13285</v>
      </c>
      <c r="E25" s="52">
        <v>37026</v>
      </c>
      <c r="F25" s="52">
        <v>17679</v>
      </c>
      <c r="G25" s="52">
        <v>19347</v>
      </c>
      <c r="H25" s="104">
        <f t="shared" si="3"/>
        <v>91.378508295859831</v>
      </c>
      <c r="I25" s="88">
        <f t="shared" si="0"/>
        <v>2.7870530673692135</v>
      </c>
      <c r="J25" s="53">
        <v>74.3</v>
      </c>
      <c r="K25" s="72">
        <f t="shared" si="1"/>
        <v>498.33109017496639</v>
      </c>
      <c r="L25" s="95">
        <v>12808</v>
      </c>
      <c r="M25" s="78">
        <v>37727</v>
      </c>
      <c r="N25" s="83">
        <f t="shared" si="8"/>
        <v>477</v>
      </c>
      <c r="O25" s="99">
        <f t="shared" si="9"/>
        <v>3.7242348532167346</v>
      </c>
      <c r="P25" s="83">
        <f t="shared" si="10"/>
        <v>-701</v>
      </c>
      <c r="Q25" s="88">
        <f t="shared" si="11"/>
        <v>-1.8580857211015989</v>
      </c>
      <c r="R25" s="48"/>
      <c r="S25" s="49" t="s">
        <v>45</v>
      </c>
      <c r="T25" s="50"/>
    </row>
    <row r="26" spans="1:20" s="54" customFormat="1" ht="15.95" customHeight="1">
      <c r="A26" s="48"/>
      <c r="B26" s="49" t="s">
        <v>46</v>
      </c>
      <c r="C26" s="50"/>
      <c r="D26" s="52">
        <v>10477</v>
      </c>
      <c r="E26" s="52">
        <v>27006</v>
      </c>
      <c r="F26" s="52">
        <v>12550</v>
      </c>
      <c r="G26" s="52">
        <v>14456</v>
      </c>
      <c r="H26" s="104">
        <f t="shared" si="3"/>
        <v>86.815163254012177</v>
      </c>
      <c r="I26" s="88">
        <f t="shared" si="0"/>
        <v>2.5776462727880118</v>
      </c>
      <c r="J26" s="53">
        <v>126.91</v>
      </c>
      <c r="K26" s="72">
        <f t="shared" si="1"/>
        <v>212.7964699393271</v>
      </c>
      <c r="L26" s="95">
        <v>10994</v>
      </c>
      <c r="M26" s="78">
        <v>29902</v>
      </c>
      <c r="N26" s="83">
        <f t="shared" si="8"/>
        <v>-517</v>
      </c>
      <c r="O26" s="99">
        <f t="shared" si="9"/>
        <v>-4.7025650354738939</v>
      </c>
      <c r="P26" s="83">
        <f t="shared" si="10"/>
        <v>-2896</v>
      </c>
      <c r="Q26" s="88">
        <f t="shared" si="11"/>
        <v>-9.6849709049561916</v>
      </c>
      <c r="R26" s="48"/>
      <c r="S26" s="49" t="s">
        <v>46</v>
      </c>
      <c r="T26" s="50"/>
    </row>
    <row r="27" spans="1:20" s="54" customFormat="1" ht="15.95" customHeight="1">
      <c r="A27" s="48"/>
      <c r="B27" s="49" t="s">
        <v>47</v>
      </c>
      <c r="C27" s="50"/>
      <c r="D27" s="52">
        <v>21432</v>
      </c>
      <c r="E27" s="52">
        <v>59756</v>
      </c>
      <c r="F27" s="52">
        <v>28121</v>
      </c>
      <c r="G27" s="52">
        <v>31635</v>
      </c>
      <c r="H27" s="104">
        <f t="shared" si="3"/>
        <v>88.892049944681531</v>
      </c>
      <c r="I27" s="88">
        <f t="shared" si="0"/>
        <v>2.7881672265770812</v>
      </c>
      <c r="J27" s="53">
        <v>188.61</v>
      </c>
      <c r="K27" s="72">
        <f t="shared" si="1"/>
        <v>316.82307406818302</v>
      </c>
      <c r="L27" s="95">
        <v>21077</v>
      </c>
      <c r="M27" s="78">
        <v>61878</v>
      </c>
      <c r="N27" s="83">
        <f t="shared" si="8"/>
        <v>355</v>
      </c>
      <c r="O27" s="99">
        <f t="shared" si="9"/>
        <v>1.6843004222612423</v>
      </c>
      <c r="P27" s="83">
        <f t="shared" si="10"/>
        <v>-2122</v>
      </c>
      <c r="Q27" s="88">
        <f t="shared" si="11"/>
        <v>-3.4293286790135435</v>
      </c>
      <c r="R27" s="48"/>
      <c r="S27" s="49" t="s">
        <v>47</v>
      </c>
      <c r="T27" s="50"/>
    </row>
    <row r="28" spans="1:20" s="54" customFormat="1" ht="15.95" customHeight="1">
      <c r="A28" s="48"/>
      <c r="B28" s="49" t="s">
        <v>48</v>
      </c>
      <c r="C28" s="50"/>
      <c r="D28" s="52">
        <v>10078</v>
      </c>
      <c r="E28" s="52">
        <v>27018</v>
      </c>
      <c r="F28" s="52">
        <v>12668</v>
      </c>
      <c r="G28" s="52">
        <v>14350</v>
      </c>
      <c r="H28" s="104">
        <f t="shared" si="3"/>
        <v>88.278745644599297</v>
      </c>
      <c r="I28" s="88">
        <f t="shared" si="0"/>
        <v>2.6808890652907325</v>
      </c>
      <c r="J28" s="53">
        <v>376.3</v>
      </c>
      <c r="K28" s="72">
        <f t="shared" si="1"/>
        <v>71.799096465585961</v>
      </c>
      <c r="L28" s="95">
        <v>10100</v>
      </c>
      <c r="M28" s="78">
        <v>28444</v>
      </c>
      <c r="N28" s="83">
        <f t="shared" si="8"/>
        <v>-22</v>
      </c>
      <c r="O28" s="99">
        <f t="shared" si="9"/>
        <v>-0.21782178217821802</v>
      </c>
      <c r="P28" s="83">
        <f t="shared" si="10"/>
        <v>-1426</v>
      </c>
      <c r="Q28" s="88">
        <f t="shared" si="11"/>
        <v>-5.013359583743493</v>
      </c>
      <c r="R28" s="48"/>
      <c r="S28" s="49" t="s">
        <v>48</v>
      </c>
      <c r="T28" s="50"/>
    </row>
    <row r="29" spans="1:20" s="54" customFormat="1" ht="15.95" customHeight="1">
      <c r="A29" s="48"/>
      <c r="B29" s="49" t="s">
        <v>49</v>
      </c>
      <c r="C29" s="50"/>
      <c r="D29" s="52">
        <v>33224</v>
      </c>
      <c r="E29" s="52">
        <v>82739</v>
      </c>
      <c r="F29" s="52">
        <v>38353</v>
      </c>
      <c r="G29" s="52">
        <v>44386</v>
      </c>
      <c r="H29" s="104">
        <f t="shared" si="3"/>
        <v>86.40787635740999</v>
      </c>
      <c r="I29" s="88">
        <f t="shared" si="0"/>
        <v>2.4903383096556704</v>
      </c>
      <c r="J29" s="53">
        <v>683.78</v>
      </c>
      <c r="K29" s="72">
        <f t="shared" si="1"/>
        <v>121.00236918307058</v>
      </c>
      <c r="L29" s="95">
        <v>34272</v>
      </c>
      <c r="M29" s="78">
        <v>89065</v>
      </c>
      <c r="N29" s="83">
        <f t="shared" si="8"/>
        <v>-1048</v>
      </c>
      <c r="O29" s="99">
        <f t="shared" si="9"/>
        <v>-3.0578898225957052</v>
      </c>
      <c r="P29" s="83">
        <f t="shared" si="10"/>
        <v>-6326</v>
      </c>
      <c r="Q29" s="88">
        <f t="shared" si="11"/>
        <v>-7.1026778195699798</v>
      </c>
      <c r="R29" s="48"/>
      <c r="S29" s="49" t="s">
        <v>49</v>
      </c>
      <c r="T29" s="50"/>
    </row>
    <row r="30" spans="1:20" s="54" customFormat="1" ht="15.95" customHeight="1">
      <c r="A30" s="48"/>
      <c r="B30" s="49" t="s">
        <v>50</v>
      </c>
      <c r="C30" s="50"/>
      <c r="D30" s="52">
        <v>20560</v>
      </c>
      <c r="E30" s="52">
        <v>58370</v>
      </c>
      <c r="F30" s="52">
        <v>28034</v>
      </c>
      <c r="G30" s="52">
        <v>30336</v>
      </c>
      <c r="H30" s="104">
        <f t="shared" si="3"/>
        <v>92.411656118143455</v>
      </c>
      <c r="I30" s="88">
        <f t="shared" si="0"/>
        <v>2.8390077821011674</v>
      </c>
      <c r="J30" s="53">
        <v>53.19</v>
      </c>
      <c r="K30" s="72">
        <f t="shared" si="1"/>
        <v>1097.3867268283511</v>
      </c>
      <c r="L30" s="95">
        <v>18913</v>
      </c>
      <c r="M30" s="78">
        <v>55002</v>
      </c>
      <c r="N30" s="83">
        <f t="shared" si="8"/>
        <v>1647</v>
      </c>
      <c r="O30" s="99">
        <f t="shared" si="9"/>
        <v>8.70829588113995</v>
      </c>
      <c r="P30" s="83">
        <f t="shared" si="10"/>
        <v>3368</v>
      </c>
      <c r="Q30" s="88">
        <f t="shared" si="11"/>
        <v>6.123413694047497</v>
      </c>
      <c r="R30" s="48"/>
      <c r="S30" s="49" t="s">
        <v>50</v>
      </c>
      <c r="T30" s="50"/>
    </row>
    <row r="31" spans="1:20" s="54" customFormat="1" ht="15.95" customHeight="1">
      <c r="A31" s="48"/>
      <c r="B31" s="49"/>
      <c r="C31" s="50"/>
      <c r="D31" s="52"/>
      <c r="E31" s="52"/>
      <c r="F31" s="52"/>
      <c r="G31" s="52"/>
      <c r="H31" s="104"/>
      <c r="I31" s="88"/>
      <c r="J31" s="53"/>
      <c r="K31" s="72"/>
      <c r="L31" s="95"/>
      <c r="M31" s="78"/>
      <c r="N31" s="83"/>
      <c r="O31" s="99"/>
      <c r="P31" s="83"/>
      <c r="Q31" s="88"/>
      <c r="R31" s="48"/>
      <c r="S31" s="49"/>
      <c r="T31" s="50"/>
    </row>
    <row r="32" spans="1:20" s="57" customFormat="1" ht="15.95" customHeight="1">
      <c r="A32" s="55"/>
      <c r="B32" s="49" t="s">
        <v>51</v>
      </c>
      <c r="C32" s="56"/>
      <c r="D32" s="51">
        <f>SUM(D33:D33)</f>
        <v>3611</v>
      </c>
      <c r="E32" s="51">
        <f>SUM(E33:E33)</f>
        <v>10333</v>
      </c>
      <c r="F32" s="51">
        <f>SUM(F33:F33)</f>
        <v>4792</v>
      </c>
      <c r="G32" s="51">
        <f>SUM(G33:G33)</f>
        <v>5541</v>
      </c>
      <c r="H32" s="105">
        <f t="shared" si="3"/>
        <v>86.482584371052155</v>
      </c>
      <c r="I32" s="89">
        <f t="shared" si="0"/>
        <v>2.8615342010523399</v>
      </c>
      <c r="J32" s="67">
        <f>SUM(J33:J33)</f>
        <v>144</v>
      </c>
      <c r="K32" s="73">
        <f t="shared" si="1"/>
        <v>71.756944444444443</v>
      </c>
      <c r="L32" s="91">
        <v>3791</v>
      </c>
      <c r="M32" s="79">
        <v>11388</v>
      </c>
      <c r="N32" s="84">
        <f>D32-L32</f>
        <v>-180</v>
      </c>
      <c r="O32" s="100">
        <f>(D32/L32-1)*100</f>
        <v>-4.7480875758375118</v>
      </c>
      <c r="P32" s="84">
        <f>E32-M32</f>
        <v>-1055</v>
      </c>
      <c r="Q32" s="89">
        <f>(E32/M32-1)*100</f>
        <v>-9.2641376887952269</v>
      </c>
      <c r="R32" s="55"/>
      <c r="S32" s="49" t="s">
        <v>52</v>
      </c>
      <c r="T32" s="56"/>
    </row>
    <row r="33" spans="1:21" s="54" customFormat="1" ht="15.95" customHeight="1">
      <c r="A33" s="48"/>
      <c r="B33" s="49" t="s">
        <v>53</v>
      </c>
      <c r="C33" s="50"/>
      <c r="D33" s="52">
        <v>3611</v>
      </c>
      <c r="E33" s="52">
        <v>10333</v>
      </c>
      <c r="F33" s="52">
        <v>4792</v>
      </c>
      <c r="G33" s="52">
        <v>5541</v>
      </c>
      <c r="H33" s="104">
        <f t="shared" si="3"/>
        <v>86.482584371052155</v>
      </c>
      <c r="I33" s="88">
        <f t="shared" si="0"/>
        <v>2.8615342010523399</v>
      </c>
      <c r="J33" s="53">
        <v>144</v>
      </c>
      <c r="K33" s="72">
        <f t="shared" si="1"/>
        <v>71.756944444444443</v>
      </c>
      <c r="L33" s="95">
        <v>3791</v>
      </c>
      <c r="M33" s="78">
        <v>11388</v>
      </c>
      <c r="N33" s="83">
        <f>D33-L33</f>
        <v>-180</v>
      </c>
      <c r="O33" s="99">
        <f>(D33/L33-1)*100</f>
        <v>-4.7480875758375118</v>
      </c>
      <c r="P33" s="83">
        <f>E33-M33</f>
        <v>-1055</v>
      </c>
      <c r="Q33" s="88">
        <f>(E33/M33-1)*100</f>
        <v>-9.2641376887952269</v>
      </c>
      <c r="R33" s="48"/>
      <c r="S33" s="49" t="s">
        <v>53</v>
      </c>
      <c r="T33" s="50"/>
    </row>
    <row r="34" spans="1:21" s="54" customFormat="1" ht="15.95" customHeight="1">
      <c r="A34" s="48"/>
      <c r="B34" s="49"/>
      <c r="C34" s="50"/>
      <c r="D34" s="52"/>
      <c r="E34" s="52"/>
      <c r="F34" s="52"/>
      <c r="G34" s="52"/>
      <c r="H34" s="104"/>
      <c r="I34" s="88"/>
      <c r="J34" s="53"/>
      <c r="K34" s="72"/>
      <c r="L34" s="95"/>
      <c r="M34" s="78"/>
      <c r="N34" s="83"/>
      <c r="O34" s="99"/>
      <c r="P34" s="83"/>
      <c r="Q34" s="88"/>
      <c r="R34" s="48"/>
      <c r="S34" s="49"/>
      <c r="T34" s="50"/>
    </row>
    <row r="35" spans="1:21" s="57" customFormat="1" ht="15.95" customHeight="1">
      <c r="A35" s="55"/>
      <c r="B35" s="49" t="s">
        <v>54</v>
      </c>
      <c r="C35" s="56"/>
      <c r="D35" s="51">
        <f>SUM(D36:D39)</f>
        <v>15036</v>
      </c>
      <c r="E35" s="51">
        <f>SUM(E36:E39)</f>
        <v>41131</v>
      </c>
      <c r="F35" s="51">
        <f>SUM(F36:F39)</f>
        <v>19580</v>
      </c>
      <c r="G35" s="51">
        <f>SUM(G36:G39)</f>
        <v>21551</v>
      </c>
      <c r="H35" s="105">
        <f>F35/G35*100</f>
        <v>90.854252702890818</v>
      </c>
      <c r="I35" s="89">
        <f>E35/D35</f>
        <v>2.7355014631550945</v>
      </c>
      <c r="J35" s="67">
        <f>SUM(J36:J39)</f>
        <v>211.46</v>
      </c>
      <c r="K35" s="73">
        <f t="shared" si="1"/>
        <v>194.50959992433556</v>
      </c>
      <c r="L35" s="91">
        <v>15181</v>
      </c>
      <c r="M35" s="79">
        <v>43959</v>
      </c>
      <c r="N35" s="84">
        <f>D35-L35</f>
        <v>-145</v>
      </c>
      <c r="O35" s="100">
        <f>(D35/L35-1)*100</f>
        <v>-0.9551412950398519</v>
      </c>
      <c r="P35" s="84">
        <f>E35-M35</f>
        <v>-2828</v>
      </c>
      <c r="Q35" s="89">
        <f>(E35/M35-1)*100</f>
        <v>-6.4332673627698567</v>
      </c>
      <c r="R35" s="55"/>
      <c r="S35" s="49" t="s">
        <v>55</v>
      </c>
      <c r="T35" s="56"/>
    </row>
    <row r="36" spans="1:21" s="54" customFormat="1" ht="15.95" customHeight="1">
      <c r="A36" s="48"/>
      <c r="B36" s="49" t="s">
        <v>56</v>
      </c>
      <c r="C36" s="50"/>
      <c r="D36" s="52">
        <v>1825</v>
      </c>
      <c r="E36" s="52">
        <v>5265</v>
      </c>
      <c r="F36" s="52">
        <v>2486</v>
      </c>
      <c r="G36" s="52">
        <v>2779</v>
      </c>
      <c r="H36" s="104">
        <f t="shared" si="3"/>
        <v>89.456639078805324</v>
      </c>
      <c r="I36" s="88">
        <f t="shared" si="0"/>
        <v>2.8849315068493149</v>
      </c>
      <c r="J36" s="53">
        <v>24.33</v>
      </c>
      <c r="K36" s="72">
        <f t="shared" si="1"/>
        <v>216.39950678175094</v>
      </c>
      <c r="L36" s="95">
        <v>1825</v>
      </c>
      <c r="M36" s="78">
        <v>5554</v>
      </c>
      <c r="N36" s="83">
        <f>D36-L36</f>
        <v>0</v>
      </c>
      <c r="O36" s="99">
        <f>(D36/L36-1)*100</f>
        <v>0</v>
      </c>
      <c r="P36" s="83">
        <f>E36-M36</f>
        <v>-289</v>
      </c>
      <c r="Q36" s="88">
        <f>(E36/M36-1)*100</f>
        <v>-5.2034569679510252</v>
      </c>
      <c r="R36" s="48"/>
      <c r="S36" s="49" t="s">
        <v>57</v>
      </c>
      <c r="T36" s="50"/>
    </row>
    <row r="37" spans="1:21" s="54" customFormat="1" ht="15.95" customHeight="1">
      <c r="A37" s="48"/>
      <c r="B37" s="49" t="s">
        <v>58</v>
      </c>
      <c r="C37" s="50"/>
      <c r="D37" s="52">
        <v>3560</v>
      </c>
      <c r="E37" s="52">
        <v>9786</v>
      </c>
      <c r="F37" s="52">
        <v>4599</v>
      </c>
      <c r="G37" s="52">
        <v>5187</v>
      </c>
      <c r="H37" s="104">
        <f t="shared" si="3"/>
        <v>88.663967611336034</v>
      </c>
      <c r="I37" s="88">
        <f t="shared" si="0"/>
        <v>2.7488764044943821</v>
      </c>
      <c r="J37" s="53">
        <v>68.92</v>
      </c>
      <c r="K37" s="72">
        <f t="shared" si="1"/>
        <v>141.99071387115495</v>
      </c>
      <c r="L37" s="95">
        <v>3681</v>
      </c>
      <c r="M37" s="78">
        <v>10564</v>
      </c>
      <c r="N37" s="83">
        <f>D37-L37</f>
        <v>-121</v>
      </c>
      <c r="O37" s="99">
        <f>(D37/L37-1)*100</f>
        <v>-3.2871502309155143</v>
      </c>
      <c r="P37" s="83">
        <f>E37-M37</f>
        <v>-778</v>
      </c>
      <c r="Q37" s="88">
        <f>(E37/M37-1)*100</f>
        <v>-7.3646346081029934</v>
      </c>
      <c r="R37" s="48"/>
      <c r="S37" s="49" t="s">
        <v>59</v>
      </c>
      <c r="T37" s="50"/>
    </row>
    <row r="38" spans="1:21" s="54" customFormat="1" ht="15.95" customHeight="1">
      <c r="A38" s="48"/>
      <c r="B38" s="49" t="s">
        <v>60</v>
      </c>
      <c r="C38" s="50"/>
      <c r="D38" s="52">
        <v>6139</v>
      </c>
      <c r="E38" s="52">
        <v>15889</v>
      </c>
      <c r="F38" s="52">
        <v>7741</v>
      </c>
      <c r="G38" s="52">
        <v>8148</v>
      </c>
      <c r="H38" s="104">
        <f t="shared" si="3"/>
        <v>95.004909180166905</v>
      </c>
      <c r="I38" s="88">
        <f t="shared" si="0"/>
        <v>2.5882065482977685</v>
      </c>
      <c r="J38" s="53">
        <v>19.43</v>
      </c>
      <c r="K38" s="72">
        <f t="shared" si="1"/>
        <v>817.75604734945966</v>
      </c>
      <c r="L38" s="95">
        <v>6051</v>
      </c>
      <c r="M38" s="78">
        <v>16594</v>
      </c>
      <c r="N38" s="83">
        <f>D38-L38</f>
        <v>88</v>
      </c>
      <c r="O38" s="99">
        <f>(D38/L38-1)*100</f>
        <v>1.4543050735415619</v>
      </c>
      <c r="P38" s="83">
        <f>E38-M38</f>
        <v>-705</v>
      </c>
      <c r="Q38" s="88">
        <f>(E38/M38-1)*100</f>
        <v>-4.2485235627335189</v>
      </c>
      <c r="R38" s="48"/>
      <c r="S38" s="49" t="s">
        <v>61</v>
      </c>
      <c r="T38" s="50"/>
    </row>
    <row r="39" spans="1:21" s="54" customFormat="1" ht="15.95" customHeight="1">
      <c r="A39" s="48"/>
      <c r="B39" s="49" t="s">
        <v>62</v>
      </c>
      <c r="C39" s="50"/>
      <c r="D39" s="52">
        <v>3512</v>
      </c>
      <c r="E39" s="52">
        <v>10191</v>
      </c>
      <c r="F39" s="52">
        <v>4754</v>
      </c>
      <c r="G39" s="52">
        <v>5437</v>
      </c>
      <c r="H39" s="104">
        <f t="shared" si="3"/>
        <v>87.437925326466797</v>
      </c>
      <c r="I39" s="88">
        <f t="shared" si="0"/>
        <v>2.9017653758542141</v>
      </c>
      <c r="J39" s="53">
        <v>98.78</v>
      </c>
      <c r="K39" s="72">
        <f t="shared" si="1"/>
        <v>103.16865762300061</v>
      </c>
      <c r="L39" s="95">
        <v>3624</v>
      </c>
      <c r="M39" s="78">
        <v>11247</v>
      </c>
      <c r="N39" s="83">
        <f>D39-L39</f>
        <v>-112</v>
      </c>
      <c r="O39" s="99">
        <f>(D39/L39-1)*100</f>
        <v>-3.0905077262693204</v>
      </c>
      <c r="P39" s="83">
        <f>E39-M39</f>
        <v>-1056</v>
      </c>
      <c r="Q39" s="88">
        <f>(E39/M39-1)*100</f>
        <v>-9.3891704454521214</v>
      </c>
      <c r="R39" s="48"/>
      <c r="S39" s="49" t="s">
        <v>62</v>
      </c>
      <c r="T39" s="50"/>
    </row>
    <row r="40" spans="1:21" s="54" customFormat="1" ht="15.95" customHeight="1">
      <c r="A40" s="48"/>
      <c r="B40" s="49"/>
      <c r="C40" s="50"/>
      <c r="D40" s="52"/>
      <c r="E40" s="52"/>
      <c r="F40" s="52"/>
      <c r="G40" s="52"/>
      <c r="H40" s="104"/>
      <c r="I40" s="88"/>
      <c r="J40" s="53"/>
      <c r="K40" s="72"/>
      <c r="L40" s="95"/>
      <c r="M40" s="78"/>
      <c r="N40" s="83"/>
      <c r="O40" s="99"/>
      <c r="P40" s="83"/>
      <c r="Q40" s="88"/>
      <c r="R40" s="48"/>
      <c r="S40" s="49"/>
      <c r="T40" s="50"/>
    </row>
    <row r="41" spans="1:21" s="57" customFormat="1" ht="15.95" customHeight="1">
      <c r="A41" s="55"/>
      <c r="B41" s="49" t="s">
        <v>63</v>
      </c>
      <c r="C41" s="56"/>
      <c r="D41" s="51">
        <f>SUM(D42:D43)</f>
        <v>28655</v>
      </c>
      <c r="E41" s="51">
        <f>SUM(E42:E43)</f>
        <v>74436</v>
      </c>
      <c r="F41" s="51">
        <f>SUM(F42:F43)</f>
        <v>36478</v>
      </c>
      <c r="G41" s="51">
        <f>SUM(G42:G43)</f>
        <v>37958</v>
      </c>
      <c r="H41" s="105">
        <f>F41/G41*100</f>
        <v>96.10095368565257</v>
      </c>
      <c r="I41" s="89">
        <f>E41/D41</f>
        <v>2.5976618391205721</v>
      </c>
      <c r="J41" s="67">
        <f>SUM(J42:J43)</f>
        <v>136.56</v>
      </c>
      <c r="K41" s="73">
        <f t="shared" si="1"/>
        <v>545.07908611599294</v>
      </c>
      <c r="L41" s="91">
        <v>25602</v>
      </c>
      <c r="M41" s="79">
        <v>68968</v>
      </c>
      <c r="N41" s="84">
        <f>D41-L41</f>
        <v>3053</v>
      </c>
      <c r="O41" s="100">
        <f>(D41/L41-1)*100</f>
        <v>11.924849621123347</v>
      </c>
      <c r="P41" s="84">
        <f>E41-M41</f>
        <v>5468</v>
      </c>
      <c r="Q41" s="89">
        <f>(E41/M41-1)*100</f>
        <v>7.9283145806750888</v>
      </c>
      <c r="R41" s="55"/>
      <c r="S41" s="49" t="s">
        <v>64</v>
      </c>
      <c r="T41" s="56"/>
    </row>
    <row r="42" spans="1:21" s="54" customFormat="1" ht="15.95" customHeight="1">
      <c r="A42" s="48"/>
      <c r="B42" s="49" t="s">
        <v>65</v>
      </c>
      <c r="C42" s="50"/>
      <c r="D42" s="52">
        <v>12705</v>
      </c>
      <c r="E42" s="52">
        <v>33452</v>
      </c>
      <c r="F42" s="52">
        <v>16467</v>
      </c>
      <c r="G42" s="52">
        <v>16985</v>
      </c>
      <c r="H42" s="104">
        <f t="shared" si="3"/>
        <v>96.950250220783047</v>
      </c>
      <c r="I42" s="88">
        <f t="shared" si="0"/>
        <v>2.632979142070051</v>
      </c>
      <c r="J42" s="53">
        <v>99.1</v>
      </c>
      <c r="K42" s="72">
        <f t="shared" si="1"/>
        <v>337.55802219979819</v>
      </c>
      <c r="L42" s="95">
        <v>11478</v>
      </c>
      <c r="M42" s="78">
        <v>31234</v>
      </c>
      <c r="N42" s="83">
        <f>D42-L42</f>
        <v>1227</v>
      </c>
      <c r="O42" s="99">
        <f>(D42/L42-1)*100</f>
        <v>10.690015682174604</v>
      </c>
      <c r="P42" s="83">
        <f>E42-M42</f>
        <v>2218</v>
      </c>
      <c r="Q42" s="88">
        <f>(E42/M42-1)*100</f>
        <v>7.1012358327463554</v>
      </c>
      <c r="R42" s="48"/>
      <c r="S42" s="49" t="s">
        <v>66</v>
      </c>
      <c r="T42" s="50"/>
    </row>
    <row r="43" spans="1:21" s="54" customFormat="1" ht="15.95" customHeight="1">
      <c r="A43" s="48"/>
      <c r="B43" s="49" t="s">
        <v>67</v>
      </c>
      <c r="C43" s="50"/>
      <c r="D43" s="52">
        <v>15950</v>
      </c>
      <c r="E43" s="52">
        <v>40984</v>
      </c>
      <c r="F43" s="52">
        <v>20011</v>
      </c>
      <c r="G43" s="52">
        <v>20973</v>
      </c>
      <c r="H43" s="104">
        <f t="shared" si="3"/>
        <v>95.413150240785768</v>
      </c>
      <c r="I43" s="88">
        <f t="shared" si="0"/>
        <v>2.5695297805642632</v>
      </c>
      <c r="J43" s="53">
        <v>37.46</v>
      </c>
      <c r="K43" s="72">
        <f t="shared" si="1"/>
        <v>1094.0736785904965</v>
      </c>
      <c r="L43" s="95">
        <v>14124</v>
      </c>
      <c r="M43" s="78">
        <v>37734</v>
      </c>
      <c r="N43" s="83">
        <f>D43-L43</f>
        <v>1826</v>
      </c>
      <c r="O43" s="99">
        <f>(D43/L43-1)*100</f>
        <v>12.928348909657327</v>
      </c>
      <c r="P43" s="83">
        <f>E43-M43</f>
        <v>3250</v>
      </c>
      <c r="Q43" s="88">
        <f>(E43/M43-1)*100</f>
        <v>8.6129220331796255</v>
      </c>
      <c r="R43" s="48"/>
      <c r="S43" s="49" t="s">
        <v>68</v>
      </c>
      <c r="T43" s="50"/>
    </row>
    <row r="44" spans="1:21" s="54" customFormat="1" ht="15.75" customHeight="1">
      <c r="A44" s="48"/>
      <c r="B44" s="49"/>
      <c r="C44" s="50"/>
      <c r="D44" s="52"/>
      <c r="E44" s="52"/>
      <c r="F44" s="52"/>
      <c r="G44" s="52"/>
      <c r="H44" s="104"/>
      <c r="I44" s="88"/>
      <c r="J44" s="53"/>
      <c r="K44" s="72"/>
      <c r="L44" s="95"/>
      <c r="M44" s="78"/>
      <c r="N44" s="83"/>
      <c r="O44" s="99"/>
      <c r="P44" s="83"/>
      <c r="Q44" s="88"/>
      <c r="R44" s="48"/>
      <c r="S44" s="49"/>
      <c r="T44" s="50"/>
    </row>
    <row r="45" spans="1:21" s="57" customFormat="1" ht="15.95" customHeight="1">
      <c r="A45" s="55"/>
      <c r="B45" s="49" t="s">
        <v>69</v>
      </c>
      <c r="C45" s="56"/>
      <c r="D45" s="51">
        <f>SUM(D46:D51)</f>
        <v>14453</v>
      </c>
      <c r="E45" s="51">
        <f>SUM(E46:E51)</f>
        <v>37375</v>
      </c>
      <c r="F45" s="51">
        <f>SUM(F46:F51)</f>
        <v>17994</v>
      </c>
      <c r="G45" s="51">
        <f>SUM(G46:G51)</f>
        <v>19381</v>
      </c>
      <c r="H45" s="105">
        <f>F45/G45*100</f>
        <v>92.843506527010987</v>
      </c>
      <c r="I45" s="89">
        <f>E45/D45</f>
        <v>2.5859683110772851</v>
      </c>
      <c r="J45" s="67">
        <f>SUM(J46:J51)</f>
        <v>703.25</v>
      </c>
      <c r="K45" s="73">
        <f t="shared" si="1"/>
        <v>53.146107358691786</v>
      </c>
      <c r="L45" s="91">
        <v>14507</v>
      </c>
      <c r="M45" s="79">
        <v>39392</v>
      </c>
      <c r="N45" s="84">
        <f t="shared" ref="N45:N51" si="12">D45-L45</f>
        <v>-54</v>
      </c>
      <c r="O45" s="100">
        <f t="shared" ref="O45:O51" si="13">(D45/L45-1)*100</f>
        <v>-0.37223409388571493</v>
      </c>
      <c r="P45" s="84">
        <f t="shared" ref="P45:P51" si="14">E45-M45</f>
        <v>-2017</v>
      </c>
      <c r="Q45" s="89">
        <f t="shared" ref="Q45:Q51" si="15">(E45/M45-1)*100</f>
        <v>-5.120329000812351</v>
      </c>
      <c r="R45" s="55"/>
      <c r="S45" s="49" t="s">
        <v>70</v>
      </c>
      <c r="T45" s="56"/>
    </row>
    <row r="46" spans="1:21" s="54" customFormat="1" ht="15.95" customHeight="1">
      <c r="A46" s="48"/>
      <c r="B46" s="49" t="s">
        <v>71</v>
      </c>
      <c r="C46" s="50"/>
      <c r="D46" s="52">
        <v>1642</v>
      </c>
      <c r="E46" s="52">
        <v>4048</v>
      </c>
      <c r="F46" s="52">
        <v>1903</v>
      </c>
      <c r="G46" s="52">
        <v>2145</v>
      </c>
      <c r="H46" s="104">
        <f t="shared" si="3"/>
        <v>88.717948717948715</v>
      </c>
      <c r="I46" s="88">
        <f t="shared" si="0"/>
        <v>2.4652862362971986</v>
      </c>
      <c r="J46" s="53">
        <v>115.9</v>
      </c>
      <c r="K46" s="72">
        <f t="shared" si="1"/>
        <v>34.926660914581532</v>
      </c>
      <c r="L46" s="95">
        <v>1702</v>
      </c>
      <c r="M46" s="78">
        <v>4429</v>
      </c>
      <c r="N46" s="83">
        <f t="shared" si="12"/>
        <v>-60</v>
      </c>
      <c r="O46" s="99">
        <f t="shared" si="13"/>
        <v>-3.5252643948296081</v>
      </c>
      <c r="P46" s="83">
        <f t="shared" si="14"/>
        <v>-381</v>
      </c>
      <c r="Q46" s="88">
        <f t="shared" si="15"/>
        <v>-8.6023933167757924</v>
      </c>
      <c r="R46" s="48"/>
      <c r="S46" s="49" t="s">
        <v>72</v>
      </c>
      <c r="T46" s="50"/>
    </row>
    <row r="47" spans="1:21" s="54" customFormat="1" ht="15.95" customHeight="1">
      <c r="A47" s="48"/>
      <c r="B47" s="49" t="s">
        <v>73</v>
      </c>
      <c r="C47" s="50"/>
      <c r="D47" s="52">
        <v>2805</v>
      </c>
      <c r="E47" s="52">
        <v>7187</v>
      </c>
      <c r="F47" s="52">
        <v>3398</v>
      </c>
      <c r="G47" s="52">
        <v>3789</v>
      </c>
      <c r="H47" s="104">
        <f t="shared" si="3"/>
        <v>89.680654526260227</v>
      </c>
      <c r="I47" s="88">
        <f t="shared" si="0"/>
        <v>2.5622103386809267</v>
      </c>
      <c r="J47" s="53">
        <v>136.94</v>
      </c>
      <c r="K47" s="72">
        <f t="shared" si="1"/>
        <v>52.482839199649483</v>
      </c>
      <c r="L47" s="95">
        <v>2875</v>
      </c>
      <c r="M47" s="78">
        <v>7877</v>
      </c>
      <c r="N47" s="83">
        <f t="shared" si="12"/>
        <v>-70</v>
      </c>
      <c r="O47" s="99">
        <f t="shared" si="13"/>
        <v>-2.4347826086956514</v>
      </c>
      <c r="P47" s="83">
        <f t="shared" si="14"/>
        <v>-690</v>
      </c>
      <c r="Q47" s="88">
        <f t="shared" si="15"/>
        <v>-8.7596800812492113</v>
      </c>
      <c r="R47" s="48"/>
      <c r="S47" s="49" t="s">
        <v>74</v>
      </c>
      <c r="T47" s="50"/>
      <c r="U47" s="58"/>
    </row>
    <row r="48" spans="1:21" s="54" customFormat="1" ht="15.95" customHeight="1">
      <c r="A48" s="48"/>
      <c r="B48" s="49" t="s">
        <v>75</v>
      </c>
      <c r="C48" s="50"/>
      <c r="D48" s="52">
        <v>526</v>
      </c>
      <c r="E48" s="52">
        <v>1510</v>
      </c>
      <c r="F48" s="52">
        <v>784</v>
      </c>
      <c r="G48" s="52">
        <v>726</v>
      </c>
      <c r="H48" s="104">
        <f t="shared" si="3"/>
        <v>107.98898071625345</v>
      </c>
      <c r="I48" s="88">
        <f t="shared" si="0"/>
        <v>2.8707224334600761</v>
      </c>
      <c r="J48" s="53">
        <v>60.81</v>
      </c>
      <c r="K48" s="72">
        <f t="shared" si="1"/>
        <v>24.831442197007071</v>
      </c>
      <c r="L48" s="95">
        <v>575</v>
      </c>
      <c r="M48" s="78">
        <v>1606</v>
      </c>
      <c r="N48" s="83">
        <f t="shared" si="12"/>
        <v>-49</v>
      </c>
      <c r="O48" s="99">
        <f t="shared" si="13"/>
        <v>-8.5217391304347796</v>
      </c>
      <c r="P48" s="83">
        <f t="shared" si="14"/>
        <v>-96</v>
      </c>
      <c r="Q48" s="88">
        <f t="shared" si="15"/>
        <v>-5.9775840597758423</v>
      </c>
      <c r="R48" s="48"/>
      <c r="S48" s="49" t="s">
        <v>76</v>
      </c>
      <c r="T48" s="50"/>
    </row>
    <row r="49" spans="1:20" s="54" customFormat="1" ht="15.95" customHeight="1">
      <c r="A49" s="48"/>
      <c r="B49" s="49" t="s">
        <v>77</v>
      </c>
      <c r="C49" s="50"/>
      <c r="D49" s="52">
        <v>2463</v>
      </c>
      <c r="E49" s="52">
        <v>6325</v>
      </c>
      <c r="F49" s="52">
        <v>2989</v>
      </c>
      <c r="G49" s="52">
        <v>3336</v>
      </c>
      <c r="H49" s="104">
        <f t="shared" si="3"/>
        <v>89.598321342925658</v>
      </c>
      <c r="I49" s="88">
        <f t="shared" si="0"/>
        <v>2.5680064961429152</v>
      </c>
      <c r="J49" s="53">
        <v>175.06</v>
      </c>
      <c r="K49" s="72">
        <f t="shared" si="1"/>
        <v>36.13046955329601</v>
      </c>
      <c r="L49" s="95">
        <v>2524</v>
      </c>
      <c r="M49" s="78">
        <v>6716</v>
      </c>
      <c r="N49" s="83">
        <f t="shared" si="12"/>
        <v>-61</v>
      </c>
      <c r="O49" s="99">
        <f t="shared" si="13"/>
        <v>-2.4167987321711548</v>
      </c>
      <c r="P49" s="83">
        <f t="shared" si="14"/>
        <v>-391</v>
      </c>
      <c r="Q49" s="88">
        <f t="shared" si="15"/>
        <v>-5.8219178082191796</v>
      </c>
      <c r="R49" s="48"/>
      <c r="S49" s="49" t="s">
        <v>78</v>
      </c>
      <c r="T49" s="50"/>
    </row>
    <row r="50" spans="1:20" s="54" customFormat="1" ht="15.95" customHeight="1">
      <c r="A50" s="48"/>
      <c r="B50" s="49" t="s">
        <v>79</v>
      </c>
      <c r="C50" s="50"/>
      <c r="D50" s="52">
        <v>2341</v>
      </c>
      <c r="E50" s="52">
        <v>6802</v>
      </c>
      <c r="F50" s="52">
        <v>3309</v>
      </c>
      <c r="G50" s="52">
        <v>3493</v>
      </c>
      <c r="H50" s="104">
        <f t="shared" si="3"/>
        <v>94.732321786430006</v>
      </c>
      <c r="I50" s="88">
        <f t="shared" si="0"/>
        <v>2.905595899188381</v>
      </c>
      <c r="J50" s="53">
        <v>77.22</v>
      </c>
      <c r="K50" s="72">
        <f t="shared" si="1"/>
        <v>88.085988085988092</v>
      </c>
      <c r="L50" s="95">
        <v>2221</v>
      </c>
      <c r="M50" s="78">
        <v>6792</v>
      </c>
      <c r="N50" s="83">
        <f t="shared" si="12"/>
        <v>120</v>
      </c>
      <c r="O50" s="99">
        <f t="shared" si="13"/>
        <v>5.402971634398912</v>
      </c>
      <c r="P50" s="83">
        <f t="shared" si="14"/>
        <v>10</v>
      </c>
      <c r="Q50" s="88">
        <f t="shared" si="15"/>
        <v>0.1472320376914027</v>
      </c>
      <c r="R50" s="48"/>
      <c r="S50" s="49" t="s">
        <v>80</v>
      </c>
      <c r="T50" s="50"/>
    </row>
    <row r="51" spans="1:20" s="54" customFormat="1" ht="15.95" customHeight="1">
      <c r="A51" s="48"/>
      <c r="B51" s="49" t="s">
        <v>81</v>
      </c>
      <c r="C51" s="50"/>
      <c r="D51" s="52">
        <v>4676</v>
      </c>
      <c r="E51" s="52">
        <v>11503</v>
      </c>
      <c r="F51" s="52">
        <v>5611</v>
      </c>
      <c r="G51" s="52">
        <v>5892</v>
      </c>
      <c r="H51" s="104">
        <f t="shared" si="3"/>
        <v>95.230821452817381</v>
      </c>
      <c r="I51" s="88">
        <f t="shared" si="0"/>
        <v>2.4600085543199315</v>
      </c>
      <c r="J51" s="53">
        <v>137.32</v>
      </c>
      <c r="K51" s="72">
        <f t="shared" si="1"/>
        <v>83.7678415380134</v>
      </c>
      <c r="L51" s="95">
        <v>4610</v>
      </c>
      <c r="M51" s="78">
        <v>11972</v>
      </c>
      <c r="N51" s="83">
        <f t="shared" si="12"/>
        <v>66</v>
      </c>
      <c r="O51" s="99">
        <f t="shared" si="13"/>
        <v>1.4316702819956673</v>
      </c>
      <c r="P51" s="83">
        <f t="shared" si="14"/>
        <v>-469</v>
      </c>
      <c r="Q51" s="88">
        <f t="shared" si="15"/>
        <v>-3.917474106247909</v>
      </c>
      <c r="R51" s="48"/>
      <c r="S51" s="49" t="s">
        <v>81</v>
      </c>
      <c r="T51" s="50"/>
    </row>
    <row r="52" spans="1:20" s="54" customFormat="1" ht="15.95" customHeight="1">
      <c r="A52" s="48"/>
      <c r="B52" s="49"/>
      <c r="C52" s="50"/>
      <c r="D52" s="52"/>
      <c r="E52" s="52"/>
      <c r="F52" s="52"/>
      <c r="G52" s="52"/>
      <c r="H52" s="104"/>
      <c r="I52" s="88"/>
      <c r="J52" s="53"/>
      <c r="K52" s="72"/>
      <c r="L52" s="95"/>
      <c r="M52" s="78"/>
      <c r="N52" s="83"/>
      <c r="O52" s="99"/>
      <c r="P52" s="83"/>
      <c r="Q52" s="88"/>
      <c r="R52" s="48"/>
      <c r="S52" s="49"/>
      <c r="T52" s="50"/>
    </row>
    <row r="53" spans="1:20" s="57" customFormat="1" ht="15.95" customHeight="1">
      <c r="A53" s="55"/>
      <c r="B53" s="49" t="s">
        <v>82</v>
      </c>
      <c r="C53" s="56"/>
      <c r="D53" s="51">
        <f>SUM(D54:D58)</f>
        <v>30268</v>
      </c>
      <c r="E53" s="51">
        <f>SUM(E54:E58)</f>
        <v>85768</v>
      </c>
      <c r="F53" s="51">
        <f>SUM(F54:F58)</f>
        <v>40758</v>
      </c>
      <c r="G53" s="51">
        <f>SUM(G54:G58)</f>
        <v>45010</v>
      </c>
      <c r="H53" s="105">
        <f>F53/G53*100</f>
        <v>90.553210397689398</v>
      </c>
      <c r="I53" s="89">
        <f>E53/D53</f>
        <v>2.8336196643319678</v>
      </c>
      <c r="J53" s="67">
        <f>SUM(J54:J58)</f>
        <v>783.96</v>
      </c>
      <c r="K53" s="73">
        <f t="shared" si="1"/>
        <v>109.40354099698963</v>
      </c>
      <c r="L53" s="91">
        <v>29688</v>
      </c>
      <c r="M53" s="79">
        <v>87402</v>
      </c>
      <c r="N53" s="84">
        <f t="shared" ref="N53:N58" si="16">D53-L53</f>
        <v>580</v>
      </c>
      <c r="O53" s="100">
        <f t="shared" ref="O53:O58" si="17">(D53/L53-1)*100</f>
        <v>1.9536513069253525</v>
      </c>
      <c r="P53" s="84">
        <f t="shared" ref="P53:P58" si="18">E53-M53</f>
        <v>-1634</v>
      </c>
      <c r="Q53" s="89">
        <f t="shared" ref="Q53:Q58" si="19">(E53/M53-1)*100</f>
        <v>-1.8695224365575136</v>
      </c>
      <c r="R53" s="55"/>
      <c r="S53" s="49" t="s">
        <v>83</v>
      </c>
      <c r="T53" s="56"/>
    </row>
    <row r="54" spans="1:20" s="54" customFormat="1" ht="15.95" customHeight="1">
      <c r="A54" s="48"/>
      <c r="B54" s="49" t="s">
        <v>84</v>
      </c>
      <c r="C54" s="50"/>
      <c r="D54" s="52">
        <v>6317</v>
      </c>
      <c r="E54" s="52">
        <v>17237</v>
      </c>
      <c r="F54" s="52">
        <v>8165</v>
      </c>
      <c r="G54" s="52">
        <v>9072</v>
      </c>
      <c r="H54" s="104">
        <f>F54/G54*100</f>
        <v>90.00220458553791</v>
      </c>
      <c r="I54" s="88">
        <f>E54/D54</f>
        <v>2.7286686718378976</v>
      </c>
      <c r="J54" s="53">
        <v>99.03</v>
      </c>
      <c r="K54" s="72">
        <f t="shared" si="1"/>
        <v>174.05836615167121</v>
      </c>
      <c r="L54" s="95">
        <v>6224</v>
      </c>
      <c r="M54" s="78">
        <v>17888</v>
      </c>
      <c r="N54" s="83">
        <f t="shared" si="16"/>
        <v>93</v>
      </c>
      <c r="O54" s="99">
        <f t="shared" si="17"/>
        <v>1.4942159383033449</v>
      </c>
      <c r="P54" s="83">
        <f t="shared" si="18"/>
        <v>-651</v>
      </c>
      <c r="Q54" s="88">
        <f t="shared" si="19"/>
        <v>-3.6393112701252228</v>
      </c>
      <c r="R54" s="48"/>
      <c r="S54" s="49" t="s">
        <v>85</v>
      </c>
      <c r="T54" s="50"/>
    </row>
    <row r="55" spans="1:20" s="54" customFormat="1" ht="15.95" customHeight="1">
      <c r="A55" s="48"/>
      <c r="B55" s="49" t="s">
        <v>86</v>
      </c>
      <c r="C55" s="50"/>
      <c r="D55" s="52">
        <v>3170</v>
      </c>
      <c r="E55" s="52">
        <v>9054</v>
      </c>
      <c r="F55" s="52">
        <v>4283</v>
      </c>
      <c r="G55" s="52">
        <v>4771</v>
      </c>
      <c r="H55" s="104">
        <f t="shared" si="3"/>
        <v>89.77153636554182</v>
      </c>
      <c r="I55" s="88">
        <f t="shared" si="0"/>
        <v>2.8561514195583597</v>
      </c>
      <c r="J55" s="53">
        <v>16.649999999999999</v>
      </c>
      <c r="K55" s="72">
        <f t="shared" si="1"/>
        <v>543.78378378378386</v>
      </c>
      <c r="L55" s="95">
        <v>2930</v>
      </c>
      <c r="M55" s="78">
        <v>8676</v>
      </c>
      <c r="N55" s="83">
        <f t="shared" si="16"/>
        <v>240</v>
      </c>
      <c r="O55" s="99">
        <f t="shared" si="17"/>
        <v>8.191126279863493</v>
      </c>
      <c r="P55" s="83">
        <f t="shared" si="18"/>
        <v>378</v>
      </c>
      <c r="Q55" s="88">
        <f t="shared" si="19"/>
        <v>4.3568464730290524</v>
      </c>
      <c r="R55" s="48"/>
      <c r="S55" s="49" t="s">
        <v>87</v>
      </c>
      <c r="T55" s="50"/>
    </row>
    <row r="56" spans="1:20" s="54" customFormat="1" ht="15.95" customHeight="1">
      <c r="A56" s="48"/>
      <c r="B56" s="49" t="s">
        <v>88</v>
      </c>
      <c r="C56" s="50"/>
      <c r="D56" s="52">
        <v>11477</v>
      </c>
      <c r="E56" s="52">
        <v>33611</v>
      </c>
      <c r="F56" s="52">
        <v>16064</v>
      </c>
      <c r="G56" s="52">
        <v>17547</v>
      </c>
      <c r="H56" s="104">
        <f t="shared" si="3"/>
        <v>91.548412834102706</v>
      </c>
      <c r="I56" s="88">
        <f t="shared" si="0"/>
        <v>2.9285527576892916</v>
      </c>
      <c r="J56" s="53">
        <v>65.680000000000007</v>
      </c>
      <c r="K56" s="72">
        <f t="shared" si="1"/>
        <v>511.73873325213151</v>
      </c>
      <c r="L56" s="95">
        <v>10935</v>
      </c>
      <c r="M56" s="78">
        <v>32676</v>
      </c>
      <c r="N56" s="83">
        <f t="shared" si="16"/>
        <v>542</v>
      </c>
      <c r="O56" s="99">
        <f t="shared" si="17"/>
        <v>4.9565614997713725</v>
      </c>
      <c r="P56" s="83">
        <f t="shared" si="18"/>
        <v>935</v>
      </c>
      <c r="Q56" s="88">
        <f t="shared" si="19"/>
        <v>2.8614273472885365</v>
      </c>
      <c r="R56" s="48"/>
      <c r="S56" s="49" t="s">
        <v>89</v>
      </c>
      <c r="T56" s="50"/>
    </row>
    <row r="57" spans="1:20" s="54" customFormat="1" ht="15.95" customHeight="1">
      <c r="A57" s="48"/>
      <c r="B57" s="49" t="s">
        <v>90</v>
      </c>
      <c r="C57" s="50"/>
      <c r="D57" s="52">
        <v>3710</v>
      </c>
      <c r="E57" s="52">
        <v>10717</v>
      </c>
      <c r="F57" s="52">
        <v>5043</v>
      </c>
      <c r="G57" s="52">
        <v>5674</v>
      </c>
      <c r="H57" s="104">
        <f t="shared" si="3"/>
        <v>88.879097638350373</v>
      </c>
      <c r="I57" s="88">
        <f t="shared" si="0"/>
        <v>2.888679245283019</v>
      </c>
      <c r="J57" s="53">
        <v>57.93</v>
      </c>
      <c r="K57" s="72">
        <f t="shared" si="1"/>
        <v>184.99913688934922</v>
      </c>
      <c r="L57" s="95">
        <v>3693</v>
      </c>
      <c r="M57" s="78">
        <v>11181</v>
      </c>
      <c r="N57" s="83">
        <f t="shared" si="16"/>
        <v>17</v>
      </c>
      <c r="O57" s="99">
        <f t="shared" si="17"/>
        <v>0.46033035472514694</v>
      </c>
      <c r="P57" s="83">
        <f t="shared" si="18"/>
        <v>-464</v>
      </c>
      <c r="Q57" s="88">
        <f t="shared" si="19"/>
        <v>-4.1498971469457135</v>
      </c>
      <c r="R57" s="48"/>
      <c r="S57" s="49" t="s">
        <v>91</v>
      </c>
      <c r="T57" s="50"/>
    </row>
    <row r="58" spans="1:20" s="54" customFormat="1" ht="15.95" customHeight="1">
      <c r="A58" s="48"/>
      <c r="B58" s="49" t="s">
        <v>92</v>
      </c>
      <c r="C58" s="50"/>
      <c r="D58" s="52">
        <v>5594</v>
      </c>
      <c r="E58" s="52">
        <v>15149</v>
      </c>
      <c r="F58" s="52">
        <v>7203</v>
      </c>
      <c r="G58" s="52">
        <v>7946</v>
      </c>
      <c r="H58" s="104">
        <f t="shared" si="3"/>
        <v>90.649383337528306</v>
      </c>
      <c r="I58" s="88">
        <f t="shared" si="0"/>
        <v>2.7080800858062211</v>
      </c>
      <c r="J58" s="53">
        <v>544.66999999999996</v>
      </c>
      <c r="K58" s="72">
        <f t="shared" si="1"/>
        <v>27.813171278021557</v>
      </c>
      <c r="L58" s="95">
        <v>5906</v>
      </c>
      <c r="M58" s="78">
        <v>16981</v>
      </c>
      <c r="N58" s="83">
        <f t="shared" si="16"/>
        <v>-312</v>
      </c>
      <c r="O58" s="99">
        <f t="shared" si="17"/>
        <v>-5.2827632915678935</v>
      </c>
      <c r="P58" s="83">
        <f t="shared" si="18"/>
        <v>-1832</v>
      </c>
      <c r="Q58" s="88">
        <f t="shared" si="19"/>
        <v>-10.788528355220539</v>
      </c>
      <c r="R58" s="48"/>
      <c r="S58" s="49" t="s">
        <v>92</v>
      </c>
      <c r="T58" s="50"/>
    </row>
    <row r="59" spans="1:20" s="54" customFormat="1" ht="15.95" customHeight="1">
      <c r="A59" s="48"/>
      <c r="B59" s="49"/>
      <c r="C59" s="50"/>
      <c r="D59" s="52"/>
      <c r="E59" s="52"/>
      <c r="F59" s="52"/>
      <c r="G59" s="52"/>
      <c r="H59" s="104"/>
      <c r="I59" s="88"/>
      <c r="J59" s="53"/>
      <c r="K59" s="72"/>
      <c r="L59" s="95"/>
      <c r="M59" s="78"/>
      <c r="N59" s="83"/>
      <c r="O59" s="99"/>
      <c r="P59" s="83"/>
      <c r="Q59" s="88"/>
      <c r="R59" s="48"/>
      <c r="S59" s="49"/>
      <c r="T59" s="50"/>
    </row>
    <row r="60" spans="1:20" s="57" customFormat="1" ht="15.95" customHeight="1">
      <c r="A60" s="55"/>
      <c r="B60" s="49" t="s">
        <v>93</v>
      </c>
      <c r="C60" s="56"/>
      <c r="D60" s="51">
        <f>SUM(D61:D61)</f>
        <v>3878</v>
      </c>
      <c r="E60" s="51">
        <f>SUM(E61:E61)</f>
        <v>11994</v>
      </c>
      <c r="F60" s="51">
        <f>SUM(F61)</f>
        <v>5599</v>
      </c>
      <c r="G60" s="51">
        <f>E60-F60</f>
        <v>6395</v>
      </c>
      <c r="H60" s="105">
        <f>F60/G60*100</f>
        <v>87.552775605942145</v>
      </c>
      <c r="I60" s="89">
        <f>E60/D60</f>
        <v>3.0928313563692624</v>
      </c>
      <c r="J60" s="67">
        <f>SUM(J61:J61)</f>
        <v>33.36</v>
      </c>
      <c r="K60" s="73">
        <f t="shared" si="1"/>
        <v>359.53237410071944</v>
      </c>
      <c r="L60" s="91">
        <v>3973</v>
      </c>
      <c r="M60" s="79">
        <v>12715</v>
      </c>
      <c r="N60" s="84">
        <f>D60-L60</f>
        <v>-95</v>
      </c>
      <c r="O60" s="100">
        <f>(D60/L60-1)*100</f>
        <v>-2.3911401963251921</v>
      </c>
      <c r="P60" s="84">
        <f>E60-M60</f>
        <v>-721</v>
      </c>
      <c r="Q60" s="89">
        <f>(E60/M60-1)*100</f>
        <v>-5.6704679512386891</v>
      </c>
      <c r="R60" s="55"/>
      <c r="S60" s="49" t="s">
        <v>94</v>
      </c>
      <c r="T60" s="56"/>
    </row>
    <row r="61" spans="1:20" s="54" customFormat="1" ht="15.95" customHeight="1">
      <c r="A61" s="48"/>
      <c r="B61" s="49" t="s">
        <v>95</v>
      </c>
      <c r="C61" s="50"/>
      <c r="D61" s="52">
        <v>3878</v>
      </c>
      <c r="E61" s="52">
        <v>11994</v>
      </c>
      <c r="F61" s="52">
        <v>5599</v>
      </c>
      <c r="G61" s="52">
        <v>6395</v>
      </c>
      <c r="H61" s="104">
        <f t="shared" si="3"/>
        <v>87.552775605942145</v>
      </c>
      <c r="I61" s="88">
        <f t="shared" si="0"/>
        <v>3.0928313563692624</v>
      </c>
      <c r="J61" s="53">
        <v>33.36</v>
      </c>
      <c r="K61" s="72">
        <f t="shared" si="1"/>
        <v>359.53237410071944</v>
      </c>
      <c r="L61" s="95">
        <v>3973</v>
      </c>
      <c r="M61" s="78">
        <v>12715</v>
      </c>
      <c r="N61" s="83">
        <f>D61-L61</f>
        <v>-95</v>
      </c>
      <c r="O61" s="99">
        <f>(D61/L61-1)*100</f>
        <v>-2.3911401963251921</v>
      </c>
      <c r="P61" s="83">
        <f>E61-M61</f>
        <v>-721</v>
      </c>
      <c r="Q61" s="88">
        <f>(E61/M61-1)*100</f>
        <v>-5.6704679512386891</v>
      </c>
      <c r="R61" s="48"/>
      <c r="S61" s="49" t="s">
        <v>95</v>
      </c>
      <c r="T61" s="50"/>
    </row>
    <row r="62" spans="1:20" s="54" customFormat="1" ht="15.95" customHeight="1">
      <c r="A62" s="48"/>
      <c r="B62" s="49"/>
      <c r="C62" s="50"/>
      <c r="D62" s="52"/>
      <c r="E62" s="52"/>
      <c r="F62" s="52"/>
      <c r="G62" s="52"/>
      <c r="H62" s="104"/>
      <c r="I62" s="88"/>
      <c r="J62" s="53"/>
      <c r="K62" s="72"/>
      <c r="L62" s="95"/>
      <c r="M62" s="78"/>
      <c r="N62" s="83"/>
      <c r="O62" s="99"/>
      <c r="P62" s="83"/>
      <c r="Q62" s="88"/>
      <c r="R62" s="48"/>
      <c r="S62" s="49"/>
      <c r="T62" s="50"/>
    </row>
    <row r="63" spans="1:20" s="57" customFormat="1" ht="15.95" customHeight="1">
      <c r="A63" s="55"/>
      <c r="B63" s="49" t="s">
        <v>96</v>
      </c>
      <c r="C63" s="56"/>
      <c r="D63" s="51">
        <f>SUM(D64:D65)</f>
        <v>8225</v>
      </c>
      <c r="E63" s="51">
        <f>SUM(E64:E65)</f>
        <v>22334</v>
      </c>
      <c r="F63" s="51">
        <f>SUM(F64:F65)</f>
        <v>10413</v>
      </c>
      <c r="G63" s="51">
        <f>SUM(G64:G65)</f>
        <v>11921</v>
      </c>
      <c r="H63" s="105">
        <f>F63/G63*100</f>
        <v>87.350054525627044</v>
      </c>
      <c r="I63" s="89">
        <f>E63/D63</f>
        <v>2.7153799392097264</v>
      </c>
      <c r="J63" s="67">
        <v>268.07</v>
      </c>
      <c r="K63" s="73">
        <f t="shared" si="1"/>
        <v>83.314059760510318</v>
      </c>
      <c r="L63" s="91">
        <v>8622</v>
      </c>
      <c r="M63" s="79">
        <v>24378</v>
      </c>
      <c r="N63" s="84">
        <f>D63-L63</f>
        <v>-397</v>
      </c>
      <c r="O63" s="100">
        <f>(D63/L63-1)*100</f>
        <v>-4.6045001159823684</v>
      </c>
      <c r="P63" s="84">
        <f>E63-M63</f>
        <v>-2044</v>
      </c>
      <c r="Q63" s="89">
        <f>(E63/M63-1)*100</f>
        <v>-8.3846090737550227</v>
      </c>
      <c r="R63" s="55"/>
      <c r="S63" s="49" t="s">
        <v>97</v>
      </c>
      <c r="T63" s="56"/>
    </row>
    <row r="64" spans="1:20" s="54" customFormat="1" ht="15.95" customHeight="1">
      <c r="A64" s="48"/>
      <c r="B64" s="49" t="s">
        <v>98</v>
      </c>
      <c r="C64" s="50"/>
      <c r="D64" s="52">
        <v>6481</v>
      </c>
      <c r="E64" s="52">
        <v>17661</v>
      </c>
      <c r="F64" s="52">
        <v>8248</v>
      </c>
      <c r="G64" s="52">
        <v>9413</v>
      </c>
      <c r="H64" s="104">
        <f t="shared" si="3"/>
        <v>87.623499415701687</v>
      </c>
      <c r="I64" s="88">
        <f t="shared" si="0"/>
        <v>2.7250424317234994</v>
      </c>
      <c r="J64" s="53">
        <v>233.98</v>
      </c>
      <c r="K64" s="72">
        <f t="shared" si="1"/>
        <v>75.48081032566887</v>
      </c>
      <c r="L64" s="95">
        <v>6796</v>
      </c>
      <c r="M64" s="78">
        <v>19316</v>
      </c>
      <c r="N64" s="83">
        <f>D64-L64</f>
        <v>-315</v>
      </c>
      <c r="O64" s="99">
        <f>(D64/L64-1)*100</f>
        <v>-4.6350794585049986</v>
      </c>
      <c r="P64" s="83">
        <f>E64-M64</f>
        <v>-1655</v>
      </c>
      <c r="Q64" s="88">
        <f>(E64/M64-1)*100</f>
        <v>-8.5680265065230863</v>
      </c>
      <c r="R64" s="48"/>
      <c r="S64" s="49" t="s">
        <v>99</v>
      </c>
      <c r="T64" s="50"/>
    </row>
    <row r="65" spans="1:20" s="54" customFormat="1" ht="15.95" customHeight="1">
      <c r="A65" s="48"/>
      <c r="B65" s="49" t="s">
        <v>100</v>
      </c>
      <c r="C65" s="50"/>
      <c r="D65" s="52">
        <v>1744</v>
      </c>
      <c r="E65" s="52">
        <v>4673</v>
      </c>
      <c r="F65" s="52">
        <v>2165</v>
      </c>
      <c r="G65" s="52">
        <v>2508</v>
      </c>
      <c r="H65" s="104">
        <f t="shared" si="3"/>
        <v>86.323763955342898</v>
      </c>
      <c r="I65" s="88">
        <f t="shared" si="0"/>
        <v>2.6794724770642202</v>
      </c>
      <c r="J65" s="53">
        <v>34.090000000000003</v>
      </c>
      <c r="K65" s="72">
        <f t="shared" si="1"/>
        <v>137.078322088589</v>
      </c>
      <c r="L65" s="95">
        <v>1826</v>
      </c>
      <c r="M65" s="78">
        <v>5062</v>
      </c>
      <c r="N65" s="83">
        <f>D65-L65</f>
        <v>-82</v>
      </c>
      <c r="O65" s="99">
        <f>(D65/L65-1)*100</f>
        <v>-4.4906900328587129</v>
      </c>
      <c r="P65" s="83">
        <f>E65-M65</f>
        <v>-389</v>
      </c>
      <c r="Q65" s="88">
        <f>(E65/M65-1)*100</f>
        <v>-7.6847096009482367</v>
      </c>
      <c r="R65" s="48"/>
      <c r="S65" s="49" t="s">
        <v>101</v>
      </c>
      <c r="T65" s="50"/>
    </row>
    <row r="66" spans="1:20" s="54" customFormat="1" ht="15.95" customHeight="1">
      <c r="A66" s="48"/>
      <c r="B66" s="49"/>
      <c r="C66" s="50"/>
      <c r="D66" s="52"/>
      <c r="E66" s="52"/>
      <c r="F66" s="52"/>
      <c r="G66" s="52"/>
      <c r="H66" s="104"/>
      <c r="I66" s="88"/>
      <c r="J66" s="53"/>
      <c r="K66" s="72"/>
      <c r="L66" s="95"/>
      <c r="M66" s="78"/>
      <c r="N66" s="83"/>
      <c r="O66" s="99"/>
      <c r="P66" s="83"/>
      <c r="Q66" s="88"/>
      <c r="R66" s="48"/>
      <c r="S66" s="49"/>
      <c r="T66" s="50"/>
    </row>
    <row r="67" spans="1:20" s="57" customFormat="1" ht="15.95" customHeight="1">
      <c r="A67" s="55"/>
      <c r="B67" s="49" t="s">
        <v>102</v>
      </c>
      <c r="C67" s="56"/>
      <c r="D67" s="51">
        <f>SUM(D68:D76)</f>
        <v>19259</v>
      </c>
      <c r="E67" s="51">
        <f>SUM(E68:E76)</f>
        <v>54940</v>
      </c>
      <c r="F67" s="51">
        <f>SUM(F68:F76)</f>
        <v>25648</v>
      </c>
      <c r="G67" s="51">
        <f>SUM(G68:G76)</f>
        <v>29292</v>
      </c>
      <c r="H67" s="105">
        <f>F67/G67*100</f>
        <v>87.559743274614235</v>
      </c>
      <c r="I67" s="89">
        <f>E67/D67</f>
        <v>2.8526922477802588</v>
      </c>
      <c r="J67" s="67">
        <f>SUM(J68:J76)</f>
        <v>1326.0199999999998</v>
      </c>
      <c r="K67" s="73">
        <f t="shared" ref="K67:K79" si="20">E67/J67</f>
        <v>41.432255923741728</v>
      </c>
      <c r="L67" s="91">
        <v>19683</v>
      </c>
      <c r="M67" s="79">
        <v>59116</v>
      </c>
      <c r="N67" s="84">
        <f t="shared" ref="N67:N76" si="21">D67-L67</f>
        <v>-424</v>
      </c>
      <c r="O67" s="100">
        <f t="shared" ref="O67:O76" si="22">(D67/L67-1)*100</f>
        <v>-2.1541431692323365</v>
      </c>
      <c r="P67" s="84">
        <f t="shared" ref="P67:P76" si="23">E67-M67</f>
        <v>-4176</v>
      </c>
      <c r="Q67" s="89">
        <f t="shared" ref="Q67:Q76" si="24">(E67/M67-1)*100</f>
        <v>-7.0640774071317409</v>
      </c>
      <c r="R67" s="55"/>
      <c r="S67" s="49" t="s">
        <v>103</v>
      </c>
      <c r="T67" s="56"/>
    </row>
    <row r="68" spans="1:20" s="54" customFormat="1" ht="15.95" customHeight="1">
      <c r="A68" s="48"/>
      <c r="B68" s="49" t="s">
        <v>104</v>
      </c>
      <c r="C68" s="50"/>
      <c r="D68" s="52">
        <v>3641</v>
      </c>
      <c r="E68" s="52">
        <v>10766</v>
      </c>
      <c r="F68" s="52">
        <v>5079</v>
      </c>
      <c r="G68" s="52">
        <v>5687</v>
      </c>
      <c r="H68" s="104">
        <f t="shared" si="3"/>
        <v>89.308950237383513</v>
      </c>
      <c r="I68" s="88">
        <f t="shared" ref="I68:I79" si="25">E68/D68</f>
        <v>2.9568799780280144</v>
      </c>
      <c r="J68" s="53">
        <v>85.04</v>
      </c>
      <c r="K68" s="72">
        <f t="shared" si="20"/>
        <v>126.59924741298212</v>
      </c>
      <c r="L68" s="95">
        <v>3602</v>
      </c>
      <c r="M68" s="78">
        <v>11075</v>
      </c>
      <c r="N68" s="83">
        <f t="shared" si="21"/>
        <v>39</v>
      </c>
      <c r="O68" s="99">
        <f t="shared" si="22"/>
        <v>1.0827318156579668</v>
      </c>
      <c r="P68" s="83">
        <f t="shared" si="23"/>
        <v>-309</v>
      </c>
      <c r="Q68" s="88">
        <f t="shared" si="24"/>
        <v>-2.7900677200902946</v>
      </c>
      <c r="R68" s="48"/>
      <c r="S68" s="49" t="s">
        <v>105</v>
      </c>
      <c r="T68" s="50"/>
    </row>
    <row r="69" spans="1:20" s="54" customFormat="1" ht="15.95" customHeight="1">
      <c r="A69" s="48"/>
      <c r="B69" s="49" t="s">
        <v>106</v>
      </c>
      <c r="C69" s="50"/>
      <c r="D69" s="52">
        <v>3537</v>
      </c>
      <c r="E69" s="52">
        <v>9791</v>
      </c>
      <c r="F69" s="52">
        <v>4565</v>
      </c>
      <c r="G69" s="52">
        <v>5226</v>
      </c>
      <c r="H69" s="104">
        <f t="shared" si="3"/>
        <v>87.351703023344811</v>
      </c>
      <c r="I69" s="88">
        <f t="shared" si="25"/>
        <v>2.768165111676562</v>
      </c>
      <c r="J69" s="53">
        <v>165.86</v>
      </c>
      <c r="K69" s="72">
        <f t="shared" si="20"/>
        <v>59.031713493307606</v>
      </c>
      <c r="L69" s="95">
        <v>3614</v>
      </c>
      <c r="M69" s="78">
        <v>10554</v>
      </c>
      <c r="N69" s="83">
        <f t="shared" si="21"/>
        <v>-77</v>
      </c>
      <c r="O69" s="99">
        <f t="shared" si="22"/>
        <v>-2.1306032097399008</v>
      </c>
      <c r="P69" s="83">
        <f t="shared" si="23"/>
        <v>-763</v>
      </c>
      <c r="Q69" s="88">
        <f t="shared" si="24"/>
        <v>-7.2294864506348251</v>
      </c>
      <c r="R69" s="48"/>
      <c r="S69" s="49" t="s">
        <v>107</v>
      </c>
      <c r="T69" s="50"/>
    </row>
    <row r="70" spans="1:20" s="54" customFormat="1" ht="15.95" customHeight="1">
      <c r="A70" s="48"/>
      <c r="B70" s="49" t="s">
        <v>108</v>
      </c>
      <c r="C70" s="50"/>
      <c r="D70" s="52">
        <v>1479</v>
      </c>
      <c r="E70" s="52">
        <v>3985</v>
      </c>
      <c r="F70" s="52">
        <v>1844</v>
      </c>
      <c r="G70" s="52">
        <v>2141</v>
      </c>
      <c r="H70" s="104">
        <f t="shared" si="3"/>
        <v>86.127977580569819</v>
      </c>
      <c r="I70" s="88">
        <f t="shared" si="25"/>
        <v>2.6943881000676133</v>
      </c>
      <c r="J70" s="53">
        <v>48.37</v>
      </c>
      <c r="K70" s="72">
        <f t="shared" si="20"/>
        <v>82.385776307628703</v>
      </c>
      <c r="L70" s="95">
        <v>1515</v>
      </c>
      <c r="M70" s="78">
        <v>4375</v>
      </c>
      <c r="N70" s="83">
        <f t="shared" si="21"/>
        <v>-36</v>
      </c>
      <c r="O70" s="99">
        <f t="shared" si="22"/>
        <v>-2.3762376237623783</v>
      </c>
      <c r="P70" s="83">
        <f t="shared" si="23"/>
        <v>-390</v>
      </c>
      <c r="Q70" s="88">
        <f t="shared" si="24"/>
        <v>-8.9142857142857181</v>
      </c>
      <c r="R70" s="48"/>
      <c r="S70" s="49" t="s">
        <v>109</v>
      </c>
      <c r="T70" s="50"/>
    </row>
    <row r="71" spans="1:20" s="54" customFormat="1" ht="15.95" customHeight="1">
      <c r="A71" s="48"/>
      <c r="B71" s="49" t="s">
        <v>110</v>
      </c>
      <c r="C71" s="50"/>
      <c r="D71" s="52">
        <v>822</v>
      </c>
      <c r="E71" s="52">
        <v>2232</v>
      </c>
      <c r="F71" s="52">
        <v>1043</v>
      </c>
      <c r="G71" s="52">
        <v>1189</v>
      </c>
      <c r="H71" s="104">
        <f t="shared" si="3"/>
        <v>87.720773759461736</v>
      </c>
      <c r="I71" s="88">
        <f t="shared" si="25"/>
        <v>2.7153284671532845</v>
      </c>
      <c r="J71" s="53">
        <v>190.96</v>
      </c>
      <c r="K71" s="72">
        <f t="shared" si="20"/>
        <v>11.688311688311687</v>
      </c>
      <c r="L71" s="95">
        <v>854</v>
      </c>
      <c r="M71" s="78">
        <v>2405</v>
      </c>
      <c r="N71" s="83">
        <f t="shared" si="21"/>
        <v>-32</v>
      </c>
      <c r="O71" s="99">
        <f t="shared" si="22"/>
        <v>-3.7470725995316201</v>
      </c>
      <c r="P71" s="83">
        <f t="shared" si="23"/>
        <v>-173</v>
      </c>
      <c r="Q71" s="88">
        <f t="shared" si="24"/>
        <v>-7.1933471933471882</v>
      </c>
      <c r="R71" s="48"/>
      <c r="S71" s="49" t="s">
        <v>111</v>
      </c>
      <c r="T71" s="50"/>
    </row>
    <row r="72" spans="1:20" s="54" customFormat="1" ht="15.95" customHeight="1">
      <c r="A72" s="48"/>
      <c r="B72" s="49" t="s">
        <v>112</v>
      </c>
      <c r="C72" s="50"/>
      <c r="D72" s="52">
        <v>1504</v>
      </c>
      <c r="E72" s="52">
        <v>4468</v>
      </c>
      <c r="F72" s="52">
        <v>2092</v>
      </c>
      <c r="G72" s="52">
        <v>2376</v>
      </c>
      <c r="H72" s="104">
        <f t="shared" si="3"/>
        <v>88.047138047138048</v>
      </c>
      <c r="I72" s="88">
        <f t="shared" si="25"/>
        <v>2.9707446808510638</v>
      </c>
      <c r="J72" s="53">
        <v>94.54</v>
      </c>
      <c r="K72" s="72">
        <f t="shared" si="20"/>
        <v>47.260418870319441</v>
      </c>
      <c r="L72" s="95">
        <v>1529</v>
      </c>
      <c r="M72" s="78">
        <v>4934</v>
      </c>
      <c r="N72" s="83">
        <f t="shared" si="21"/>
        <v>-25</v>
      </c>
      <c r="O72" s="99">
        <f t="shared" si="22"/>
        <v>-1.6350555918901222</v>
      </c>
      <c r="P72" s="83">
        <f t="shared" si="23"/>
        <v>-466</v>
      </c>
      <c r="Q72" s="88">
        <f t="shared" si="24"/>
        <v>-9.4446696392379454</v>
      </c>
      <c r="R72" s="48"/>
      <c r="S72" s="49" t="s">
        <v>113</v>
      </c>
      <c r="T72" s="50"/>
    </row>
    <row r="73" spans="1:20" s="54" customFormat="1" ht="15.95" customHeight="1">
      <c r="A73" s="48"/>
      <c r="B73" s="49" t="s">
        <v>114</v>
      </c>
      <c r="C73" s="50"/>
      <c r="D73" s="52">
        <v>461</v>
      </c>
      <c r="E73" s="52">
        <v>1055</v>
      </c>
      <c r="F73" s="52">
        <v>508</v>
      </c>
      <c r="G73" s="52">
        <v>547</v>
      </c>
      <c r="H73" s="104">
        <f t="shared" si="3"/>
        <v>92.870201096892131</v>
      </c>
      <c r="I73" s="88">
        <f t="shared" si="25"/>
        <v>2.2885032537960956</v>
      </c>
      <c r="J73" s="53">
        <v>252.92</v>
      </c>
      <c r="K73" s="72">
        <f t="shared" si="20"/>
        <v>4.1712794559544522</v>
      </c>
      <c r="L73" s="95">
        <v>503</v>
      </c>
      <c r="M73" s="78">
        <v>1205</v>
      </c>
      <c r="N73" s="83">
        <f t="shared" si="21"/>
        <v>-42</v>
      </c>
      <c r="O73" s="99">
        <f t="shared" si="22"/>
        <v>-8.3499005964214668</v>
      </c>
      <c r="P73" s="83">
        <f t="shared" si="23"/>
        <v>-150</v>
      </c>
      <c r="Q73" s="88">
        <f t="shared" si="24"/>
        <v>-12.448132780082988</v>
      </c>
      <c r="R73" s="48"/>
      <c r="S73" s="49" t="s">
        <v>115</v>
      </c>
      <c r="T73" s="50"/>
    </row>
    <row r="74" spans="1:20" s="54" customFormat="1" ht="15.95" customHeight="1">
      <c r="A74" s="48"/>
      <c r="B74" s="49" t="s">
        <v>116</v>
      </c>
      <c r="C74" s="50"/>
      <c r="D74" s="52">
        <v>1149</v>
      </c>
      <c r="E74" s="52">
        <v>3422</v>
      </c>
      <c r="F74" s="52">
        <v>1597</v>
      </c>
      <c r="G74" s="52">
        <v>1825</v>
      </c>
      <c r="H74" s="104">
        <f t="shared" si="3"/>
        <v>87.506849315068493</v>
      </c>
      <c r="I74" s="88">
        <f t="shared" si="25"/>
        <v>2.978241949521323</v>
      </c>
      <c r="J74" s="53">
        <v>121.19</v>
      </c>
      <c r="K74" s="72">
        <f t="shared" si="20"/>
        <v>28.236653189207029</v>
      </c>
      <c r="L74" s="95">
        <v>1163</v>
      </c>
      <c r="M74" s="78">
        <v>3681</v>
      </c>
      <c r="N74" s="83">
        <f t="shared" si="21"/>
        <v>-14</v>
      </c>
      <c r="O74" s="99">
        <f t="shared" si="22"/>
        <v>-1.2037833190025826</v>
      </c>
      <c r="P74" s="83">
        <f t="shared" si="23"/>
        <v>-259</v>
      </c>
      <c r="Q74" s="88">
        <f t="shared" si="24"/>
        <v>-7.0361314860092339</v>
      </c>
      <c r="R74" s="48"/>
      <c r="S74" s="49" t="s">
        <v>117</v>
      </c>
      <c r="T74" s="50"/>
    </row>
    <row r="75" spans="1:20" s="54" customFormat="1" ht="15.95" customHeight="1">
      <c r="A75" s="48"/>
      <c r="B75" s="49" t="s">
        <v>118</v>
      </c>
      <c r="C75" s="50"/>
      <c r="D75" s="52">
        <v>1368</v>
      </c>
      <c r="E75" s="52">
        <v>3698</v>
      </c>
      <c r="F75" s="52">
        <v>1742</v>
      </c>
      <c r="G75" s="52">
        <v>1956</v>
      </c>
      <c r="H75" s="104">
        <f t="shared" si="3"/>
        <v>89.059304703476485</v>
      </c>
      <c r="I75" s="88">
        <f t="shared" si="25"/>
        <v>2.7032163742690059</v>
      </c>
      <c r="J75" s="53">
        <v>207.58</v>
      </c>
      <c r="K75" s="72">
        <f t="shared" si="20"/>
        <v>17.814818383273916</v>
      </c>
      <c r="L75" s="95">
        <v>1489</v>
      </c>
      <c r="M75" s="78">
        <v>4249</v>
      </c>
      <c r="N75" s="83">
        <f t="shared" si="21"/>
        <v>-121</v>
      </c>
      <c r="O75" s="99">
        <f t="shared" si="22"/>
        <v>-8.1262592343854916</v>
      </c>
      <c r="P75" s="83">
        <f t="shared" si="23"/>
        <v>-551</v>
      </c>
      <c r="Q75" s="88">
        <f t="shared" si="24"/>
        <v>-12.967757119322199</v>
      </c>
      <c r="R75" s="48"/>
      <c r="S75" s="49" t="s">
        <v>119</v>
      </c>
      <c r="T75" s="50"/>
    </row>
    <row r="76" spans="1:20" s="54" customFormat="1" ht="15.95" customHeight="1">
      <c r="A76" s="48"/>
      <c r="B76" s="49" t="s">
        <v>120</v>
      </c>
      <c r="C76" s="50"/>
      <c r="D76" s="52">
        <v>5298</v>
      </c>
      <c r="E76" s="52">
        <v>15523</v>
      </c>
      <c r="F76" s="52">
        <v>7178</v>
      </c>
      <c r="G76" s="52">
        <v>8345</v>
      </c>
      <c r="H76" s="104">
        <f>F76/G76*100</f>
        <v>86.015578190533247</v>
      </c>
      <c r="I76" s="88">
        <f t="shared" si="25"/>
        <v>2.9299735749339373</v>
      </c>
      <c r="J76" s="53">
        <v>159.56</v>
      </c>
      <c r="K76" s="72">
        <f t="shared" si="20"/>
        <v>97.286287290047625</v>
      </c>
      <c r="L76" s="95">
        <v>5414</v>
      </c>
      <c r="M76" s="78">
        <v>16638</v>
      </c>
      <c r="N76" s="83">
        <f t="shared" si="21"/>
        <v>-116</v>
      </c>
      <c r="O76" s="99">
        <f t="shared" si="22"/>
        <v>-2.1425932766900635</v>
      </c>
      <c r="P76" s="83">
        <f t="shared" si="23"/>
        <v>-1115</v>
      </c>
      <c r="Q76" s="88">
        <f t="shared" si="24"/>
        <v>-6.7015266257963724</v>
      </c>
      <c r="R76" s="48"/>
      <c r="S76" s="49" t="s">
        <v>120</v>
      </c>
      <c r="T76" s="50"/>
    </row>
    <row r="77" spans="1:20" s="54" customFormat="1" ht="15.95" customHeight="1">
      <c r="A77" s="48"/>
      <c r="B77" s="49"/>
      <c r="C77" s="50"/>
      <c r="D77" s="52"/>
      <c r="E77" s="52"/>
      <c r="F77" s="52"/>
      <c r="G77" s="52"/>
      <c r="H77" s="104"/>
      <c r="I77" s="88"/>
      <c r="J77" s="53"/>
      <c r="K77" s="72"/>
      <c r="L77" s="95"/>
      <c r="M77" s="78"/>
      <c r="N77" s="83"/>
      <c r="O77" s="99"/>
      <c r="P77" s="83"/>
      <c r="Q77" s="88"/>
      <c r="R77" s="48"/>
      <c r="S77" s="49"/>
      <c r="T77" s="50"/>
    </row>
    <row r="78" spans="1:20" s="57" customFormat="1" ht="15.95" customHeight="1">
      <c r="A78" s="55"/>
      <c r="B78" s="49" t="s">
        <v>121</v>
      </c>
      <c r="C78" s="56"/>
      <c r="D78" s="51">
        <f>SUM(D79:D79)</f>
        <v>2895</v>
      </c>
      <c r="E78" s="51">
        <f>SUM(E79:E79)</f>
        <v>7739</v>
      </c>
      <c r="F78" s="51">
        <f>SUM(F79:F79)</f>
        <v>3656</v>
      </c>
      <c r="G78" s="51">
        <f>SUM(G79:G79)</f>
        <v>4083</v>
      </c>
      <c r="H78" s="105">
        <f>F78/G78*100</f>
        <v>89.542003428851331</v>
      </c>
      <c r="I78" s="89">
        <f>E78/D78</f>
        <v>2.6732297063903281</v>
      </c>
      <c r="J78" s="67">
        <f>SUM(J79:J79)</f>
        <v>67.569999999999993</v>
      </c>
      <c r="K78" s="73">
        <f t="shared" si="20"/>
        <v>114.53307680923488</v>
      </c>
      <c r="L78" s="91">
        <v>3002</v>
      </c>
      <c r="M78" s="79">
        <v>8314</v>
      </c>
      <c r="N78" s="84">
        <f>D78-L78</f>
        <v>-107</v>
      </c>
      <c r="O78" s="100">
        <f>(D78/L78-1)*100</f>
        <v>-3.5642904730179836</v>
      </c>
      <c r="P78" s="84">
        <f>E78-M78</f>
        <v>-575</v>
      </c>
      <c r="Q78" s="89">
        <f>(E78/M78-1)*100</f>
        <v>-6.9160452249218185</v>
      </c>
      <c r="R78" s="55"/>
      <c r="S78" s="49" t="s">
        <v>122</v>
      </c>
      <c r="T78" s="56"/>
    </row>
    <row r="79" spans="1:20" s="54" customFormat="1" ht="15.95" customHeight="1">
      <c r="A79" s="59"/>
      <c r="B79" s="60" t="s">
        <v>123</v>
      </c>
      <c r="C79" s="61"/>
      <c r="D79" s="62">
        <v>2895</v>
      </c>
      <c r="E79" s="62">
        <v>7739</v>
      </c>
      <c r="F79" s="62">
        <v>3656</v>
      </c>
      <c r="G79" s="62">
        <v>4083</v>
      </c>
      <c r="H79" s="106">
        <f>F79/G79*100</f>
        <v>89.542003428851331</v>
      </c>
      <c r="I79" s="90">
        <f t="shared" si="25"/>
        <v>2.6732297063903281</v>
      </c>
      <c r="J79" s="68">
        <v>67.569999999999993</v>
      </c>
      <c r="K79" s="74">
        <f t="shared" si="20"/>
        <v>114.53307680923488</v>
      </c>
      <c r="L79" s="96">
        <v>3002</v>
      </c>
      <c r="M79" s="80">
        <v>8314</v>
      </c>
      <c r="N79" s="85">
        <f>D79-L79</f>
        <v>-107</v>
      </c>
      <c r="O79" s="101">
        <f>(D79/L79-1)*100</f>
        <v>-3.5642904730179836</v>
      </c>
      <c r="P79" s="85">
        <f>E79-M79</f>
        <v>-575</v>
      </c>
      <c r="Q79" s="90">
        <f>(E79/M79-1)*100</f>
        <v>-6.9160452249218185</v>
      </c>
      <c r="R79" s="59"/>
      <c r="S79" s="60" t="s">
        <v>124</v>
      </c>
      <c r="T79" s="61"/>
    </row>
    <row r="80" spans="1:20" s="34" customFormat="1" ht="13.5">
      <c r="B80" s="8"/>
      <c r="D80" s="119" t="s">
        <v>125</v>
      </c>
      <c r="E80" s="120"/>
      <c r="F80" s="120"/>
      <c r="G80" s="120"/>
      <c r="H80" s="120"/>
      <c r="I80" s="120"/>
      <c r="J80" s="120"/>
      <c r="K80" s="63"/>
      <c r="L80" s="63"/>
      <c r="M80" s="63"/>
      <c r="N80" s="63"/>
      <c r="O80" s="63"/>
    </row>
    <row r="81" spans="1:21">
      <c r="L81" s="64"/>
      <c r="M81" s="65"/>
    </row>
    <row r="82" spans="1:21">
      <c r="L82" s="64"/>
      <c r="M82" s="65"/>
    </row>
    <row r="83" spans="1:21" s="6" customFormat="1">
      <c r="A83" s="1"/>
      <c r="B83" s="8"/>
      <c r="C83" s="1"/>
      <c r="D83" s="1"/>
      <c r="E83" s="1"/>
      <c r="F83" s="1"/>
      <c r="G83" s="1"/>
      <c r="H83" s="3"/>
      <c r="I83" s="4"/>
      <c r="J83" s="5"/>
      <c r="K83" s="1"/>
      <c r="L83" s="64"/>
      <c r="M83" s="65"/>
      <c r="O83" s="7"/>
      <c r="P83" s="1"/>
      <c r="Q83" s="4"/>
      <c r="R83" s="1"/>
      <c r="S83" s="8"/>
      <c r="T83" s="1"/>
      <c r="U83" s="1"/>
    </row>
    <row r="84" spans="1:21" s="6" customFormat="1">
      <c r="A84" s="1"/>
      <c r="B84" s="8"/>
      <c r="C84" s="1"/>
      <c r="D84" s="1"/>
      <c r="E84" s="1"/>
      <c r="F84" s="1"/>
      <c r="G84" s="1"/>
      <c r="H84" s="3"/>
      <c r="I84" s="4"/>
      <c r="J84" s="5"/>
      <c r="K84" s="1"/>
      <c r="L84" s="64"/>
      <c r="M84" s="65"/>
      <c r="O84" s="7"/>
      <c r="P84" s="1"/>
      <c r="Q84" s="4"/>
      <c r="R84" s="1"/>
      <c r="S84" s="8"/>
      <c r="T84" s="1"/>
      <c r="U84" s="1"/>
    </row>
    <row r="85" spans="1:21" s="6" customFormat="1">
      <c r="A85" s="1"/>
      <c r="B85" s="8"/>
      <c r="C85" s="1"/>
      <c r="D85" s="1"/>
      <c r="E85" s="1"/>
      <c r="F85" s="1"/>
      <c r="G85" s="1"/>
      <c r="H85" s="3"/>
      <c r="I85" s="4"/>
      <c r="J85" s="5"/>
      <c r="K85" s="1"/>
      <c r="L85" s="64"/>
      <c r="M85" s="65"/>
      <c r="O85" s="7"/>
      <c r="P85" s="1"/>
      <c r="Q85" s="4"/>
      <c r="R85" s="1"/>
      <c r="S85" s="8"/>
      <c r="T85" s="1"/>
      <c r="U85" s="1"/>
    </row>
    <row r="86" spans="1:21" s="6" customFormat="1">
      <c r="A86" s="1"/>
      <c r="B86" s="8"/>
      <c r="C86" s="1"/>
      <c r="D86" s="1"/>
      <c r="E86" s="1"/>
      <c r="F86" s="1"/>
      <c r="G86" s="1"/>
      <c r="H86" s="3"/>
      <c r="I86" s="4"/>
      <c r="J86" s="5"/>
      <c r="K86" s="1"/>
      <c r="L86" s="64"/>
      <c r="M86" s="65"/>
      <c r="O86" s="7"/>
      <c r="P86" s="1"/>
      <c r="Q86" s="4"/>
      <c r="R86" s="1"/>
      <c r="S86" s="8"/>
      <c r="T86" s="1"/>
      <c r="U86" s="1"/>
    </row>
    <row r="87" spans="1:21" s="6" customFormat="1">
      <c r="A87" s="1"/>
      <c r="B87" s="8"/>
      <c r="C87" s="1"/>
      <c r="D87" s="1"/>
      <c r="E87" s="1"/>
      <c r="F87" s="1"/>
      <c r="G87" s="1"/>
      <c r="H87" s="3"/>
      <c r="I87" s="4"/>
      <c r="J87" s="5"/>
      <c r="K87" s="1"/>
      <c r="L87" s="64"/>
      <c r="M87" s="65"/>
      <c r="O87" s="7"/>
      <c r="P87" s="1"/>
      <c r="Q87" s="4"/>
      <c r="R87" s="1"/>
      <c r="S87" s="8"/>
      <c r="T87" s="1"/>
      <c r="U87" s="1"/>
    </row>
    <row r="88" spans="1:21" s="6" customFormat="1">
      <c r="A88" s="1"/>
      <c r="B88" s="8"/>
      <c r="C88" s="1"/>
      <c r="D88" s="1"/>
      <c r="E88" s="1"/>
      <c r="F88" s="1"/>
      <c r="G88" s="1"/>
      <c r="H88" s="3"/>
      <c r="I88" s="4"/>
      <c r="J88" s="5"/>
      <c r="K88" s="1"/>
      <c r="L88" s="64"/>
      <c r="M88" s="65"/>
      <c r="O88" s="7"/>
      <c r="P88" s="1"/>
      <c r="Q88" s="4"/>
      <c r="R88" s="1"/>
      <c r="S88" s="8"/>
      <c r="T88" s="1"/>
      <c r="U88" s="1"/>
    </row>
    <row r="89" spans="1:21" s="6" customFormat="1">
      <c r="A89" s="1"/>
      <c r="B89" s="8"/>
      <c r="C89" s="1"/>
      <c r="D89" s="1"/>
      <c r="E89" s="1"/>
      <c r="F89" s="1"/>
      <c r="G89" s="1"/>
      <c r="H89" s="3"/>
      <c r="I89" s="4"/>
      <c r="J89" s="5"/>
      <c r="K89" s="1"/>
      <c r="L89" s="64"/>
      <c r="M89" s="65"/>
      <c r="O89" s="7"/>
      <c r="P89" s="1"/>
      <c r="Q89" s="4"/>
      <c r="R89" s="1"/>
      <c r="S89" s="8"/>
      <c r="T89" s="1"/>
      <c r="U89" s="1"/>
    </row>
    <row r="90" spans="1:21" s="6" customFormat="1">
      <c r="A90" s="1"/>
      <c r="B90" s="8"/>
      <c r="C90" s="1"/>
      <c r="D90" s="1"/>
      <c r="E90" s="1"/>
      <c r="F90" s="1"/>
      <c r="G90" s="1"/>
      <c r="H90" s="3"/>
      <c r="I90" s="4"/>
      <c r="J90" s="5"/>
      <c r="K90" s="1"/>
      <c r="L90" s="64"/>
      <c r="M90" s="65"/>
      <c r="O90" s="7"/>
      <c r="P90" s="1"/>
      <c r="Q90" s="4"/>
      <c r="R90" s="1"/>
      <c r="S90" s="8"/>
      <c r="T90" s="1"/>
      <c r="U90" s="1"/>
    </row>
    <row r="91" spans="1:21" s="6" customFormat="1">
      <c r="A91" s="1"/>
      <c r="B91" s="8"/>
      <c r="C91" s="1"/>
      <c r="D91" s="1"/>
      <c r="E91" s="1"/>
      <c r="F91" s="1"/>
      <c r="G91" s="1"/>
      <c r="H91" s="3"/>
      <c r="I91" s="4"/>
      <c r="J91" s="5"/>
      <c r="K91" s="1"/>
      <c r="L91" s="64"/>
      <c r="M91" s="65"/>
      <c r="O91" s="7"/>
      <c r="P91" s="1"/>
      <c r="Q91" s="4"/>
      <c r="R91" s="1"/>
      <c r="S91" s="8"/>
      <c r="T91" s="1"/>
      <c r="U91" s="1"/>
    </row>
    <row r="92" spans="1:21" s="6" customFormat="1">
      <c r="A92" s="1"/>
      <c r="B92" s="8"/>
      <c r="C92" s="1"/>
      <c r="D92" s="1"/>
      <c r="E92" s="1"/>
      <c r="F92" s="1"/>
      <c r="G92" s="1"/>
      <c r="H92" s="3"/>
      <c r="I92" s="4"/>
      <c r="J92" s="5"/>
      <c r="K92" s="1"/>
      <c r="L92" s="64"/>
      <c r="M92" s="65"/>
      <c r="O92" s="7"/>
      <c r="P92" s="1"/>
      <c r="Q92" s="4"/>
      <c r="R92" s="1"/>
      <c r="S92" s="8"/>
      <c r="T92" s="1"/>
      <c r="U92" s="1"/>
    </row>
    <row r="93" spans="1:21" s="6" customFormat="1">
      <c r="A93" s="1"/>
      <c r="B93" s="8"/>
      <c r="C93" s="1"/>
      <c r="D93" s="1"/>
      <c r="E93" s="1"/>
      <c r="F93" s="1"/>
      <c r="G93" s="1"/>
      <c r="H93" s="3"/>
      <c r="I93" s="4"/>
      <c r="J93" s="5"/>
      <c r="K93" s="1"/>
      <c r="L93" s="64"/>
      <c r="M93" s="65"/>
      <c r="O93" s="7"/>
      <c r="P93" s="1"/>
      <c r="Q93" s="4"/>
      <c r="R93" s="1"/>
      <c r="S93" s="8"/>
      <c r="T93" s="1"/>
      <c r="U93" s="1"/>
    </row>
    <row r="94" spans="1:21" s="6" customFormat="1">
      <c r="A94" s="1"/>
      <c r="B94" s="8"/>
      <c r="C94" s="1"/>
      <c r="D94" s="1"/>
      <c r="E94" s="1"/>
      <c r="F94" s="1"/>
      <c r="G94" s="1"/>
      <c r="H94" s="3"/>
      <c r="I94" s="4"/>
      <c r="J94" s="5"/>
      <c r="K94" s="1"/>
      <c r="L94" s="64"/>
      <c r="M94" s="65"/>
      <c r="O94" s="7"/>
      <c r="P94" s="1"/>
      <c r="Q94" s="4"/>
      <c r="R94" s="1"/>
      <c r="S94" s="8"/>
      <c r="T94" s="1"/>
      <c r="U94" s="1"/>
    </row>
    <row r="95" spans="1:21" s="6" customFormat="1">
      <c r="A95" s="1"/>
      <c r="B95" s="8"/>
      <c r="C95" s="1"/>
      <c r="D95" s="1"/>
      <c r="E95" s="1"/>
      <c r="F95" s="1"/>
      <c r="G95" s="1"/>
      <c r="H95" s="3"/>
      <c r="I95" s="4"/>
      <c r="J95" s="5"/>
      <c r="K95" s="1"/>
      <c r="L95" s="64"/>
      <c r="M95" s="65"/>
      <c r="O95" s="7"/>
      <c r="P95" s="1"/>
      <c r="Q95" s="4"/>
      <c r="R95" s="1"/>
      <c r="S95" s="8"/>
      <c r="T95" s="1"/>
      <c r="U95" s="1"/>
    </row>
    <row r="96" spans="1:21" s="6" customFormat="1">
      <c r="A96" s="1"/>
      <c r="B96" s="8"/>
      <c r="C96" s="1"/>
      <c r="D96" s="1"/>
      <c r="E96" s="1"/>
      <c r="F96" s="1"/>
      <c r="G96" s="1"/>
      <c r="H96" s="3"/>
      <c r="I96" s="4"/>
      <c r="J96" s="5"/>
      <c r="K96" s="1"/>
      <c r="L96" s="64"/>
      <c r="M96" s="65"/>
      <c r="O96" s="7"/>
      <c r="P96" s="1"/>
      <c r="Q96" s="4"/>
      <c r="R96" s="1"/>
      <c r="S96" s="8"/>
      <c r="T96" s="1"/>
      <c r="U96" s="1"/>
    </row>
    <row r="97" spans="1:21" s="6" customFormat="1">
      <c r="A97" s="1"/>
      <c r="B97" s="8"/>
      <c r="C97" s="1"/>
      <c r="D97" s="1"/>
      <c r="E97" s="1"/>
      <c r="F97" s="1"/>
      <c r="G97" s="1"/>
      <c r="H97" s="3"/>
      <c r="I97" s="4"/>
      <c r="J97" s="5"/>
      <c r="K97" s="1"/>
      <c r="L97" s="64"/>
      <c r="M97" s="65"/>
      <c r="O97" s="7"/>
      <c r="P97" s="1"/>
      <c r="Q97" s="4"/>
      <c r="R97" s="1"/>
      <c r="S97" s="8"/>
      <c r="T97" s="1"/>
      <c r="U97" s="1"/>
    </row>
    <row r="98" spans="1:21" s="6" customFormat="1">
      <c r="A98" s="1"/>
      <c r="B98" s="8"/>
      <c r="C98" s="1"/>
      <c r="D98" s="1"/>
      <c r="E98" s="1"/>
      <c r="F98" s="1"/>
      <c r="G98" s="1"/>
      <c r="H98" s="3"/>
      <c r="I98" s="4"/>
      <c r="J98" s="5"/>
      <c r="K98" s="1"/>
      <c r="L98" s="64"/>
      <c r="M98" s="65"/>
      <c r="O98" s="7"/>
      <c r="P98" s="1"/>
      <c r="Q98" s="4"/>
      <c r="R98" s="1"/>
      <c r="S98" s="8"/>
      <c r="T98" s="1"/>
      <c r="U98" s="1"/>
    </row>
    <row r="99" spans="1:21" s="6" customFormat="1">
      <c r="A99" s="1"/>
      <c r="B99" s="8"/>
      <c r="C99" s="1"/>
      <c r="D99" s="1"/>
      <c r="E99" s="1"/>
      <c r="F99" s="1"/>
      <c r="G99" s="1"/>
      <c r="H99" s="3"/>
      <c r="I99" s="4"/>
      <c r="J99" s="5"/>
      <c r="K99" s="1"/>
      <c r="L99" s="64"/>
      <c r="M99" s="65"/>
      <c r="O99" s="7"/>
      <c r="P99" s="1"/>
      <c r="Q99" s="4"/>
      <c r="R99" s="1"/>
      <c r="S99" s="8"/>
      <c r="T99" s="1"/>
      <c r="U99" s="1"/>
    </row>
    <row r="100" spans="1:21" s="6" customFormat="1">
      <c r="A100" s="1"/>
      <c r="B100" s="8"/>
      <c r="C100" s="1"/>
      <c r="D100" s="1"/>
      <c r="E100" s="1"/>
      <c r="F100" s="1"/>
      <c r="G100" s="1"/>
      <c r="H100" s="3"/>
      <c r="I100" s="4"/>
      <c r="J100" s="5"/>
      <c r="K100" s="1"/>
      <c r="L100" s="64"/>
      <c r="M100" s="65"/>
      <c r="O100" s="7"/>
      <c r="P100" s="1"/>
      <c r="Q100" s="4"/>
      <c r="R100" s="1"/>
      <c r="S100" s="8"/>
      <c r="T100" s="1"/>
      <c r="U100" s="1"/>
    </row>
    <row r="101" spans="1:21" s="6" customFormat="1">
      <c r="A101" s="1"/>
      <c r="B101" s="8"/>
      <c r="C101" s="1"/>
      <c r="D101" s="1"/>
      <c r="E101" s="1"/>
      <c r="F101" s="1"/>
      <c r="G101" s="1"/>
      <c r="H101" s="3"/>
      <c r="I101" s="4"/>
      <c r="J101" s="5"/>
      <c r="K101" s="1"/>
      <c r="L101" s="64"/>
      <c r="M101" s="65"/>
      <c r="O101" s="7"/>
      <c r="P101" s="1"/>
      <c r="Q101" s="4"/>
      <c r="R101" s="1"/>
      <c r="S101" s="8"/>
      <c r="T101" s="1"/>
      <c r="U101" s="1"/>
    </row>
    <row r="102" spans="1:21" s="6" customFormat="1">
      <c r="A102" s="1"/>
      <c r="B102" s="8"/>
      <c r="C102" s="1"/>
      <c r="D102" s="1"/>
      <c r="E102" s="1"/>
      <c r="F102" s="1"/>
      <c r="G102" s="1"/>
      <c r="H102" s="3"/>
      <c r="I102" s="4"/>
      <c r="J102" s="5"/>
      <c r="K102" s="1"/>
      <c r="L102" s="64"/>
      <c r="M102" s="65"/>
      <c r="O102" s="7"/>
      <c r="P102" s="1"/>
      <c r="Q102" s="4"/>
      <c r="R102" s="1"/>
      <c r="S102" s="8"/>
      <c r="T102" s="1"/>
      <c r="U102" s="1"/>
    </row>
    <row r="103" spans="1:21" s="6" customFormat="1">
      <c r="A103" s="1"/>
      <c r="B103" s="8"/>
      <c r="C103" s="1"/>
      <c r="D103" s="1"/>
      <c r="E103" s="1"/>
      <c r="F103" s="1"/>
      <c r="G103" s="1"/>
      <c r="H103" s="3"/>
      <c r="I103" s="4"/>
      <c r="J103" s="5"/>
      <c r="K103" s="1"/>
      <c r="L103" s="64"/>
      <c r="M103" s="65"/>
      <c r="O103" s="7"/>
      <c r="P103" s="1"/>
      <c r="Q103" s="4"/>
      <c r="R103" s="1"/>
      <c r="S103" s="8"/>
      <c r="T103" s="1"/>
      <c r="U103" s="1"/>
    </row>
    <row r="104" spans="1:21" s="6" customFormat="1">
      <c r="A104" s="1"/>
      <c r="B104" s="8"/>
      <c r="C104" s="1"/>
      <c r="D104" s="1"/>
      <c r="E104" s="1"/>
      <c r="F104" s="1"/>
      <c r="G104" s="1"/>
      <c r="H104" s="3"/>
      <c r="I104" s="4"/>
      <c r="J104" s="5"/>
      <c r="K104" s="1"/>
      <c r="L104" s="64"/>
      <c r="M104" s="65"/>
      <c r="O104" s="7"/>
      <c r="P104" s="1"/>
      <c r="Q104" s="4"/>
      <c r="R104" s="1"/>
      <c r="S104" s="8"/>
      <c r="T104" s="1"/>
      <c r="U104" s="1"/>
    </row>
    <row r="105" spans="1:21" s="6" customFormat="1">
      <c r="A105" s="1"/>
      <c r="B105" s="8"/>
      <c r="C105" s="1"/>
      <c r="D105" s="1"/>
      <c r="E105" s="1"/>
      <c r="F105" s="1"/>
      <c r="G105" s="1"/>
      <c r="H105" s="3"/>
      <c r="I105" s="4"/>
      <c r="J105" s="5"/>
      <c r="K105" s="1"/>
      <c r="L105" s="64"/>
      <c r="M105" s="65"/>
      <c r="O105" s="7"/>
      <c r="P105" s="1"/>
      <c r="Q105" s="4"/>
      <c r="R105" s="1"/>
      <c r="S105" s="8"/>
      <c r="T105" s="1"/>
      <c r="U105" s="1"/>
    </row>
    <row r="106" spans="1:21" s="6" customFormat="1">
      <c r="A106" s="1"/>
      <c r="B106" s="8"/>
      <c r="C106" s="1"/>
      <c r="D106" s="1"/>
      <c r="E106" s="1"/>
      <c r="F106" s="1"/>
      <c r="G106" s="1"/>
      <c r="H106" s="3"/>
      <c r="I106" s="4"/>
      <c r="J106" s="5"/>
      <c r="K106" s="1"/>
      <c r="L106" s="64"/>
      <c r="M106" s="65"/>
      <c r="O106" s="7"/>
      <c r="P106" s="1"/>
      <c r="Q106" s="4"/>
      <c r="R106" s="1"/>
      <c r="S106" s="8"/>
      <c r="T106" s="1"/>
      <c r="U106" s="1"/>
    </row>
    <row r="107" spans="1:21" s="6" customFormat="1">
      <c r="A107" s="1"/>
      <c r="B107" s="8"/>
      <c r="C107" s="1"/>
      <c r="D107" s="1"/>
      <c r="E107" s="1"/>
      <c r="F107" s="1"/>
      <c r="G107" s="1"/>
      <c r="H107" s="3"/>
      <c r="I107" s="4"/>
      <c r="J107" s="5"/>
      <c r="K107" s="1"/>
      <c r="L107" s="64"/>
      <c r="M107" s="65"/>
      <c r="O107" s="7"/>
      <c r="P107" s="1"/>
      <c r="Q107" s="4"/>
      <c r="R107" s="1"/>
      <c r="S107" s="8"/>
      <c r="T107" s="1"/>
      <c r="U107" s="1"/>
    </row>
    <row r="108" spans="1:21" s="6" customFormat="1">
      <c r="A108" s="1"/>
      <c r="B108" s="8"/>
      <c r="C108" s="1"/>
      <c r="D108" s="1"/>
      <c r="E108" s="1"/>
      <c r="F108" s="1"/>
      <c r="G108" s="1"/>
      <c r="H108" s="3"/>
      <c r="I108" s="4"/>
      <c r="J108" s="5"/>
      <c r="K108" s="1"/>
      <c r="L108" s="64"/>
      <c r="M108" s="65"/>
      <c r="O108" s="7"/>
      <c r="P108" s="1"/>
      <c r="Q108" s="4"/>
      <c r="R108" s="1"/>
      <c r="S108" s="8"/>
      <c r="T108" s="1"/>
      <c r="U108" s="1"/>
    </row>
    <row r="109" spans="1:21" s="6" customFormat="1">
      <c r="A109" s="1"/>
      <c r="B109" s="8"/>
      <c r="C109" s="1"/>
      <c r="D109" s="1"/>
      <c r="E109" s="1"/>
      <c r="F109" s="1"/>
      <c r="G109" s="1"/>
      <c r="H109" s="3"/>
      <c r="I109" s="4"/>
      <c r="J109" s="5"/>
      <c r="K109" s="1"/>
      <c r="L109" s="64"/>
      <c r="M109" s="65"/>
      <c r="O109" s="7"/>
      <c r="P109" s="1"/>
      <c r="Q109" s="4"/>
      <c r="R109" s="1"/>
      <c r="S109" s="8"/>
      <c r="T109" s="1"/>
      <c r="U109" s="1"/>
    </row>
    <row r="110" spans="1:21" s="6" customFormat="1">
      <c r="A110" s="1"/>
      <c r="B110" s="8"/>
      <c r="C110" s="1"/>
      <c r="D110" s="1"/>
      <c r="E110" s="1"/>
      <c r="F110" s="1"/>
      <c r="G110" s="1"/>
      <c r="H110" s="3"/>
      <c r="I110" s="4"/>
      <c r="J110" s="5"/>
      <c r="K110" s="1"/>
      <c r="L110" s="64"/>
      <c r="M110" s="65"/>
      <c r="O110" s="7"/>
      <c r="P110" s="1"/>
      <c r="Q110" s="4"/>
      <c r="R110" s="1"/>
      <c r="S110" s="8"/>
      <c r="T110" s="1"/>
      <c r="U110" s="1"/>
    </row>
    <row r="111" spans="1:21" s="6" customFormat="1">
      <c r="A111" s="1"/>
      <c r="B111" s="8"/>
      <c r="C111" s="1"/>
      <c r="D111" s="1"/>
      <c r="E111" s="1"/>
      <c r="F111" s="1"/>
      <c r="G111" s="1"/>
      <c r="H111" s="3"/>
      <c r="I111" s="4"/>
      <c r="J111" s="5"/>
      <c r="K111" s="1"/>
      <c r="L111" s="64"/>
      <c r="M111" s="65"/>
      <c r="O111" s="7"/>
      <c r="P111" s="1"/>
      <c r="Q111" s="4"/>
      <c r="R111" s="1"/>
      <c r="S111" s="8"/>
      <c r="T111" s="1"/>
      <c r="U111" s="1"/>
    </row>
    <row r="112" spans="1:21" s="6" customFormat="1">
      <c r="A112" s="1"/>
      <c r="B112" s="8"/>
      <c r="C112" s="1"/>
      <c r="D112" s="1"/>
      <c r="E112" s="1"/>
      <c r="F112" s="1"/>
      <c r="G112" s="1"/>
      <c r="H112" s="3"/>
      <c r="I112" s="4"/>
      <c r="J112" s="5"/>
      <c r="K112" s="1"/>
      <c r="L112" s="64"/>
      <c r="M112" s="65"/>
      <c r="O112" s="7"/>
      <c r="P112" s="1"/>
      <c r="Q112" s="4"/>
      <c r="R112" s="1"/>
      <c r="S112" s="8"/>
      <c r="T112" s="1"/>
      <c r="U112" s="1"/>
    </row>
    <row r="113" spans="1:21" s="6" customFormat="1">
      <c r="A113" s="1"/>
      <c r="B113" s="8"/>
      <c r="C113" s="1"/>
      <c r="D113" s="1"/>
      <c r="E113" s="1"/>
      <c r="F113" s="1"/>
      <c r="G113" s="1"/>
      <c r="H113" s="3"/>
      <c r="I113" s="4"/>
      <c r="J113" s="5"/>
      <c r="K113" s="1"/>
      <c r="L113" s="64"/>
      <c r="M113" s="65"/>
      <c r="O113" s="7"/>
      <c r="P113" s="1"/>
      <c r="Q113" s="4"/>
      <c r="R113" s="1"/>
      <c r="S113" s="8"/>
      <c r="T113" s="1"/>
      <c r="U113" s="1"/>
    </row>
    <row r="114" spans="1:21" s="6" customFormat="1">
      <c r="A114" s="1"/>
      <c r="B114" s="8"/>
      <c r="C114" s="1"/>
      <c r="D114" s="1"/>
      <c r="E114" s="1"/>
      <c r="F114" s="1"/>
      <c r="G114" s="1"/>
      <c r="H114" s="3"/>
      <c r="I114" s="4"/>
      <c r="J114" s="5"/>
      <c r="K114" s="1"/>
      <c r="L114" s="64"/>
      <c r="M114" s="65"/>
      <c r="O114" s="7"/>
      <c r="P114" s="1"/>
      <c r="Q114" s="4"/>
      <c r="R114" s="1"/>
      <c r="S114" s="8"/>
      <c r="T114" s="1"/>
      <c r="U114" s="1"/>
    </row>
    <row r="115" spans="1:21" s="6" customFormat="1">
      <c r="A115" s="1"/>
      <c r="B115" s="8"/>
      <c r="C115" s="1"/>
      <c r="D115" s="1"/>
      <c r="E115" s="1"/>
      <c r="F115" s="1"/>
      <c r="G115" s="1"/>
      <c r="H115" s="3"/>
      <c r="I115" s="4"/>
      <c r="J115" s="5"/>
      <c r="K115" s="1"/>
      <c r="L115" s="64"/>
      <c r="M115" s="65"/>
      <c r="O115" s="7"/>
      <c r="P115" s="1"/>
      <c r="Q115" s="4"/>
      <c r="R115" s="1"/>
      <c r="S115" s="8"/>
      <c r="T115" s="1"/>
      <c r="U115" s="1"/>
    </row>
    <row r="116" spans="1:21" s="6" customFormat="1">
      <c r="A116" s="1"/>
      <c r="B116" s="8"/>
      <c r="C116" s="1"/>
      <c r="D116" s="1"/>
      <c r="E116" s="1"/>
      <c r="F116" s="1"/>
      <c r="G116" s="1"/>
      <c r="H116" s="3"/>
      <c r="I116" s="4"/>
      <c r="J116" s="5"/>
      <c r="K116" s="1"/>
      <c r="L116" s="64"/>
      <c r="M116" s="65"/>
      <c r="O116" s="7"/>
      <c r="P116" s="1"/>
      <c r="Q116" s="4"/>
      <c r="R116" s="1"/>
      <c r="S116" s="8"/>
      <c r="T116" s="1"/>
      <c r="U116" s="1"/>
    </row>
    <row r="117" spans="1:21" s="6" customFormat="1">
      <c r="A117" s="1"/>
      <c r="B117" s="8"/>
      <c r="C117" s="1"/>
      <c r="D117" s="1"/>
      <c r="E117" s="1"/>
      <c r="F117" s="1"/>
      <c r="G117" s="1"/>
      <c r="H117" s="3"/>
      <c r="I117" s="4"/>
      <c r="J117" s="5"/>
      <c r="K117" s="1"/>
      <c r="L117" s="64"/>
      <c r="M117" s="65"/>
      <c r="O117" s="7"/>
      <c r="P117" s="1"/>
      <c r="Q117" s="4"/>
      <c r="R117" s="1"/>
      <c r="S117" s="8"/>
      <c r="T117" s="1"/>
      <c r="U117" s="1"/>
    </row>
    <row r="118" spans="1:21" s="6" customFormat="1">
      <c r="A118" s="1"/>
      <c r="B118" s="8"/>
      <c r="C118" s="1"/>
      <c r="D118" s="1"/>
      <c r="E118" s="1"/>
      <c r="F118" s="1"/>
      <c r="G118" s="1"/>
      <c r="H118" s="3"/>
      <c r="I118" s="4"/>
      <c r="J118" s="5"/>
      <c r="K118" s="1"/>
      <c r="L118" s="64"/>
      <c r="M118" s="65"/>
      <c r="O118" s="7"/>
      <c r="P118" s="1"/>
      <c r="Q118" s="4"/>
      <c r="R118" s="1"/>
      <c r="S118" s="8"/>
      <c r="T118" s="1"/>
      <c r="U118" s="1"/>
    </row>
    <row r="119" spans="1:21" s="6" customFormat="1">
      <c r="A119" s="1"/>
      <c r="B119" s="8"/>
      <c r="C119" s="1"/>
      <c r="D119" s="1"/>
      <c r="E119" s="1"/>
      <c r="F119" s="1"/>
      <c r="G119" s="1"/>
      <c r="H119" s="3"/>
      <c r="I119" s="4"/>
      <c r="J119" s="5"/>
      <c r="K119" s="1"/>
      <c r="L119" s="64"/>
      <c r="M119" s="65"/>
      <c r="O119" s="7"/>
      <c r="P119" s="1"/>
      <c r="Q119" s="4"/>
      <c r="R119" s="1"/>
      <c r="S119" s="8"/>
      <c r="T119" s="1"/>
      <c r="U119" s="1"/>
    </row>
    <row r="120" spans="1:21" s="6" customFormat="1">
      <c r="A120" s="1"/>
      <c r="B120" s="8"/>
      <c r="C120" s="1"/>
      <c r="D120" s="1"/>
      <c r="E120" s="1"/>
      <c r="F120" s="1"/>
      <c r="G120" s="1"/>
      <c r="H120" s="3"/>
      <c r="I120" s="4"/>
      <c r="J120" s="5"/>
      <c r="K120" s="1"/>
      <c r="L120" s="64"/>
      <c r="M120" s="65"/>
      <c r="O120" s="7"/>
      <c r="P120" s="1"/>
      <c r="Q120" s="4"/>
      <c r="R120" s="1"/>
      <c r="S120" s="8"/>
      <c r="T120" s="1"/>
      <c r="U120" s="1"/>
    </row>
    <row r="121" spans="1:21" s="6" customFormat="1">
      <c r="A121" s="1"/>
      <c r="B121" s="8"/>
      <c r="C121" s="1"/>
      <c r="D121" s="1"/>
      <c r="E121" s="1"/>
      <c r="F121" s="1"/>
      <c r="G121" s="1"/>
      <c r="H121" s="3"/>
      <c r="I121" s="4"/>
      <c r="J121" s="5"/>
      <c r="K121" s="1"/>
      <c r="L121" s="64"/>
      <c r="M121" s="65"/>
      <c r="O121" s="7"/>
      <c r="P121" s="1"/>
      <c r="Q121" s="4"/>
      <c r="R121" s="1"/>
      <c r="S121" s="8"/>
      <c r="T121" s="1"/>
      <c r="U121" s="1"/>
    </row>
    <row r="122" spans="1:21" s="6" customFormat="1">
      <c r="A122" s="1"/>
      <c r="B122" s="8"/>
      <c r="C122" s="1"/>
      <c r="D122" s="1"/>
      <c r="E122" s="1"/>
      <c r="F122" s="1"/>
      <c r="G122" s="1"/>
      <c r="H122" s="3"/>
      <c r="I122" s="4"/>
      <c r="J122" s="5"/>
      <c r="K122" s="1"/>
      <c r="L122" s="64"/>
      <c r="M122" s="65"/>
      <c r="O122" s="7"/>
      <c r="P122" s="1"/>
      <c r="Q122" s="4"/>
      <c r="R122" s="1"/>
      <c r="S122" s="8"/>
      <c r="T122" s="1"/>
      <c r="U122" s="1"/>
    </row>
    <row r="123" spans="1:21" s="6" customFormat="1">
      <c r="A123" s="1"/>
      <c r="B123" s="8"/>
      <c r="C123" s="1"/>
      <c r="D123" s="1"/>
      <c r="E123" s="1"/>
      <c r="F123" s="1"/>
      <c r="G123" s="1"/>
      <c r="H123" s="3"/>
      <c r="I123" s="4"/>
      <c r="J123" s="5"/>
      <c r="K123" s="1"/>
      <c r="L123" s="64"/>
      <c r="M123" s="65"/>
      <c r="O123" s="7"/>
      <c r="P123" s="1"/>
      <c r="Q123" s="4"/>
      <c r="R123" s="1"/>
      <c r="S123" s="8"/>
      <c r="T123" s="1"/>
      <c r="U123" s="1"/>
    </row>
    <row r="124" spans="1:21" s="6" customFormat="1">
      <c r="A124" s="1"/>
      <c r="B124" s="8"/>
      <c r="C124" s="1"/>
      <c r="D124" s="1"/>
      <c r="E124" s="1"/>
      <c r="F124" s="1"/>
      <c r="G124" s="1"/>
      <c r="H124" s="3"/>
      <c r="I124" s="4"/>
      <c r="J124" s="5"/>
      <c r="K124" s="1"/>
      <c r="L124" s="64"/>
      <c r="M124" s="65"/>
      <c r="O124" s="7"/>
      <c r="P124" s="1"/>
      <c r="Q124" s="4"/>
      <c r="R124" s="1"/>
      <c r="S124" s="8"/>
      <c r="T124" s="1"/>
      <c r="U124" s="1"/>
    </row>
    <row r="125" spans="1:21" s="6" customFormat="1">
      <c r="A125" s="1"/>
      <c r="B125" s="8"/>
      <c r="C125" s="1"/>
      <c r="D125" s="1"/>
      <c r="E125" s="1"/>
      <c r="F125" s="1"/>
      <c r="G125" s="1"/>
      <c r="H125" s="3"/>
      <c r="I125" s="4"/>
      <c r="J125" s="5"/>
      <c r="K125" s="1"/>
      <c r="L125" s="64"/>
      <c r="M125" s="65"/>
      <c r="O125" s="7"/>
      <c r="P125" s="1"/>
      <c r="Q125" s="4"/>
      <c r="R125" s="1"/>
      <c r="S125" s="8"/>
      <c r="T125" s="1"/>
      <c r="U125" s="1"/>
    </row>
    <row r="126" spans="1:21" s="6" customFormat="1">
      <c r="A126" s="1"/>
      <c r="B126" s="8"/>
      <c r="C126" s="1"/>
      <c r="D126" s="1"/>
      <c r="E126" s="1"/>
      <c r="F126" s="1"/>
      <c r="G126" s="1"/>
      <c r="H126" s="3"/>
      <c r="I126" s="4"/>
      <c r="J126" s="5"/>
      <c r="K126" s="1"/>
      <c r="L126" s="64"/>
      <c r="M126" s="65"/>
      <c r="O126" s="7"/>
      <c r="P126" s="1"/>
      <c r="Q126" s="4"/>
      <c r="R126" s="1"/>
      <c r="S126" s="8"/>
      <c r="T126" s="1"/>
      <c r="U126" s="1"/>
    </row>
    <row r="127" spans="1:21" s="6" customFormat="1">
      <c r="A127" s="1"/>
      <c r="B127" s="8"/>
      <c r="C127" s="1"/>
      <c r="D127" s="1"/>
      <c r="E127" s="1"/>
      <c r="F127" s="1"/>
      <c r="G127" s="1"/>
      <c r="H127" s="3"/>
      <c r="I127" s="4"/>
      <c r="J127" s="5"/>
      <c r="K127" s="1"/>
      <c r="L127" s="64"/>
      <c r="M127" s="65"/>
      <c r="O127" s="7"/>
      <c r="P127" s="1"/>
      <c r="Q127" s="4"/>
      <c r="R127" s="1"/>
      <c r="S127" s="8"/>
      <c r="T127" s="1"/>
      <c r="U127" s="1"/>
    </row>
    <row r="128" spans="1:21" s="6" customFormat="1">
      <c r="A128" s="1"/>
      <c r="B128" s="8"/>
      <c r="C128" s="1"/>
      <c r="D128" s="1"/>
      <c r="E128" s="1"/>
      <c r="F128" s="1"/>
      <c r="G128" s="1"/>
      <c r="H128" s="3"/>
      <c r="I128" s="4"/>
      <c r="J128" s="5"/>
      <c r="K128" s="1"/>
      <c r="L128" s="64"/>
      <c r="M128" s="65"/>
      <c r="O128" s="7"/>
      <c r="P128" s="1"/>
      <c r="Q128" s="4"/>
      <c r="R128" s="1"/>
      <c r="S128" s="8"/>
      <c r="T128" s="1"/>
      <c r="U128" s="1"/>
    </row>
    <row r="129" spans="1:21" s="6" customFormat="1">
      <c r="A129" s="1"/>
      <c r="B129" s="8"/>
      <c r="C129" s="1"/>
      <c r="D129" s="1"/>
      <c r="E129" s="1"/>
      <c r="F129" s="1"/>
      <c r="G129" s="1"/>
      <c r="H129" s="3"/>
      <c r="I129" s="4"/>
      <c r="J129" s="5"/>
      <c r="K129" s="1"/>
      <c r="L129" s="64"/>
      <c r="M129" s="65"/>
      <c r="O129" s="7"/>
      <c r="P129" s="1"/>
      <c r="Q129" s="4"/>
      <c r="R129" s="1"/>
      <c r="S129" s="8"/>
      <c r="T129" s="1"/>
      <c r="U129" s="1"/>
    </row>
    <row r="130" spans="1:21" s="6" customFormat="1">
      <c r="A130" s="1"/>
      <c r="B130" s="8"/>
      <c r="C130" s="1"/>
      <c r="D130" s="1"/>
      <c r="E130" s="1"/>
      <c r="F130" s="1"/>
      <c r="G130" s="1"/>
      <c r="H130" s="3"/>
      <c r="I130" s="4"/>
      <c r="J130" s="5"/>
      <c r="K130" s="1"/>
      <c r="L130" s="64"/>
      <c r="M130" s="65"/>
      <c r="O130" s="7"/>
      <c r="P130" s="1"/>
      <c r="Q130" s="4"/>
      <c r="R130" s="1"/>
      <c r="S130" s="8"/>
      <c r="T130" s="1"/>
      <c r="U130" s="1"/>
    </row>
    <row r="131" spans="1:21" s="6" customFormat="1">
      <c r="A131" s="1"/>
      <c r="B131" s="8"/>
      <c r="C131" s="1"/>
      <c r="D131" s="1"/>
      <c r="E131" s="1"/>
      <c r="F131" s="1"/>
      <c r="G131" s="1"/>
      <c r="H131" s="3"/>
      <c r="I131" s="4"/>
      <c r="J131" s="5"/>
      <c r="K131" s="1"/>
      <c r="L131" s="64"/>
      <c r="M131" s="65"/>
      <c r="O131" s="7"/>
      <c r="P131" s="1"/>
      <c r="Q131" s="4"/>
      <c r="R131" s="1"/>
      <c r="S131" s="8"/>
      <c r="T131" s="1"/>
      <c r="U131" s="1"/>
    </row>
    <row r="132" spans="1:21" s="6" customFormat="1">
      <c r="A132" s="1"/>
      <c r="B132" s="8"/>
      <c r="C132" s="1"/>
      <c r="D132" s="1"/>
      <c r="E132" s="1"/>
      <c r="F132" s="1"/>
      <c r="G132" s="1"/>
      <c r="H132" s="3"/>
      <c r="I132" s="4"/>
      <c r="J132" s="5"/>
      <c r="K132" s="1"/>
      <c r="L132" s="64"/>
      <c r="M132" s="65"/>
      <c r="O132" s="7"/>
      <c r="P132" s="1"/>
      <c r="Q132" s="4"/>
      <c r="R132" s="1"/>
      <c r="S132" s="8"/>
      <c r="T132" s="1"/>
      <c r="U132" s="1"/>
    </row>
    <row r="133" spans="1:21" s="6" customFormat="1">
      <c r="A133" s="1"/>
      <c r="B133" s="8"/>
      <c r="C133" s="1"/>
      <c r="D133" s="1"/>
      <c r="E133" s="1"/>
      <c r="F133" s="1"/>
      <c r="G133" s="1"/>
      <c r="H133" s="3"/>
      <c r="I133" s="4"/>
      <c r="J133" s="5"/>
      <c r="K133" s="1"/>
      <c r="L133" s="64"/>
      <c r="M133" s="65"/>
      <c r="O133" s="7"/>
      <c r="P133" s="1"/>
      <c r="Q133" s="4"/>
      <c r="R133" s="1"/>
      <c r="S133" s="8"/>
      <c r="T133" s="1"/>
      <c r="U133" s="1"/>
    </row>
    <row r="134" spans="1:21" s="6" customFormat="1">
      <c r="A134" s="1"/>
      <c r="B134" s="8"/>
      <c r="C134" s="1"/>
      <c r="D134" s="1"/>
      <c r="E134" s="1"/>
      <c r="F134" s="1"/>
      <c r="G134" s="1"/>
      <c r="H134" s="3"/>
      <c r="I134" s="4"/>
      <c r="J134" s="5"/>
      <c r="K134" s="1"/>
      <c r="L134" s="64"/>
      <c r="M134" s="65"/>
      <c r="O134" s="7"/>
      <c r="P134" s="1"/>
      <c r="Q134" s="4"/>
      <c r="R134" s="1"/>
      <c r="S134" s="8"/>
      <c r="T134" s="1"/>
      <c r="U134" s="1"/>
    </row>
    <row r="135" spans="1:21" s="6" customFormat="1">
      <c r="A135" s="1"/>
      <c r="B135" s="8"/>
      <c r="C135" s="1"/>
      <c r="D135" s="1"/>
      <c r="E135" s="1"/>
      <c r="F135" s="1"/>
      <c r="G135" s="1"/>
      <c r="H135" s="3"/>
      <c r="I135" s="4"/>
      <c r="J135" s="5"/>
      <c r="K135" s="1"/>
      <c r="L135" s="64"/>
      <c r="M135" s="65"/>
      <c r="O135" s="7"/>
      <c r="P135" s="1"/>
      <c r="Q135" s="4"/>
      <c r="R135" s="1"/>
      <c r="S135" s="8"/>
      <c r="T135" s="1"/>
      <c r="U135" s="1"/>
    </row>
    <row r="136" spans="1:21" s="6" customFormat="1">
      <c r="A136" s="1"/>
      <c r="B136" s="8"/>
      <c r="C136" s="1"/>
      <c r="D136" s="1"/>
      <c r="E136" s="1"/>
      <c r="F136" s="1"/>
      <c r="G136" s="1"/>
      <c r="H136" s="3"/>
      <c r="I136" s="4"/>
      <c r="J136" s="5"/>
      <c r="K136" s="1"/>
      <c r="L136" s="64"/>
      <c r="M136" s="65"/>
      <c r="O136" s="7"/>
      <c r="P136" s="1"/>
      <c r="Q136" s="4"/>
      <c r="R136" s="1"/>
      <c r="S136" s="8"/>
      <c r="T136" s="1"/>
      <c r="U136" s="1"/>
    </row>
    <row r="137" spans="1:21" s="6" customFormat="1">
      <c r="A137" s="1"/>
      <c r="B137" s="8"/>
      <c r="C137" s="1"/>
      <c r="D137" s="1"/>
      <c r="E137" s="1"/>
      <c r="F137" s="1"/>
      <c r="G137" s="1"/>
      <c r="H137" s="3"/>
      <c r="I137" s="4"/>
      <c r="J137" s="5"/>
      <c r="K137" s="1"/>
      <c r="L137" s="64"/>
      <c r="M137" s="65"/>
      <c r="O137" s="7"/>
      <c r="P137" s="1"/>
      <c r="Q137" s="4"/>
      <c r="R137" s="1"/>
      <c r="S137" s="8"/>
      <c r="T137" s="1"/>
      <c r="U137" s="1"/>
    </row>
    <row r="138" spans="1:21" s="6" customFormat="1">
      <c r="A138" s="1"/>
      <c r="B138" s="8"/>
      <c r="C138" s="1"/>
      <c r="D138" s="1"/>
      <c r="E138" s="1"/>
      <c r="F138" s="1"/>
      <c r="G138" s="1"/>
      <c r="H138" s="3"/>
      <c r="I138" s="4"/>
      <c r="J138" s="5"/>
      <c r="K138" s="1"/>
      <c r="L138" s="64"/>
      <c r="M138" s="65"/>
      <c r="O138" s="7"/>
      <c r="P138" s="1"/>
      <c r="Q138" s="4"/>
      <c r="R138" s="1"/>
      <c r="S138" s="8"/>
      <c r="T138" s="1"/>
      <c r="U138" s="1"/>
    </row>
    <row r="139" spans="1:21" s="6" customFormat="1">
      <c r="A139" s="1"/>
      <c r="B139" s="8"/>
      <c r="C139" s="1"/>
      <c r="D139" s="1"/>
      <c r="E139" s="1"/>
      <c r="F139" s="1"/>
      <c r="G139" s="1"/>
      <c r="H139" s="3"/>
      <c r="I139" s="4"/>
      <c r="J139" s="5"/>
      <c r="K139" s="1"/>
      <c r="L139" s="64"/>
      <c r="M139" s="65"/>
      <c r="O139" s="7"/>
      <c r="P139" s="1"/>
      <c r="Q139" s="4"/>
      <c r="R139" s="1"/>
      <c r="S139" s="8"/>
      <c r="T139" s="1"/>
      <c r="U139" s="1"/>
    </row>
    <row r="140" spans="1:21" s="6" customFormat="1">
      <c r="A140" s="1"/>
      <c r="B140" s="8"/>
      <c r="C140" s="1"/>
      <c r="D140" s="1"/>
      <c r="E140" s="1"/>
      <c r="F140" s="1"/>
      <c r="G140" s="1"/>
      <c r="H140" s="3"/>
      <c r="I140" s="4"/>
      <c r="J140" s="5"/>
      <c r="K140" s="1"/>
      <c r="L140" s="64"/>
      <c r="M140" s="65"/>
      <c r="O140" s="7"/>
      <c r="P140" s="1"/>
      <c r="Q140" s="4"/>
      <c r="R140" s="1"/>
      <c r="S140" s="8"/>
      <c r="T140" s="1"/>
      <c r="U140" s="1"/>
    </row>
    <row r="141" spans="1:21" s="6" customFormat="1">
      <c r="A141" s="1"/>
      <c r="B141" s="8"/>
      <c r="C141" s="1"/>
      <c r="D141" s="1"/>
      <c r="E141" s="1"/>
      <c r="F141" s="1"/>
      <c r="G141" s="1"/>
      <c r="H141" s="3"/>
      <c r="I141" s="4"/>
      <c r="J141" s="5"/>
      <c r="K141" s="1"/>
      <c r="L141" s="64"/>
      <c r="M141" s="65"/>
      <c r="O141" s="7"/>
      <c r="P141" s="1"/>
      <c r="Q141" s="4"/>
      <c r="R141" s="1"/>
      <c r="S141" s="8"/>
      <c r="T141" s="1"/>
      <c r="U141" s="1"/>
    </row>
    <row r="142" spans="1:21" s="6" customFormat="1">
      <c r="A142" s="1"/>
      <c r="B142" s="8"/>
      <c r="C142" s="1"/>
      <c r="D142" s="1"/>
      <c r="E142" s="1"/>
      <c r="F142" s="1"/>
      <c r="G142" s="1"/>
      <c r="H142" s="3"/>
      <c r="I142" s="4"/>
      <c r="J142" s="5"/>
      <c r="K142" s="1"/>
      <c r="L142" s="64"/>
      <c r="M142" s="65"/>
      <c r="O142" s="7"/>
      <c r="P142" s="1"/>
      <c r="Q142" s="4"/>
      <c r="R142" s="1"/>
      <c r="S142" s="8"/>
      <c r="T142" s="1"/>
      <c r="U142" s="1"/>
    </row>
    <row r="143" spans="1:21" s="6" customFormat="1">
      <c r="A143" s="1"/>
      <c r="B143" s="8"/>
      <c r="C143" s="1"/>
      <c r="D143" s="1"/>
      <c r="E143" s="1"/>
      <c r="F143" s="1"/>
      <c r="G143" s="1"/>
      <c r="H143" s="3"/>
      <c r="I143" s="4"/>
      <c r="J143" s="5"/>
      <c r="K143" s="1"/>
      <c r="L143" s="64"/>
      <c r="M143" s="65"/>
      <c r="O143" s="7"/>
      <c r="P143" s="1"/>
      <c r="Q143" s="4"/>
      <c r="R143" s="1"/>
      <c r="S143" s="8"/>
      <c r="T143" s="1"/>
      <c r="U143" s="1"/>
    </row>
    <row r="144" spans="1:21" s="6" customFormat="1">
      <c r="A144" s="1"/>
      <c r="B144" s="8"/>
      <c r="C144" s="1"/>
      <c r="D144" s="1"/>
      <c r="E144" s="1"/>
      <c r="F144" s="1"/>
      <c r="G144" s="1"/>
      <c r="H144" s="3"/>
      <c r="I144" s="4"/>
      <c r="J144" s="5"/>
      <c r="K144" s="1"/>
      <c r="L144" s="64"/>
      <c r="M144" s="65"/>
      <c r="O144" s="7"/>
      <c r="P144" s="1"/>
      <c r="Q144" s="4"/>
      <c r="R144" s="1"/>
      <c r="S144" s="8"/>
      <c r="T144" s="1"/>
      <c r="U144" s="1"/>
    </row>
    <row r="145" spans="1:21" s="6" customFormat="1">
      <c r="A145" s="1"/>
      <c r="B145" s="8"/>
      <c r="C145" s="1"/>
      <c r="D145" s="1"/>
      <c r="E145" s="1"/>
      <c r="F145" s="1"/>
      <c r="G145" s="1"/>
      <c r="H145" s="3"/>
      <c r="I145" s="4"/>
      <c r="J145" s="5"/>
      <c r="K145" s="1"/>
      <c r="L145" s="64"/>
      <c r="M145" s="65"/>
      <c r="O145" s="7"/>
      <c r="P145" s="1"/>
      <c r="Q145" s="4"/>
      <c r="R145" s="1"/>
      <c r="S145" s="8"/>
      <c r="T145" s="1"/>
      <c r="U145" s="1"/>
    </row>
    <row r="146" spans="1:21" s="6" customFormat="1">
      <c r="A146" s="1"/>
      <c r="B146" s="8"/>
      <c r="C146" s="1"/>
      <c r="D146" s="1"/>
      <c r="E146" s="1"/>
      <c r="F146" s="1"/>
      <c r="G146" s="1"/>
      <c r="H146" s="3"/>
      <c r="I146" s="4"/>
      <c r="J146" s="5"/>
      <c r="K146" s="1"/>
      <c r="L146" s="64"/>
      <c r="M146" s="65"/>
      <c r="O146" s="7"/>
      <c r="P146" s="1"/>
      <c r="Q146" s="4"/>
      <c r="R146" s="1"/>
      <c r="S146" s="8"/>
      <c r="T146" s="1"/>
      <c r="U146" s="1"/>
    </row>
    <row r="147" spans="1:21" s="6" customFormat="1">
      <c r="A147" s="1"/>
      <c r="B147" s="8"/>
      <c r="C147" s="1"/>
      <c r="D147" s="1"/>
      <c r="E147" s="1"/>
      <c r="F147" s="1"/>
      <c r="G147" s="1"/>
      <c r="H147" s="3"/>
      <c r="I147" s="4"/>
      <c r="J147" s="5"/>
      <c r="K147" s="1"/>
      <c r="L147" s="64"/>
      <c r="M147" s="65"/>
      <c r="O147" s="7"/>
      <c r="P147" s="1"/>
      <c r="Q147" s="4"/>
      <c r="R147" s="1"/>
      <c r="S147" s="8"/>
      <c r="T147" s="1"/>
      <c r="U147" s="1"/>
    </row>
    <row r="148" spans="1:21" s="6" customFormat="1">
      <c r="A148" s="1"/>
      <c r="B148" s="8"/>
      <c r="C148" s="1"/>
      <c r="D148" s="1"/>
      <c r="E148" s="1"/>
      <c r="F148" s="1"/>
      <c r="G148" s="1"/>
      <c r="H148" s="3"/>
      <c r="I148" s="4"/>
      <c r="J148" s="5"/>
      <c r="K148" s="1"/>
      <c r="L148" s="64"/>
      <c r="M148" s="65"/>
      <c r="O148" s="7"/>
      <c r="P148" s="1"/>
      <c r="Q148" s="4"/>
      <c r="R148" s="1"/>
      <c r="S148" s="8"/>
      <c r="T148" s="1"/>
      <c r="U148" s="1"/>
    </row>
    <row r="149" spans="1:21" s="6" customFormat="1">
      <c r="A149" s="1"/>
      <c r="B149" s="8"/>
      <c r="C149" s="1"/>
      <c r="D149" s="1"/>
      <c r="E149" s="1"/>
      <c r="F149" s="1"/>
      <c r="G149" s="1"/>
      <c r="H149" s="3"/>
      <c r="I149" s="4"/>
      <c r="J149" s="5"/>
      <c r="K149" s="1"/>
      <c r="L149" s="64"/>
      <c r="M149" s="65"/>
      <c r="O149" s="7"/>
      <c r="P149" s="1"/>
      <c r="Q149" s="4"/>
      <c r="R149" s="1"/>
      <c r="S149" s="8"/>
      <c r="T149" s="1"/>
      <c r="U149" s="1"/>
    </row>
    <row r="150" spans="1:21" s="6" customFormat="1">
      <c r="A150" s="1"/>
      <c r="B150" s="8"/>
      <c r="C150" s="1"/>
      <c r="D150" s="1"/>
      <c r="E150" s="1"/>
      <c r="F150" s="1"/>
      <c r="G150" s="1"/>
      <c r="H150" s="3"/>
      <c r="I150" s="4"/>
      <c r="J150" s="5"/>
      <c r="K150" s="1"/>
      <c r="L150" s="64"/>
      <c r="M150" s="65"/>
      <c r="O150" s="7"/>
      <c r="P150" s="1"/>
      <c r="Q150" s="4"/>
      <c r="R150" s="1"/>
      <c r="S150" s="8"/>
      <c r="T150" s="1"/>
      <c r="U150" s="1"/>
    </row>
    <row r="151" spans="1:21" s="6" customFormat="1">
      <c r="A151" s="1"/>
      <c r="B151" s="8"/>
      <c r="C151" s="1"/>
      <c r="D151" s="1"/>
      <c r="E151" s="1"/>
      <c r="F151" s="1"/>
      <c r="G151" s="1"/>
      <c r="H151" s="3"/>
      <c r="I151" s="4"/>
      <c r="J151" s="5"/>
      <c r="K151" s="1"/>
      <c r="L151" s="64"/>
      <c r="M151" s="65"/>
      <c r="O151" s="7"/>
      <c r="P151" s="1"/>
      <c r="Q151" s="4"/>
      <c r="R151" s="1"/>
      <c r="S151" s="8"/>
      <c r="T151" s="1"/>
      <c r="U151" s="1"/>
    </row>
    <row r="152" spans="1:21" s="6" customFormat="1">
      <c r="A152" s="1"/>
      <c r="B152" s="8"/>
      <c r="C152" s="1"/>
      <c r="D152" s="1"/>
      <c r="E152" s="1"/>
      <c r="F152" s="1"/>
      <c r="G152" s="1"/>
      <c r="H152" s="3"/>
      <c r="I152" s="4"/>
      <c r="J152" s="5"/>
      <c r="K152" s="1"/>
      <c r="L152" s="64"/>
      <c r="M152" s="65"/>
      <c r="O152" s="7"/>
      <c r="P152" s="1"/>
      <c r="Q152" s="4"/>
      <c r="R152" s="1"/>
      <c r="S152" s="8"/>
      <c r="T152" s="1"/>
      <c r="U152" s="1"/>
    </row>
    <row r="153" spans="1:21" s="6" customFormat="1">
      <c r="A153" s="1"/>
      <c r="B153" s="8"/>
      <c r="C153" s="1"/>
      <c r="D153" s="1"/>
      <c r="E153" s="1"/>
      <c r="F153" s="1"/>
      <c r="G153" s="1"/>
      <c r="H153" s="3"/>
      <c r="I153" s="4"/>
      <c r="J153" s="5"/>
      <c r="K153" s="1"/>
      <c r="L153" s="64"/>
      <c r="M153" s="65"/>
      <c r="O153" s="7"/>
      <c r="P153" s="1"/>
      <c r="Q153" s="4"/>
      <c r="R153" s="1"/>
      <c r="S153" s="8"/>
      <c r="T153" s="1"/>
      <c r="U153" s="1"/>
    </row>
    <row r="154" spans="1:21" s="6" customFormat="1">
      <c r="A154" s="1"/>
      <c r="B154" s="8"/>
      <c r="C154" s="1"/>
      <c r="D154" s="1"/>
      <c r="E154" s="1"/>
      <c r="F154" s="1"/>
      <c r="G154" s="1"/>
      <c r="H154" s="3"/>
      <c r="I154" s="4"/>
      <c r="J154" s="5"/>
      <c r="K154" s="1"/>
      <c r="L154" s="64"/>
      <c r="M154" s="65"/>
      <c r="O154" s="7"/>
      <c r="P154" s="1"/>
      <c r="Q154" s="4"/>
      <c r="R154" s="1"/>
      <c r="S154" s="8"/>
      <c r="T154" s="1"/>
      <c r="U154" s="1"/>
    </row>
    <row r="155" spans="1:21" s="6" customFormat="1">
      <c r="A155" s="1"/>
      <c r="B155" s="8"/>
      <c r="C155" s="1"/>
      <c r="D155" s="1"/>
      <c r="E155" s="1"/>
      <c r="F155" s="1"/>
      <c r="G155" s="1"/>
      <c r="H155" s="3"/>
      <c r="I155" s="4"/>
      <c r="J155" s="5"/>
      <c r="K155" s="1"/>
      <c r="L155" s="64"/>
      <c r="M155" s="65"/>
      <c r="O155" s="7"/>
      <c r="P155" s="1"/>
      <c r="Q155" s="4"/>
      <c r="R155" s="1"/>
      <c r="S155" s="8"/>
      <c r="T155" s="1"/>
      <c r="U155" s="1"/>
    </row>
    <row r="156" spans="1:21" s="6" customFormat="1">
      <c r="A156" s="1"/>
      <c r="B156" s="8"/>
      <c r="C156" s="1"/>
      <c r="D156" s="1"/>
      <c r="E156" s="1"/>
      <c r="F156" s="1"/>
      <c r="G156" s="1"/>
      <c r="H156" s="3"/>
      <c r="I156" s="4"/>
      <c r="J156" s="5"/>
      <c r="K156" s="1"/>
      <c r="L156" s="64"/>
      <c r="M156" s="65"/>
      <c r="O156" s="7"/>
      <c r="P156" s="1"/>
      <c r="Q156" s="4"/>
      <c r="R156" s="1"/>
      <c r="S156" s="8"/>
      <c r="T156" s="1"/>
      <c r="U156" s="1"/>
    </row>
    <row r="157" spans="1:21" s="6" customFormat="1">
      <c r="A157" s="1"/>
      <c r="B157" s="8"/>
      <c r="C157" s="1"/>
      <c r="D157" s="1"/>
      <c r="E157" s="1"/>
      <c r="F157" s="1"/>
      <c r="G157" s="1"/>
      <c r="H157" s="3"/>
      <c r="I157" s="4"/>
      <c r="J157" s="5"/>
      <c r="K157" s="1"/>
      <c r="L157" s="64"/>
      <c r="M157" s="65"/>
      <c r="O157" s="7"/>
      <c r="P157" s="1"/>
      <c r="Q157" s="4"/>
      <c r="R157" s="1"/>
      <c r="S157" s="8"/>
      <c r="T157" s="1"/>
      <c r="U157" s="1"/>
    </row>
    <row r="158" spans="1:21" s="6" customFormat="1">
      <c r="A158" s="1"/>
      <c r="B158" s="8"/>
      <c r="C158" s="1"/>
      <c r="D158" s="1"/>
      <c r="E158" s="1"/>
      <c r="F158" s="1"/>
      <c r="G158" s="1"/>
      <c r="H158" s="3"/>
      <c r="I158" s="4"/>
      <c r="J158" s="5"/>
      <c r="K158" s="1"/>
      <c r="L158" s="64"/>
      <c r="M158" s="65"/>
      <c r="O158" s="7"/>
      <c r="P158" s="1"/>
      <c r="Q158" s="4"/>
      <c r="R158" s="1"/>
      <c r="S158" s="8"/>
      <c r="T158" s="1"/>
      <c r="U158" s="1"/>
    </row>
    <row r="159" spans="1:21" s="6" customFormat="1">
      <c r="A159" s="1"/>
      <c r="B159" s="8"/>
      <c r="C159" s="1"/>
      <c r="D159" s="1"/>
      <c r="E159" s="1"/>
      <c r="F159" s="1"/>
      <c r="G159" s="1"/>
      <c r="H159" s="3"/>
      <c r="I159" s="4"/>
      <c r="J159" s="5"/>
      <c r="K159" s="1"/>
      <c r="L159" s="64"/>
      <c r="M159" s="65"/>
      <c r="O159" s="7"/>
      <c r="P159" s="1"/>
      <c r="Q159" s="4"/>
      <c r="R159" s="1"/>
      <c r="S159" s="8"/>
      <c r="T159" s="1"/>
      <c r="U159" s="1"/>
    </row>
    <row r="160" spans="1:21" s="6" customFormat="1">
      <c r="A160" s="1"/>
      <c r="B160" s="8"/>
      <c r="C160" s="1"/>
      <c r="D160" s="1"/>
      <c r="E160" s="1"/>
      <c r="F160" s="1"/>
      <c r="G160" s="1"/>
      <c r="H160" s="3"/>
      <c r="I160" s="4"/>
      <c r="J160" s="5"/>
      <c r="K160" s="1"/>
      <c r="L160" s="64"/>
      <c r="M160" s="65"/>
      <c r="O160" s="7"/>
      <c r="P160" s="1"/>
      <c r="Q160" s="4"/>
      <c r="R160" s="1"/>
      <c r="S160" s="8"/>
      <c r="T160" s="1"/>
      <c r="U160" s="1"/>
    </row>
    <row r="161" spans="1:21" s="6" customFormat="1">
      <c r="A161" s="1"/>
      <c r="B161" s="8"/>
      <c r="C161" s="1"/>
      <c r="D161" s="1"/>
      <c r="E161" s="1"/>
      <c r="F161" s="1"/>
      <c r="G161" s="1"/>
      <c r="H161" s="3"/>
      <c r="I161" s="4"/>
      <c r="J161" s="5"/>
      <c r="K161" s="1"/>
      <c r="L161" s="64"/>
      <c r="M161" s="65"/>
      <c r="O161" s="7"/>
      <c r="P161" s="1"/>
      <c r="Q161" s="4"/>
      <c r="R161" s="1"/>
      <c r="S161" s="8"/>
      <c r="T161" s="1"/>
      <c r="U161" s="1"/>
    </row>
    <row r="162" spans="1:21" s="6" customFormat="1">
      <c r="A162" s="1"/>
      <c r="B162" s="8"/>
      <c r="C162" s="1"/>
      <c r="D162" s="1"/>
      <c r="E162" s="1"/>
      <c r="F162" s="1"/>
      <c r="G162" s="1"/>
      <c r="H162" s="3"/>
      <c r="I162" s="4"/>
      <c r="J162" s="5"/>
      <c r="K162" s="1"/>
      <c r="L162" s="64"/>
      <c r="M162" s="65"/>
      <c r="O162" s="7"/>
      <c r="P162" s="1"/>
      <c r="Q162" s="4"/>
      <c r="R162" s="1"/>
      <c r="S162" s="8"/>
      <c r="T162" s="1"/>
      <c r="U162" s="1"/>
    </row>
    <row r="163" spans="1:21" s="6" customFormat="1">
      <c r="A163" s="1"/>
      <c r="B163" s="8"/>
      <c r="C163" s="1"/>
      <c r="D163" s="1"/>
      <c r="E163" s="1"/>
      <c r="F163" s="1"/>
      <c r="G163" s="1"/>
      <c r="H163" s="3"/>
      <c r="I163" s="4"/>
      <c r="J163" s="5"/>
      <c r="K163" s="1"/>
      <c r="L163" s="64"/>
      <c r="M163" s="65"/>
      <c r="O163" s="7"/>
      <c r="P163" s="1"/>
      <c r="Q163" s="4"/>
      <c r="R163" s="1"/>
      <c r="S163" s="8"/>
      <c r="T163" s="1"/>
      <c r="U163" s="1"/>
    </row>
    <row r="164" spans="1:21" s="6" customFormat="1">
      <c r="A164" s="1"/>
      <c r="B164" s="8"/>
      <c r="C164" s="1"/>
      <c r="D164" s="1"/>
      <c r="E164" s="1"/>
      <c r="F164" s="1"/>
      <c r="G164" s="1"/>
      <c r="H164" s="3"/>
      <c r="I164" s="4"/>
      <c r="J164" s="5"/>
      <c r="K164" s="1"/>
      <c r="L164" s="64"/>
      <c r="M164" s="65"/>
      <c r="O164" s="7"/>
      <c r="P164" s="1"/>
      <c r="Q164" s="4"/>
      <c r="R164" s="1"/>
      <c r="S164" s="8"/>
      <c r="T164" s="1"/>
      <c r="U164" s="1"/>
    </row>
    <row r="165" spans="1:21" s="6" customFormat="1">
      <c r="A165" s="1"/>
      <c r="B165" s="8"/>
      <c r="C165" s="1"/>
      <c r="D165" s="1"/>
      <c r="E165" s="1"/>
      <c r="F165" s="1"/>
      <c r="G165" s="1"/>
      <c r="H165" s="3"/>
      <c r="I165" s="4"/>
      <c r="J165" s="5"/>
      <c r="K165" s="1"/>
      <c r="L165" s="64"/>
      <c r="M165" s="65"/>
      <c r="O165" s="7"/>
      <c r="P165" s="1"/>
      <c r="Q165" s="4"/>
      <c r="R165" s="1"/>
      <c r="S165" s="8"/>
      <c r="T165" s="1"/>
      <c r="U165" s="1"/>
    </row>
    <row r="166" spans="1:21" s="6" customFormat="1">
      <c r="A166" s="1"/>
      <c r="B166" s="8"/>
      <c r="C166" s="1"/>
      <c r="D166" s="1"/>
      <c r="E166" s="1"/>
      <c r="F166" s="1"/>
      <c r="G166" s="1"/>
      <c r="H166" s="3"/>
      <c r="I166" s="4"/>
      <c r="J166" s="5"/>
      <c r="K166" s="1"/>
      <c r="L166" s="64"/>
      <c r="M166" s="65"/>
      <c r="O166" s="7"/>
      <c r="P166" s="1"/>
      <c r="Q166" s="4"/>
      <c r="R166" s="1"/>
      <c r="S166" s="8"/>
      <c r="T166" s="1"/>
      <c r="U166" s="1"/>
    </row>
    <row r="167" spans="1:21" s="6" customFormat="1">
      <c r="A167" s="1"/>
      <c r="B167" s="8"/>
      <c r="C167" s="1"/>
      <c r="D167" s="1"/>
      <c r="E167" s="1"/>
      <c r="F167" s="1"/>
      <c r="G167" s="1"/>
      <c r="H167" s="3"/>
      <c r="I167" s="4"/>
      <c r="J167" s="5"/>
      <c r="K167" s="1"/>
      <c r="L167" s="64"/>
      <c r="M167" s="65"/>
      <c r="O167" s="7"/>
      <c r="P167" s="1"/>
      <c r="Q167" s="4"/>
      <c r="R167" s="1"/>
      <c r="S167" s="8"/>
      <c r="T167" s="1"/>
      <c r="U167" s="1"/>
    </row>
    <row r="168" spans="1:21" s="6" customFormat="1">
      <c r="A168" s="1"/>
      <c r="B168" s="8"/>
      <c r="C168" s="1"/>
      <c r="D168" s="1"/>
      <c r="E168" s="1"/>
      <c r="F168" s="1"/>
      <c r="G168" s="1"/>
      <c r="H168" s="3"/>
      <c r="I168" s="4"/>
      <c r="J168" s="5"/>
      <c r="K168" s="1"/>
      <c r="L168" s="64"/>
      <c r="M168" s="65"/>
      <c r="O168" s="7"/>
      <c r="P168" s="1"/>
      <c r="Q168" s="4"/>
      <c r="R168" s="1"/>
      <c r="S168" s="8"/>
      <c r="T168" s="1"/>
      <c r="U168" s="1"/>
    </row>
    <row r="169" spans="1:21" s="6" customFormat="1">
      <c r="A169" s="1"/>
      <c r="B169" s="8"/>
      <c r="C169" s="1"/>
      <c r="D169" s="1"/>
      <c r="E169" s="1"/>
      <c r="F169" s="1"/>
      <c r="G169" s="1"/>
      <c r="H169" s="3"/>
      <c r="I169" s="4"/>
      <c r="J169" s="5"/>
      <c r="K169" s="1"/>
      <c r="L169" s="64"/>
      <c r="M169" s="65"/>
      <c r="O169" s="7"/>
      <c r="P169" s="1"/>
      <c r="Q169" s="4"/>
      <c r="R169" s="1"/>
      <c r="S169" s="8"/>
      <c r="T169" s="1"/>
      <c r="U169" s="1"/>
    </row>
    <row r="170" spans="1:21" s="6" customFormat="1">
      <c r="A170" s="1"/>
      <c r="B170" s="8"/>
      <c r="C170" s="1"/>
      <c r="D170" s="1"/>
      <c r="E170" s="1"/>
      <c r="F170" s="1"/>
      <c r="G170" s="1"/>
      <c r="H170" s="3"/>
      <c r="I170" s="4"/>
      <c r="J170" s="5"/>
      <c r="K170" s="1"/>
      <c r="L170" s="64"/>
      <c r="M170" s="65"/>
      <c r="O170" s="7"/>
      <c r="P170" s="1"/>
      <c r="Q170" s="4"/>
      <c r="R170" s="1"/>
      <c r="S170" s="8"/>
      <c r="T170" s="1"/>
      <c r="U170" s="1"/>
    </row>
    <row r="171" spans="1:21" s="6" customFormat="1">
      <c r="A171" s="1"/>
      <c r="B171" s="8"/>
      <c r="C171" s="1"/>
      <c r="D171" s="1"/>
      <c r="E171" s="1"/>
      <c r="F171" s="1"/>
      <c r="G171" s="1"/>
      <c r="H171" s="3"/>
      <c r="I171" s="4"/>
      <c r="J171" s="5"/>
      <c r="K171" s="1"/>
      <c r="L171" s="64"/>
      <c r="M171" s="65"/>
      <c r="O171" s="7"/>
      <c r="P171" s="1"/>
      <c r="Q171" s="4"/>
      <c r="R171" s="1"/>
      <c r="S171" s="8"/>
      <c r="T171" s="1"/>
      <c r="U171" s="1"/>
    </row>
    <row r="172" spans="1:21" s="6" customFormat="1">
      <c r="A172" s="1"/>
      <c r="B172" s="8"/>
      <c r="C172" s="1"/>
      <c r="D172" s="1"/>
      <c r="E172" s="1"/>
      <c r="F172" s="1"/>
      <c r="G172" s="1"/>
      <c r="H172" s="3"/>
      <c r="I172" s="4"/>
      <c r="J172" s="5"/>
      <c r="K172" s="1"/>
      <c r="L172" s="64"/>
      <c r="M172" s="65"/>
      <c r="O172" s="7"/>
      <c r="P172" s="1"/>
      <c r="Q172" s="4"/>
      <c r="R172" s="1"/>
      <c r="S172" s="8"/>
      <c r="T172" s="1"/>
      <c r="U172" s="1"/>
    </row>
    <row r="173" spans="1:21" s="6" customFormat="1">
      <c r="A173" s="1"/>
      <c r="B173" s="8"/>
      <c r="C173" s="1"/>
      <c r="D173" s="1"/>
      <c r="E173" s="1"/>
      <c r="F173" s="1"/>
      <c r="G173" s="1"/>
      <c r="H173" s="3"/>
      <c r="I173" s="4"/>
      <c r="J173" s="5"/>
      <c r="K173" s="1"/>
      <c r="L173" s="64"/>
      <c r="M173" s="65"/>
      <c r="O173" s="7"/>
      <c r="P173" s="1"/>
      <c r="Q173" s="4"/>
      <c r="R173" s="1"/>
      <c r="S173" s="8"/>
      <c r="T173" s="1"/>
      <c r="U173" s="1"/>
    </row>
    <row r="174" spans="1:21" s="6" customFormat="1">
      <c r="A174" s="1"/>
      <c r="B174" s="8"/>
      <c r="C174" s="1"/>
      <c r="D174" s="1"/>
      <c r="E174" s="1"/>
      <c r="F174" s="1"/>
      <c r="G174" s="1"/>
      <c r="H174" s="3"/>
      <c r="I174" s="4"/>
      <c r="J174" s="5"/>
      <c r="K174" s="1"/>
      <c r="L174" s="64"/>
      <c r="M174" s="65"/>
      <c r="O174" s="7"/>
      <c r="P174" s="1"/>
      <c r="Q174" s="4"/>
      <c r="R174" s="1"/>
      <c r="S174" s="8"/>
      <c r="T174" s="1"/>
      <c r="U174" s="1"/>
    </row>
    <row r="175" spans="1:21" s="6" customFormat="1">
      <c r="A175" s="1"/>
      <c r="B175" s="8"/>
      <c r="C175" s="1"/>
      <c r="D175" s="1"/>
      <c r="E175" s="1"/>
      <c r="F175" s="1"/>
      <c r="G175" s="1"/>
      <c r="H175" s="3"/>
      <c r="I175" s="4"/>
      <c r="J175" s="5"/>
      <c r="K175" s="1"/>
      <c r="L175" s="64"/>
      <c r="M175" s="65"/>
      <c r="O175" s="7"/>
      <c r="P175" s="1"/>
      <c r="Q175" s="4"/>
      <c r="R175" s="1"/>
      <c r="S175" s="8"/>
      <c r="T175" s="1"/>
      <c r="U175" s="1"/>
    </row>
    <row r="176" spans="1:21" s="6" customFormat="1">
      <c r="A176" s="1"/>
      <c r="B176" s="8"/>
      <c r="C176" s="1"/>
      <c r="D176" s="1"/>
      <c r="E176" s="1"/>
      <c r="F176" s="1"/>
      <c r="G176" s="1"/>
      <c r="H176" s="3"/>
      <c r="I176" s="4"/>
      <c r="J176" s="5"/>
      <c r="K176" s="1"/>
      <c r="L176" s="64"/>
      <c r="M176" s="65"/>
      <c r="O176" s="7"/>
      <c r="P176" s="1"/>
      <c r="Q176" s="4"/>
      <c r="R176" s="1"/>
      <c r="S176" s="8"/>
      <c r="T176" s="1"/>
      <c r="U176" s="1"/>
    </row>
    <row r="177" spans="1:21" s="6" customFormat="1">
      <c r="A177" s="1"/>
      <c r="B177" s="8"/>
      <c r="C177" s="1"/>
      <c r="D177" s="1"/>
      <c r="E177" s="1"/>
      <c r="F177" s="1"/>
      <c r="G177" s="1"/>
      <c r="H177" s="3"/>
      <c r="I177" s="4"/>
      <c r="J177" s="5"/>
      <c r="K177" s="1"/>
      <c r="L177" s="64"/>
      <c r="M177" s="65"/>
      <c r="O177" s="7"/>
      <c r="P177" s="1"/>
      <c r="Q177" s="4"/>
      <c r="R177" s="1"/>
      <c r="S177" s="8"/>
      <c r="T177" s="1"/>
      <c r="U177" s="1"/>
    </row>
    <row r="178" spans="1:21" s="6" customFormat="1">
      <c r="A178" s="1"/>
      <c r="B178" s="8"/>
      <c r="C178" s="1"/>
      <c r="D178" s="1"/>
      <c r="E178" s="1"/>
      <c r="F178" s="1"/>
      <c r="G178" s="1"/>
      <c r="H178" s="3"/>
      <c r="I178" s="4"/>
      <c r="J178" s="5"/>
      <c r="K178" s="1"/>
      <c r="L178" s="64"/>
      <c r="M178" s="65"/>
      <c r="O178" s="7"/>
      <c r="P178" s="1"/>
      <c r="Q178" s="4"/>
      <c r="R178" s="1"/>
      <c r="S178" s="8"/>
      <c r="T178" s="1"/>
      <c r="U178" s="1"/>
    </row>
    <row r="179" spans="1:21" s="6" customFormat="1">
      <c r="A179" s="1"/>
      <c r="B179" s="8"/>
      <c r="C179" s="1"/>
      <c r="D179" s="1"/>
      <c r="E179" s="1"/>
      <c r="F179" s="1"/>
      <c r="G179" s="1"/>
      <c r="H179" s="3"/>
      <c r="I179" s="4"/>
      <c r="J179" s="5"/>
      <c r="K179" s="1"/>
      <c r="L179" s="64"/>
      <c r="M179" s="65"/>
      <c r="O179" s="7"/>
      <c r="P179" s="1"/>
      <c r="Q179" s="4"/>
      <c r="R179" s="1"/>
      <c r="S179" s="8"/>
      <c r="T179" s="1"/>
      <c r="U179" s="1"/>
    </row>
    <row r="180" spans="1:21" s="6" customFormat="1">
      <c r="A180" s="1"/>
      <c r="B180" s="8"/>
      <c r="C180" s="1"/>
      <c r="D180" s="1"/>
      <c r="E180" s="1"/>
      <c r="F180" s="1"/>
      <c r="G180" s="1"/>
      <c r="H180" s="3"/>
      <c r="I180" s="4"/>
      <c r="J180" s="5"/>
      <c r="K180" s="1"/>
      <c r="L180" s="64"/>
      <c r="M180" s="65"/>
      <c r="O180" s="7"/>
      <c r="P180" s="1"/>
      <c r="Q180" s="4"/>
      <c r="R180" s="1"/>
      <c r="S180" s="8"/>
      <c r="T180" s="1"/>
      <c r="U180" s="1"/>
    </row>
    <row r="181" spans="1:21" s="6" customFormat="1">
      <c r="A181" s="1"/>
      <c r="B181" s="8"/>
      <c r="C181" s="1"/>
      <c r="D181" s="1"/>
      <c r="E181" s="1"/>
      <c r="F181" s="1"/>
      <c r="G181" s="1"/>
      <c r="H181" s="3"/>
      <c r="I181" s="4"/>
      <c r="J181" s="5"/>
      <c r="K181" s="1"/>
      <c r="L181" s="64"/>
      <c r="M181" s="65"/>
      <c r="O181" s="7"/>
      <c r="P181" s="1"/>
      <c r="Q181" s="4"/>
      <c r="R181" s="1"/>
      <c r="S181" s="8"/>
      <c r="T181" s="1"/>
      <c r="U181" s="1"/>
    </row>
    <row r="182" spans="1:21" s="6" customFormat="1">
      <c r="A182" s="1"/>
      <c r="B182" s="8"/>
      <c r="C182" s="1"/>
      <c r="D182" s="1"/>
      <c r="E182" s="1"/>
      <c r="F182" s="1"/>
      <c r="G182" s="1"/>
      <c r="H182" s="3"/>
      <c r="I182" s="4"/>
      <c r="J182" s="5"/>
      <c r="K182" s="1"/>
      <c r="L182" s="64"/>
      <c r="M182" s="65"/>
      <c r="O182" s="7"/>
      <c r="P182" s="1"/>
      <c r="Q182" s="4"/>
      <c r="R182" s="1"/>
      <c r="S182" s="8"/>
      <c r="T182" s="1"/>
      <c r="U182" s="1"/>
    </row>
    <row r="183" spans="1:21" s="6" customFormat="1">
      <c r="A183" s="1"/>
      <c r="B183" s="8"/>
      <c r="C183" s="1"/>
      <c r="D183" s="1"/>
      <c r="E183" s="1"/>
      <c r="F183" s="1"/>
      <c r="G183" s="1"/>
      <c r="H183" s="3"/>
      <c r="I183" s="4"/>
      <c r="J183" s="5"/>
      <c r="K183" s="1"/>
      <c r="L183" s="64"/>
      <c r="M183" s="65"/>
      <c r="O183" s="7"/>
      <c r="P183" s="1"/>
      <c r="Q183" s="4"/>
      <c r="R183" s="1"/>
      <c r="S183" s="8"/>
      <c r="T183" s="1"/>
      <c r="U183" s="1"/>
    </row>
    <row r="184" spans="1:21" s="6" customFormat="1">
      <c r="A184" s="1"/>
      <c r="B184" s="8"/>
      <c r="C184" s="1"/>
      <c r="D184" s="1"/>
      <c r="E184" s="1"/>
      <c r="F184" s="1"/>
      <c r="G184" s="1"/>
      <c r="H184" s="3"/>
      <c r="I184" s="4"/>
      <c r="J184" s="5"/>
      <c r="K184" s="1"/>
      <c r="L184" s="64"/>
      <c r="M184" s="65"/>
      <c r="O184" s="7"/>
      <c r="P184" s="1"/>
      <c r="Q184" s="4"/>
      <c r="R184" s="1"/>
      <c r="S184" s="8"/>
      <c r="T184" s="1"/>
      <c r="U184" s="1"/>
    </row>
    <row r="185" spans="1:21" s="6" customFormat="1">
      <c r="A185" s="1"/>
      <c r="B185" s="8"/>
      <c r="C185" s="1"/>
      <c r="D185" s="1"/>
      <c r="E185" s="1"/>
      <c r="F185" s="1"/>
      <c r="G185" s="1"/>
      <c r="H185" s="3"/>
      <c r="I185" s="4"/>
      <c r="J185" s="5"/>
      <c r="K185" s="1"/>
      <c r="L185" s="64"/>
      <c r="M185" s="65"/>
      <c r="O185" s="7"/>
      <c r="P185" s="1"/>
      <c r="Q185" s="4"/>
      <c r="R185" s="1"/>
      <c r="S185" s="8"/>
      <c r="T185" s="1"/>
      <c r="U185" s="1"/>
    </row>
    <row r="186" spans="1:21" s="6" customFormat="1">
      <c r="A186" s="1"/>
      <c r="B186" s="8"/>
      <c r="C186" s="1"/>
      <c r="D186" s="1"/>
      <c r="E186" s="1"/>
      <c r="F186" s="1"/>
      <c r="G186" s="1"/>
      <c r="H186" s="3"/>
      <c r="I186" s="4"/>
      <c r="J186" s="5"/>
      <c r="K186" s="1"/>
      <c r="L186" s="64"/>
      <c r="M186" s="65"/>
      <c r="O186" s="7"/>
      <c r="P186" s="1"/>
      <c r="Q186" s="4"/>
      <c r="R186" s="1"/>
      <c r="S186" s="8"/>
      <c r="T186" s="1"/>
      <c r="U186" s="1"/>
    </row>
    <row r="187" spans="1:21" s="6" customFormat="1">
      <c r="A187" s="1"/>
      <c r="B187" s="8"/>
      <c r="C187" s="1"/>
      <c r="D187" s="1"/>
      <c r="E187" s="1"/>
      <c r="F187" s="1"/>
      <c r="G187" s="1"/>
      <c r="H187" s="3"/>
      <c r="I187" s="4"/>
      <c r="J187" s="5"/>
      <c r="K187" s="1"/>
      <c r="L187" s="64"/>
      <c r="M187" s="65"/>
      <c r="O187" s="7"/>
      <c r="P187" s="1"/>
      <c r="Q187" s="4"/>
      <c r="R187" s="1"/>
      <c r="S187" s="8"/>
      <c r="T187" s="1"/>
      <c r="U187" s="1"/>
    </row>
    <row r="188" spans="1:21" s="6" customFormat="1">
      <c r="A188" s="1"/>
      <c r="B188" s="8"/>
      <c r="C188" s="1"/>
      <c r="D188" s="1"/>
      <c r="E188" s="1"/>
      <c r="F188" s="1"/>
      <c r="G188" s="1"/>
      <c r="H188" s="3"/>
      <c r="I188" s="4"/>
      <c r="J188" s="5"/>
      <c r="K188" s="1"/>
      <c r="L188" s="64"/>
      <c r="M188" s="65"/>
      <c r="O188" s="7"/>
      <c r="P188" s="1"/>
      <c r="Q188" s="4"/>
      <c r="R188" s="1"/>
      <c r="S188" s="8"/>
      <c r="T188" s="1"/>
      <c r="U188" s="1"/>
    </row>
    <row r="189" spans="1:21" s="6" customFormat="1">
      <c r="A189" s="1"/>
      <c r="B189" s="8"/>
      <c r="C189" s="1"/>
      <c r="D189" s="1"/>
      <c r="E189" s="1"/>
      <c r="F189" s="1"/>
      <c r="G189" s="1"/>
      <c r="H189" s="3"/>
      <c r="I189" s="4"/>
      <c r="J189" s="5"/>
      <c r="K189" s="1"/>
      <c r="L189" s="64"/>
      <c r="M189" s="65"/>
      <c r="O189" s="7"/>
      <c r="P189" s="1"/>
      <c r="Q189" s="4"/>
      <c r="R189" s="1"/>
      <c r="S189" s="8"/>
      <c r="T189" s="1"/>
      <c r="U189" s="1"/>
    </row>
    <row r="190" spans="1:21" s="6" customFormat="1">
      <c r="A190" s="1"/>
      <c r="B190" s="8"/>
      <c r="C190" s="1"/>
      <c r="D190" s="1"/>
      <c r="E190" s="1"/>
      <c r="F190" s="1"/>
      <c r="G190" s="1"/>
      <c r="H190" s="3"/>
      <c r="I190" s="4"/>
      <c r="J190" s="5"/>
      <c r="K190" s="1"/>
      <c r="L190" s="64"/>
      <c r="M190" s="65"/>
      <c r="O190" s="7"/>
      <c r="P190" s="1"/>
      <c r="Q190" s="4"/>
      <c r="R190" s="1"/>
      <c r="S190" s="8"/>
      <c r="T190" s="1"/>
      <c r="U190" s="1"/>
    </row>
    <row r="191" spans="1:21" s="6" customFormat="1">
      <c r="A191" s="1"/>
      <c r="B191" s="8"/>
      <c r="C191" s="1"/>
      <c r="D191" s="1"/>
      <c r="E191" s="1"/>
      <c r="F191" s="1"/>
      <c r="G191" s="1"/>
      <c r="H191" s="3"/>
      <c r="I191" s="4"/>
      <c r="J191" s="5"/>
      <c r="K191" s="1"/>
      <c r="L191" s="64"/>
      <c r="M191" s="65"/>
      <c r="O191" s="7"/>
      <c r="P191" s="1"/>
      <c r="Q191" s="4"/>
      <c r="R191" s="1"/>
      <c r="S191" s="8"/>
      <c r="T191" s="1"/>
      <c r="U191" s="1"/>
    </row>
    <row r="192" spans="1:21" s="6" customFormat="1">
      <c r="A192" s="1"/>
      <c r="B192" s="8"/>
      <c r="C192" s="1"/>
      <c r="D192" s="1"/>
      <c r="E192" s="1"/>
      <c r="F192" s="1"/>
      <c r="G192" s="1"/>
      <c r="H192" s="3"/>
      <c r="I192" s="4"/>
      <c r="J192" s="5"/>
      <c r="K192" s="1"/>
      <c r="L192" s="64"/>
      <c r="M192" s="65"/>
      <c r="O192" s="7"/>
      <c r="P192" s="1"/>
      <c r="Q192" s="4"/>
      <c r="R192" s="1"/>
      <c r="S192" s="8"/>
      <c r="T192" s="1"/>
      <c r="U192" s="1"/>
    </row>
    <row r="193" spans="1:21" s="6" customFormat="1">
      <c r="A193" s="1"/>
      <c r="B193" s="8"/>
      <c r="C193" s="1"/>
      <c r="D193" s="1"/>
      <c r="E193" s="1"/>
      <c r="F193" s="1"/>
      <c r="G193" s="1"/>
      <c r="H193" s="3"/>
      <c r="I193" s="4"/>
      <c r="J193" s="5"/>
      <c r="K193" s="1"/>
      <c r="L193" s="64"/>
      <c r="M193" s="65"/>
      <c r="O193" s="7"/>
      <c r="P193" s="1"/>
      <c r="Q193" s="4"/>
      <c r="R193" s="1"/>
      <c r="S193" s="8"/>
      <c r="T193" s="1"/>
      <c r="U193" s="1"/>
    </row>
    <row r="194" spans="1:21" s="6" customFormat="1">
      <c r="A194" s="1"/>
      <c r="B194" s="8"/>
      <c r="C194" s="1"/>
      <c r="D194" s="1"/>
      <c r="E194" s="1"/>
      <c r="F194" s="1"/>
      <c r="G194" s="1"/>
      <c r="H194" s="3"/>
      <c r="I194" s="4"/>
      <c r="J194" s="5"/>
      <c r="K194" s="1"/>
      <c r="L194" s="64"/>
      <c r="M194" s="65"/>
      <c r="O194" s="7"/>
      <c r="P194" s="1"/>
      <c r="Q194" s="4"/>
      <c r="R194" s="1"/>
      <c r="S194" s="8"/>
      <c r="T194" s="1"/>
      <c r="U194" s="1"/>
    </row>
    <row r="195" spans="1:21" s="6" customFormat="1">
      <c r="A195" s="1"/>
      <c r="B195" s="8"/>
      <c r="C195" s="1"/>
      <c r="D195" s="1"/>
      <c r="E195" s="1"/>
      <c r="F195" s="1"/>
      <c r="G195" s="1"/>
      <c r="H195" s="3"/>
      <c r="I195" s="4"/>
      <c r="J195" s="5"/>
      <c r="K195" s="1"/>
      <c r="L195" s="64"/>
      <c r="M195" s="65"/>
      <c r="O195" s="7"/>
      <c r="P195" s="1"/>
      <c r="Q195" s="4"/>
      <c r="R195" s="1"/>
      <c r="S195" s="8"/>
      <c r="T195" s="1"/>
      <c r="U195" s="1"/>
    </row>
    <row r="196" spans="1:21" s="6" customFormat="1">
      <c r="A196" s="1"/>
      <c r="B196" s="8"/>
      <c r="C196" s="1"/>
      <c r="D196" s="1"/>
      <c r="E196" s="1"/>
      <c r="F196" s="1"/>
      <c r="G196" s="1"/>
      <c r="H196" s="3"/>
      <c r="I196" s="4"/>
      <c r="J196" s="5"/>
      <c r="K196" s="1"/>
      <c r="L196" s="64"/>
      <c r="M196" s="65"/>
      <c r="O196" s="7"/>
      <c r="P196" s="1"/>
      <c r="Q196" s="4"/>
      <c r="R196" s="1"/>
      <c r="S196" s="8"/>
      <c r="T196" s="1"/>
      <c r="U196" s="1"/>
    </row>
    <row r="197" spans="1:21" s="6" customFormat="1">
      <c r="A197" s="1"/>
      <c r="B197" s="8"/>
      <c r="C197" s="1"/>
      <c r="D197" s="1"/>
      <c r="E197" s="1"/>
      <c r="F197" s="1"/>
      <c r="G197" s="1"/>
      <c r="H197" s="3"/>
      <c r="I197" s="4"/>
      <c r="J197" s="5"/>
      <c r="K197" s="1"/>
      <c r="L197" s="64"/>
      <c r="M197" s="65"/>
      <c r="O197" s="7"/>
      <c r="P197" s="1"/>
      <c r="Q197" s="4"/>
      <c r="R197" s="1"/>
      <c r="S197" s="8"/>
      <c r="T197" s="1"/>
      <c r="U197" s="1"/>
    </row>
    <row r="198" spans="1:21" s="6" customFormat="1">
      <c r="A198" s="1"/>
      <c r="B198" s="8"/>
      <c r="C198" s="1"/>
      <c r="D198" s="1"/>
      <c r="E198" s="1"/>
      <c r="F198" s="1"/>
      <c r="G198" s="1"/>
      <c r="H198" s="3"/>
      <c r="I198" s="4"/>
      <c r="J198" s="5"/>
      <c r="K198" s="1"/>
      <c r="L198" s="64"/>
      <c r="M198" s="65"/>
      <c r="O198" s="7"/>
      <c r="P198" s="1"/>
      <c r="Q198" s="4"/>
      <c r="R198" s="1"/>
      <c r="S198" s="8"/>
      <c r="T198" s="1"/>
      <c r="U198" s="1"/>
    </row>
    <row r="199" spans="1:21" s="6" customFormat="1">
      <c r="A199" s="1"/>
      <c r="B199" s="8"/>
      <c r="C199" s="1"/>
      <c r="D199" s="1"/>
      <c r="E199" s="1"/>
      <c r="F199" s="1"/>
      <c r="G199" s="1"/>
      <c r="H199" s="3"/>
      <c r="I199" s="4"/>
      <c r="J199" s="5"/>
      <c r="K199" s="1"/>
      <c r="L199" s="64"/>
      <c r="M199" s="65"/>
      <c r="O199" s="7"/>
      <c r="P199" s="1"/>
      <c r="Q199" s="4"/>
      <c r="R199" s="1"/>
      <c r="S199" s="8"/>
      <c r="T199" s="1"/>
      <c r="U199" s="1"/>
    </row>
    <row r="200" spans="1:21" s="6" customFormat="1">
      <c r="A200" s="1"/>
      <c r="B200" s="8"/>
      <c r="C200" s="1"/>
      <c r="D200" s="1"/>
      <c r="E200" s="1"/>
      <c r="F200" s="1"/>
      <c r="G200" s="1"/>
      <c r="H200" s="3"/>
      <c r="I200" s="4"/>
      <c r="J200" s="5"/>
      <c r="K200" s="1"/>
      <c r="L200" s="64"/>
      <c r="M200" s="65"/>
      <c r="O200" s="7"/>
      <c r="P200" s="1"/>
      <c r="Q200" s="4"/>
      <c r="R200" s="1"/>
      <c r="S200" s="8"/>
      <c r="T200" s="1"/>
      <c r="U200" s="1"/>
    </row>
    <row r="201" spans="1:21" s="6" customFormat="1">
      <c r="A201" s="1"/>
      <c r="B201" s="8"/>
      <c r="C201" s="1"/>
      <c r="D201" s="1"/>
      <c r="E201" s="1"/>
      <c r="F201" s="1"/>
      <c r="G201" s="1"/>
      <c r="H201" s="3"/>
      <c r="I201" s="4"/>
      <c r="J201" s="5"/>
      <c r="K201" s="1"/>
      <c r="L201" s="64"/>
      <c r="M201" s="65"/>
      <c r="O201" s="7"/>
      <c r="P201" s="1"/>
      <c r="Q201" s="4"/>
      <c r="R201" s="1"/>
      <c r="S201" s="8"/>
      <c r="T201" s="1"/>
      <c r="U201" s="1"/>
    </row>
    <row r="202" spans="1:21" s="6" customFormat="1">
      <c r="A202" s="1"/>
      <c r="B202" s="8"/>
      <c r="C202" s="1"/>
      <c r="D202" s="1"/>
      <c r="E202" s="1"/>
      <c r="F202" s="1"/>
      <c r="G202" s="1"/>
      <c r="H202" s="3"/>
      <c r="I202" s="4"/>
      <c r="J202" s="5"/>
      <c r="K202" s="1"/>
      <c r="L202" s="64"/>
      <c r="M202" s="65"/>
      <c r="O202" s="7"/>
      <c r="P202" s="1"/>
      <c r="Q202" s="4"/>
      <c r="R202" s="1"/>
      <c r="S202" s="8"/>
      <c r="T202" s="1"/>
      <c r="U202" s="1"/>
    </row>
    <row r="203" spans="1:21" s="6" customFormat="1">
      <c r="A203" s="1"/>
      <c r="B203" s="8"/>
      <c r="C203" s="1"/>
      <c r="D203" s="1"/>
      <c r="E203" s="1"/>
      <c r="F203" s="1"/>
      <c r="G203" s="1"/>
      <c r="H203" s="3"/>
      <c r="I203" s="4"/>
      <c r="J203" s="5"/>
      <c r="K203" s="1"/>
      <c r="L203" s="64"/>
      <c r="M203" s="65"/>
      <c r="O203" s="7"/>
      <c r="P203" s="1"/>
      <c r="Q203" s="4"/>
      <c r="R203" s="1"/>
      <c r="S203" s="8"/>
      <c r="T203" s="1"/>
      <c r="U203" s="1"/>
    </row>
    <row r="204" spans="1:21" s="6" customFormat="1">
      <c r="A204" s="1"/>
      <c r="B204" s="8"/>
      <c r="C204" s="1"/>
      <c r="D204" s="1"/>
      <c r="E204" s="1"/>
      <c r="F204" s="1"/>
      <c r="G204" s="1"/>
      <c r="H204" s="3"/>
      <c r="I204" s="4"/>
      <c r="J204" s="5"/>
      <c r="K204" s="1"/>
      <c r="L204" s="64"/>
      <c r="M204" s="65"/>
      <c r="O204" s="7"/>
      <c r="P204" s="1"/>
      <c r="Q204" s="4"/>
      <c r="R204" s="1"/>
      <c r="S204" s="8"/>
      <c r="T204" s="1"/>
      <c r="U204" s="1"/>
    </row>
    <row r="205" spans="1:21" s="6" customFormat="1">
      <c r="A205" s="1"/>
      <c r="B205" s="8"/>
      <c r="C205" s="1"/>
      <c r="D205" s="1"/>
      <c r="E205" s="1"/>
      <c r="F205" s="1"/>
      <c r="G205" s="1"/>
      <c r="H205" s="3"/>
      <c r="I205" s="4"/>
      <c r="J205" s="5"/>
      <c r="K205" s="1"/>
      <c r="L205" s="64"/>
      <c r="M205" s="65"/>
      <c r="O205" s="7"/>
      <c r="P205" s="1"/>
      <c r="Q205" s="4"/>
      <c r="R205" s="1"/>
      <c r="S205" s="8"/>
      <c r="T205" s="1"/>
      <c r="U205" s="1"/>
    </row>
    <row r="206" spans="1:21" s="6" customFormat="1">
      <c r="A206" s="1"/>
      <c r="B206" s="8"/>
      <c r="C206" s="1"/>
      <c r="D206" s="1"/>
      <c r="E206" s="1"/>
      <c r="F206" s="1"/>
      <c r="G206" s="1"/>
      <c r="H206" s="3"/>
      <c r="I206" s="4"/>
      <c r="J206" s="5"/>
      <c r="K206" s="1"/>
      <c r="L206" s="64"/>
      <c r="M206" s="65"/>
      <c r="O206" s="7"/>
      <c r="P206" s="1"/>
      <c r="Q206" s="4"/>
      <c r="R206" s="1"/>
      <c r="S206" s="8"/>
      <c r="T206" s="1"/>
      <c r="U206" s="1"/>
    </row>
    <row r="207" spans="1:21" s="6" customFormat="1">
      <c r="A207" s="1"/>
      <c r="B207" s="8"/>
      <c r="C207" s="1"/>
      <c r="D207" s="1"/>
      <c r="E207" s="1"/>
      <c r="F207" s="1"/>
      <c r="G207" s="1"/>
      <c r="H207" s="3"/>
      <c r="I207" s="4"/>
      <c r="J207" s="5"/>
      <c r="K207" s="1"/>
      <c r="L207" s="64"/>
      <c r="M207" s="65"/>
      <c r="O207" s="7"/>
      <c r="P207" s="1"/>
      <c r="Q207" s="4"/>
      <c r="R207" s="1"/>
      <c r="S207" s="8"/>
      <c r="T207" s="1"/>
      <c r="U207" s="1"/>
    </row>
    <row r="208" spans="1:21" s="6" customFormat="1">
      <c r="A208" s="1"/>
      <c r="B208" s="8"/>
      <c r="C208" s="1"/>
      <c r="D208" s="1"/>
      <c r="E208" s="1"/>
      <c r="F208" s="1"/>
      <c r="G208" s="1"/>
      <c r="H208" s="3"/>
      <c r="I208" s="4"/>
      <c r="J208" s="5"/>
      <c r="K208" s="1"/>
      <c r="L208" s="64"/>
      <c r="M208" s="65"/>
      <c r="O208" s="7"/>
      <c r="P208" s="1"/>
      <c r="Q208" s="4"/>
      <c r="R208" s="1"/>
      <c r="S208" s="8"/>
      <c r="T208" s="1"/>
      <c r="U208" s="1"/>
    </row>
    <row r="209" spans="1:21" s="6" customFormat="1">
      <c r="A209" s="1"/>
      <c r="B209" s="8"/>
      <c r="C209" s="1"/>
      <c r="D209" s="1"/>
      <c r="E209" s="1"/>
      <c r="F209" s="1"/>
      <c r="G209" s="1"/>
      <c r="H209" s="3"/>
      <c r="I209" s="4"/>
      <c r="J209" s="5"/>
      <c r="K209" s="1"/>
      <c r="L209" s="64"/>
      <c r="M209" s="65"/>
      <c r="O209" s="7"/>
      <c r="P209" s="1"/>
      <c r="Q209" s="4"/>
      <c r="R209" s="1"/>
      <c r="S209" s="8"/>
      <c r="T209" s="1"/>
      <c r="U209" s="1"/>
    </row>
    <row r="210" spans="1:21" s="6" customFormat="1">
      <c r="A210" s="1"/>
      <c r="B210" s="8"/>
      <c r="C210" s="1"/>
      <c r="D210" s="1"/>
      <c r="E210" s="1"/>
      <c r="F210" s="1"/>
      <c r="G210" s="1"/>
      <c r="H210" s="3"/>
      <c r="I210" s="4"/>
      <c r="J210" s="5"/>
      <c r="K210" s="1"/>
      <c r="L210" s="64"/>
      <c r="M210" s="65"/>
      <c r="O210" s="7"/>
      <c r="P210" s="1"/>
      <c r="Q210" s="4"/>
      <c r="R210" s="1"/>
      <c r="S210" s="8"/>
      <c r="T210" s="1"/>
      <c r="U210" s="1"/>
    </row>
    <row r="211" spans="1:21" s="6" customFormat="1">
      <c r="A211" s="1"/>
      <c r="B211" s="8"/>
      <c r="C211" s="1"/>
      <c r="D211" s="1"/>
      <c r="E211" s="1"/>
      <c r="F211" s="1"/>
      <c r="G211" s="1"/>
      <c r="H211" s="3"/>
      <c r="I211" s="4"/>
      <c r="J211" s="5"/>
      <c r="K211" s="1"/>
      <c r="L211" s="64"/>
      <c r="M211" s="65"/>
      <c r="O211" s="7"/>
      <c r="P211" s="1"/>
      <c r="Q211" s="4"/>
      <c r="R211" s="1"/>
      <c r="S211" s="8"/>
      <c r="T211" s="1"/>
      <c r="U211" s="1"/>
    </row>
    <row r="212" spans="1:21" s="6" customFormat="1">
      <c r="A212" s="1"/>
      <c r="B212" s="8"/>
      <c r="C212" s="1"/>
      <c r="D212" s="1"/>
      <c r="E212" s="1"/>
      <c r="F212" s="1"/>
      <c r="G212" s="1"/>
      <c r="H212" s="3"/>
      <c r="I212" s="4"/>
      <c r="J212" s="5"/>
      <c r="K212" s="1"/>
      <c r="L212" s="64"/>
      <c r="M212" s="65"/>
      <c r="O212" s="7"/>
      <c r="P212" s="1"/>
      <c r="Q212" s="4"/>
      <c r="R212" s="1"/>
      <c r="S212" s="8"/>
      <c r="T212" s="1"/>
      <c r="U212" s="1"/>
    </row>
    <row r="213" spans="1:21" s="6" customFormat="1">
      <c r="A213" s="1"/>
      <c r="B213" s="8"/>
      <c r="C213" s="1"/>
      <c r="D213" s="1"/>
      <c r="E213" s="1"/>
      <c r="F213" s="1"/>
      <c r="G213" s="1"/>
      <c r="H213" s="3"/>
      <c r="I213" s="4"/>
      <c r="J213" s="5"/>
      <c r="K213" s="1"/>
      <c r="L213" s="64"/>
      <c r="M213" s="65"/>
      <c r="O213" s="7"/>
      <c r="P213" s="1"/>
      <c r="Q213" s="4"/>
      <c r="R213" s="1"/>
      <c r="S213" s="8"/>
      <c r="T213" s="1"/>
      <c r="U213" s="1"/>
    </row>
    <row r="214" spans="1:21" s="6" customFormat="1">
      <c r="A214" s="1"/>
      <c r="B214" s="8"/>
      <c r="C214" s="1"/>
      <c r="D214" s="1"/>
      <c r="E214" s="1"/>
      <c r="F214" s="1"/>
      <c r="G214" s="1"/>
      <c r="H214" s="3"/>
      <c r="I214" s="4"/>
      <c r="J214" s="5"/>
      <c r="K214" s="1"/>
      <c r="L214" s="64"/>
      <c r="M214" s="65"/>
      <c r="O214" s="7"/>
      <c r="P214" s="1"/>
      <c r="Q214" s="4"/>
      <c r="R214" s="1"/>
      <c r="S214" s="8"/>
      <c r="T214" s="1"/>
      <c r="U214" s="1"/>
    </row>
    <row r="215" spans="1:21" s="6" customFormat="1">
      <c r="A215" s="1"/>
      <c r="B215" s="8"/>
      <c r="C215" s="1"/>
      <c r="D215" s="1"/>
      <c r="E215" s="1"/>
      <c r="F215" s="1"/>
      <c r="G215" s="1"/>
      <c r="H215" s="3"/>
      <c r="I215" s="4"/>
      <c r="J215" s="5"/>
      <c r="K215" s="1"/>
      <c r="L215" s="64"/>
      <c r="M215" s="65"/>
      <c r="O215" s="7"/>
      <c r="P215" s="1"/>
      <c r="Q215" s="4"/>
      <c r="R215" s="1"/>
      <c r="S215" s="8"/>
      <c r="T215" s="1"/>
      <c r="U215" s="1"/>
    </row>
    <row r="216" spans="1:21" s="6" customFormat="1">
      <c r="A216" s="1"/>
      <c r="B216" s="8"/>
      <c r="C216" s="1"/>
      <c r="D216" s="1"/>
      <c r="E216" s="1"/>
      <c r="F216" s="1"/>
      <c r="G216" s="1"/>
      <c r="H216" s="3"/>
      <c r="I216" s="4"/>
      <c r="J216" s="5"/>
      <c r="K216" s="1"/>
      <c r="L216" s="64"/>
      <c r="M216" s="65"/>
      <c r="O216" s="7"/>
      <c r="P216" s="1"/>
      <c r="Q216" s="4"/>
      <c r="R216" s="1"/>
      <c r="S216" s="8"/>
      <c r="T216" s="1"/>
      <c r="U216" s="1"/>
    </row>
    <row r="217" spans="1:21" s="6" customFormat="1">
      <c r="A217" s="1"/>
      <c r="B217" s="8"/>
      <c r="C217" s="1"/>
      <c r="D217" s="1"/>
      <c r="E217" s="1"/>
      <c r="F217" s="1"/>
      <c r="G217" s="1"/>
      <c r="H217" s="3"/>
      <c r="I217" s="4"/>
      <c r="J217" s="5"/>
      <c r="K217" s="1"/>
      <c r="L217" s="64"/>
      <c r="M217" s="65"/>
      <c r="O217" s="7"/>
      <c r="P217" s="1"/>
      <c r="Q217" s="4"/>
      <c r="R217" s="1"/>
      <c r="S217" s="8"/>
      <c r="T217" s="1"/>
      <c r="U217" s="1"/>
    </row>
    <row r="218" spans="1:21" s="6" customFormat="1">
      <c r="A218" s="1"/>
      <c r="B218" s="8"/>
      <c r="C218" s="1"/>
      <c r="D218" s="1"/>
      <c r="E218" s="1"/>
      <c r="F218" s="1"/>
      <c r="G218" s="1"/>
      <c r="H218" s="3"/>
      <c r="I218" s="4"/>
      <c r="J218" s="5"/>
      <c r="K218" s="1"/>
      <c r="L218" s="64"/>
      <c r="M218" s="65"/>
      <c r="O218" s="7"/>
      <c r="P218" s="1"/>
      <c r="Q218" s="4"/>
      <c r="R218" s="1"/>
      <c r="S218" s="8"/>
      <c r="T218" s="1"/>
      <c r="U218" s="1"/>
    </row>
    <row r="219" spans="1:21" s="6" customFormat="1">
      <c r="A219" s="1"/>
      <c r="B219" s="8"/>
      <c r="C219" s="1"/>
      <c r="D219" s="1"/>
      <c r="E219" s="1"/>
      <c r="F219" s="1"/>
      <c r="G219" s="1"/>
      <c r="H219" s="3"/>
      <c r="I219" s="4"/>
      <c r="J219" s="5"/>
      <c r="K219" s="1"/>
      <c r="L219" s="64"/>
      <c r="M219" s="65"/>
      <c r="O219" s="7"/>
      <c r="P219" s="1"/>
      <c r="Q219" s="4"/>
      <c r="R219" s="1"/>
      <c r="S219" s="8"/>
      <c r="T219" s="1"/>
      <c r="U219" s="1"/>
    </row>
    <row r="220" spans="1:21" s="6" customFormat="1">
      <c r="A220" s="1"/>
      <c r="B220" s="8"/>
      <c r="C220" s="1"/>
      <c r="D220" s="1"/>
      <c r="E220" s="1"/>
      <c r="F220" s="1"/>
      <c r="G220" s="1"/>
      <c r="H220" s="3"/>
      <c r="I220" s="4"/>
      <c r="J220" s="5"/>
      <c r="K220" s="1"/>
      <c r="L220" s="64"/>
      <c r="M220" s="65"/>
      <c r="O220" s="7"/>
      <c r="P220" s="1"/>
      <c r="Q220" s="4"/>
      <c r="R220" s="1"/>
      <c r="S220" s="8"/>
      <c r="T220" s="1"/>
      <c r="U220" s="1"/>
    </row>
    <row r="221" spans="1:21" s="6" customFormat="1">
      <c r="A221" s="1"/>
      <c r="B221" s="8"/>
      <c r="C221" s="1"/>
      <c r="D221" s="1"/>
      <c r="E221" s="1"/>
      <c r="F221" s="1"/>
      <c r="G221" s="1"/>
      <c r="H221" s="3"/>
      <c r="I221" s="4"/>
      <c r="J221" s="5"/>
      <c r="K221" s="1"/>
      <c r="L221" s="64"/>
      <c r="M221" s="65"/>
      <c r="O221" s="7"/>
      <c r="P221" s="1"/>
      <c r="Q221" s="4"/>
      <c r="R221" s="1"/>
      <c r="S221" s="8"/>
      <c r="T221" s="1"/>
      <c r="U221" s="1"/>
    </row>
    <row r="222" spans="1:21" s="6" customFormat="1">
      <c r="A222" s="1"/>
      <c r="B222" s="8"/>
      <c r="C222" s="1"/>
      <c r="D222" s="1"/>
      <c r="E222" s="1"/>
      <c r="F222" s="1"/>
      <c r="G222" s="1"/>
      <c r="H222" s="3"/>
      <c r="I222" s="4"/>
      <c r="J222" s="5"/>
      <c r="K222" s="1"/>
      <c r="L222" s="64"/>
      <c r="M222" s="65"/>
      <c r="O222" s="7"/>
      <c r="P222" s="1"/>
      <c r="Q222" s="4"/>
      <c r="R222" s="1"/>
      <c r="S222" s="8"/>
      <c r="T222" s="1"/>
      <c r="U222" s="1"/>
    </row>
    <row r="223" spans="1:21" s="6" customFormat="1">
      <c r="A223" s="1"/>
      <c r="B223" s="8"/>
      <c r="C223" s="1"/>
      <c r="D223" s="1"/>
      <c r="E223" s="1"/>
      <c r="F223" s="1"/>
      <c r="G223" s="1"/>
      <c r="H223" s="3"/>
      <c r="I223" s="4"/>
      <c r="J223" s="5"/>
      <c r="K223" s="1"/>
      <c r="L223" s="64"/>
      <c r="M223" s="1"/>
      <c r="O223" s="7"/>
      <c r="P223" s="1"/>
      <c r="Q223" s="4"/>
      <c r="R223" s="1"/>
      <c r="S223" s="8"/>
      <c r="T223" s="1"/>
      <c r="U223" s="1"/>
    </row>
    <row r="224" spans="1:21" s="6" customFormat="1">
      <c r="A224" s="1"/>
      <c r="B224" s="8"/>
      <c r="C224" s="1"/>
      <c r="D224" s="1"/>
      <c r="E224" s="1"/>
      <c r="F224" s="1"/>
      <c r="G224" s="1"/>
      <c r="H224" s="3"/>
      <c r="I224" s="4"/>
      <c r="J224" s="5"/>
      <c r="K224" s="1"/>
      <c r="L224" s="64"/>
      <c r="M224" s="1"/>
      <c r="O224" s="7"/>
      <c r="P224" s="1"/>
      <c r="Q224" s="4"/>
      <c r="R224" s="1"/>
      <c r="S224" s="8"/>
      <c r="T224" s="1"/>
      <c r="U224" s="1"/>
    </row>
    <row r="225" spans="1:21" s="6" customFormat="1">
      <c r="A225" s="1"/>
      <c r="B225" s="8"/>
      <c r="C225" s="1"/>
      <c r="D225" s="1"/>
      <c r="E225" s="1"/>
      <c r="F225" s="1"/>
      <c r="G225" s="1"/>
      <c r="H225" s="3"/>
      <c r="I225" s="4"/>
      <c r="J225" s="5"/>
      <c r="K225" s="1"/>
      <c r="L225" s="64"/>
      <c r="M225" s="1"/>
      <c r="O225" s="7"/>
      <c r="P225" s="1"/>
      <c r="Q225" s="4"/>
      <c r="R225" s="1"/>
      <c r="S225" s="8"/>
      <c r="T225" s="1"/>
      <c r="U225" s="1"/>
    </row>
    <row r="226" spans="1:21" s="6" customFormat="1">
      <c r="A226" s="1"/>
      <c r="B226" s="8"/>
      <c r="C226" s="1"/>
      <c r="D226" s="1"/>
      <c r="E226" s="1"/>
      <c r="F226" s="1"/>
      <c r="G226" s="1"/>
      <c r="H226" s="3"/>
      <c r="I226" s="4"/>
      <c r="J226" s="5"/>
      <c r="K226" s="1"/>
      <c r="L226" s="64"/>
      <c r="M226" s="1"/>
      <c r="O226" s="7"/>
      <c r="P226" s="1"/>
      <c r="Q226" s="4"/>
      <c r="R226" s="1"/>
      <c r="S226" s="8"/>
      <c r="T226" s="1"/>
      <c r="U226" s="1"/>
    </row>
    <row r="227" spans="1:21">
      <c r="L227" s="64"/>
    </row>
    <row r="228" spans="1:21">
      <c r="L228" s="64"/>
    </row>
    <row r="229" spans="1:21">
      <c r="L229" s="64"/>
    </row>
    <row r="230" spans="1:21">
      <c r="L230" s="64"/>
    </row>
    <row r="231" spans="1:21">
      <c r="L231" s="64"/>
    </row>
    <row r="232" spans="1:21">
      <c r="L232" s="64"/>
    </row>
    <row r="233" spans="1:21">
      <c r="L233" s="64"/>
    </row>
    <row r="234" spans="1:21">
      <c r="L234" s="64"/>
    </row>
    <row r="235" spans="1:21">
      <c r="L235" s="64"/>
    </row>
    <row r="236" spans="1:21">
      <c r="L236" s="64"/>
    </row>
    <row r="237" spans="1:21">
      <c r="L237" s="64"/>
    </row>
    <row r="238" spans="1:21">
      <c r="L238" s="64"/>
    </row>
    <row r="239" spans="1:21">
      <c r="L239" s="64"/>
    </row>
    <row r="240" spans="1:21">
      <c r="L240" s="64"/>
    </row>
    <row r="241" spans="12:12">
      <c r="L241" s="64"/>
    </row>
    <row r="242" spans="12:12">
      <c r="L242" s="64"/>
    </row>
    <row r="243" spans="12:12">
      <c r="L243" s="64"/>
    </row>
    <row r="244" spans="12:12">
      <c r="L244" s="64"/>
    </row>
    <row r="245" spans="12:12">
      <c r="L245" s="64"/>
    </row>
    <row r="246" spans="12:12">
      <c r="L246" s="64"/>
    </row>
    <row r="247" spans="12:12">
      <c r="L247" s="64"/>
    </row>
    <row r="248" spans="12:12">
      <c r="L248" s="64"/>
    </row>
    <row r="249" spans="12:12">
      <c r="L249" s="64"/>
    </row>
    <row r="250" spans="12:12">
      <c r="L250" s="64"/>
    </row>
    <row r="251" spans="12:12">
      <c r="L251" s="64"/>
    </row>
    <row r="252" spans="12:12">
      <c r="L252" s="64"/>
    </row>
    <row r="253" spans="12:12">
      <c r="L253" s="64"/>
    </row>
    <row r="254" spans="12:12">
      <c r="L254" s="64"/>
    </row>
    <row r="255" spans="12:12">
      <c r="L255" s="64"/>
    </row>
    <row r="256" spans="12:12">
      <c r="L256" s="64"/>
    </row>
    <row r="257" spans="12:12">
      <c r="L257" s="64"/>
    </row>
    <row r="258" spans="12:12">
      <c r="L258" s="64"/>
    </row>
    <row r="259" spans="12:12">
      <c r="L259" s="64"/>
    </row>
    <row r="260" spans="12:12">
      <c r="L260" s="64"/>
    </row>
    <row r="261" spans="12:12">
      <c r="L261" s="64"/>
    </row>
    <row r="262" spans="12:12">
      <c r="L262" s="64"/>
    </row>
    <row r="263" spans="12:12">
      <c r="L263" s="64"/>
    </row>
    <row r="264" spans="12:12">
      <c r="L264" s="64"/>
    </row>
    <row r="265" spans="12:12">
      <c r="L265" s="64"/>
    </row>
    <row r="266" spans="12:12">
      <c r="L266" s="64"/>
    </row>
    <row r="267" spans="12:12">
      <c r="L267" s="64"/>
    </row>
    <row r="268" spans="12:12">
      <c r="L268" s="64"/>
    </row>
    <row r="269" spans="12:12">
      <c r="L269" s="64"/>
    </row>
    <row r="270" spans="12:12">
      <c r="L270" s="64"/>
    </row>
    <row r="271" spans="12:12">
      <c r="L271" s="64"/>
    </row>
    <row r="272" spans="12:12">
      <c r="L272" s="64"/>
    </row>
    <row r="273" spans="12:12">
      <c r="L273" s="64"/>
    </row>
    <row r="274" spans="12:12">
      <c r="L274" s="64"/>
    </row>
    <row r="275" spans="12:12">
      <c r="L275" s="64"/>
    </row>
    <row r="276" spans="12:12">
      <c r="L276" s="64"/>
    </row>
    <row r="277" spans="12:12">
      <c r="L277" s="64"/>
    </row>
    <row r="278" spans="12:12">
      <c r="L278" s="64"/>
    </row>
    <row r="279" spans="12:12">
      <c r="L279" s="64"/>
    </row>
    <row r="280" spans="12:12">
      <c r="L280" s="64"/>
    </row>
    <row r="281" spans="12:12">
      <c r="L281" s="64"/>
    </row>
    <row r="282" spans="12:12">
      <c r="L282" s="64"/>
    </row>
    <row r="283" spans="12:12">
      <c r="L283" s="64"/>
    </row>
    <row r="284" spans="12:12">
      <c r="L284" s="64"/>
    </row>
    <row r="285" spans="12:12">
      <c r="L285" s="64"/>
    </row>
    <row r="286" spans="12:12">
      <c r="L286" s="64"/>
    </row>
    <row r="287" spans="12:12">
      <c r="L287" s="64"/>
    </row>
    <row r="288" spans="12:12">
      <c r="L288" s="64"/>
    </row>
    <row r="289" spans="12:12">
      <c r="L289" s="64"/>
    </row>
    <row r="290" spans="12:12">
      <c r="L290" s="64"/>
    </row>
    <row r="291" spans="12:12">
      <c r="L291" s="64"/>
    </row>
    <row r="292" spans="12:12">
      <c r="L292" s="64"/>
    </row>
    <row r="293" spans="12:12">
      <c r="L293" s="64"/>
    </row>
    <row r="294" spans="12:12">
      <c r="L294" s="64"/>
    </row>
    <row r="295" spans="12:12">
      <c r="L295" s="64"/>
    </row>
    <row r="296" spans="12:12">
      <c r="L296" s="64"/>
    </row>
    <row r="297" spans="12:12">
      <c r="L297" s="64"/>
    </row>
    <row r="298" spans="12:12">
      <c r="L298" s="64"/>
    </row>
    <row r="299" spans="12:12">
      <c r="L299" s="64"/>
    </row>
    <row r="300" spans="12:12">
      <c r="L300" s="64"/>
    </row>
    <row r="301" spans="12:12">
      <c r="L301" s="64"/>
    </row>
    <row r="302" spans="12:12">
      <c r="L302" s="64"/>
    </row>
    <row r="303" spans="12:12">
      <c r="L303" s="64"/>
    </row>
    <row r="304" spans="12:12">
      <c r="L304" s="64"/>
    </row>
    <row r="305" spans="12:12">
      <c r="L305" s="64"/>
    </row>
    <row r="306" spans="12:12">
      <c r="L306" s="64"/>
    </row>
    <row r="307" spans="12:12">
      <c r="L307" s="64"/>
    </row>
    <row r="308" spans="12:12">
      <c r="L308" s="64"/>
    </row>
    <row r="309" spans="12:12">
      <c r="L309" s="64"/>
    </row>
    <row r="310" spans="12:12">
      <c r="L310" s="64"/>
    </row>
    <row r="311" spans="12:12">
      <c r="L311" s="64"/>
    </row>
    <row r="312" spans="12:12">
      <c r="L312" s="64"/>
    </row>
    <row r="313" spans="12:12">
      <c r="L313" s="64"/>
    </row>
    <row r="314" spans="12:12">
      <c r="L314" s="64"/>
    </row>
    <row r="315" spans="12:12">
      <c r="L315" s="64"/>
    </row>
    <row r="316" spans="12:12">
      <c r="L316" s="64"/>
    </row>
    <row r="317" spans="12:12">
      <c r="L317" s="64"/>
    </row>
    <row r="318" spans="12:12">
      <c r="L318" s="64"/>
    </row>
    <row r="319" spans="12:12">
      <c r="L319" s="64"/>
    </row>
    <row r="320" spans="12:12">
      <c r="L320" s="64"/>
    </row>
    <row r="321" spans="12:12">
      <c r="L321" s="64"/>
    </row>
    <row r="322" spans="12:12">
      <c r="L322" s="64"/>
    </row>
    <row r="323" spans="12:12">
      <c r="L323" s="64"/>
    </row>
    <row r="324" spans="12:12">
      <c r="L324" s="64"/>
    </row>
    <row r="325" spans="12:12">
      <c r="L325" s="64"/>
    </row>
    <row r="326" spans="12:12">
      <c r="L326" s="64"/>
    </row>
    <row r="327" spans="12:12">
      <c r="L327" s="64"/>
    </row>
    <row r="328" spans="12:12">
      <c r="L328" s="64"/>
    </row>
    <row r="329" spans="12:12">
      <c r="L329" s="64"/>
    </row>
    <row r="330" spans="12:12">
      <c r="L330" s="64"/>
    </row>
    <row r="331" spans="12:12">
      <c r="L331" s="64"/>
    </row>
    <row r="332" spans="12:12">
      <c r="L332" s="64"/>
    </row>
    <row r="333" spans="12:12">
      <c r="L333" s="64"/>
    </row>
    <row r="334" spans="12:12">
      <c r="L334" s="64"/>
    </row>
    <row r="335" spans="12:12">
      <c r="L335" s="64"/>
    </row>
    <row r="336" spans="12:12">
      <c r="L336" s="64"/>
    </row>
    <row r="337" spans="12:12">
      <c r="L337" s="64"/>
    </row>
    <row r="338" spans="12:12">
      <c r="L338" s="64"/>
    </row>
    <row r="339" spans="12:12">
      <c r="L339" s="64"/>
    </row>
    <row r="340" spans="12:12">
      <c r="L340" s="64"/>
    </row>
    <row r="341" spans="12:12">
      <c r="L341" s="64"/>
    </row>
    <row r="342" spans="12:12">
      <c r="L342" s="64"/>
    </row>
    <row r="343" spans="12:12">
      <c r="L343" s="64"/>
    </row>
    <row r="344" spans="12:12">
      <c r="L344" s="64"/>
    </row>
    <row r="345" spans="12:12">
      <c r="L345" s="64"/>
    </row>
    <row r="346" spans="12:12">
      <c r="L346" s="64"/>
    </row>
    <row r="347" spans="12:12">
      <c r="L347" s="64"/>
    </row>
    <row r="348" spans="12:12">
      <c r="L348" s="64"/>
    </row>
    <row r="349" spans="12:12">
      <c r="L349" s="64"/>
    </row>
    <row r="350" spans="12:12">
      <c r="L350" s="64"/>
    </row>
    <row r="351" spans="12:12">
      <c r="L351" s="64"/>
    </row>
    <row r="352" spans="12:12">
      <c r="L352" s="64"/>
    </row>
    <row r="353" spans="12:12">
      <c r="L353" s="64"/>
    </row>
    <row r="354" spans="12:12">
      <c r="L354" s="64"/>
    </row>
    <row r="355" spans="12:12">
      <c r="L355" s="64"/>
    </row>
    <row r="356" spans="12:12">
      <c r="L356" s="64"/>
    </row>
    <row r="357" spans="12:12">
      <c r="L357" s="64"/>
    </row>
    <row r="358" spans="12:12">
      <c r="L358" s="64"/>
    </row>
    <row r="359" spans="12:12">
      <c r="L359" s="64"/>
    </row>
    <row r="360" spans="12:12">
      <c r="L360" s="64"/>
    </row>
    <row r="361" spans="12:12">
      <c r="L361" s="64"/>
    </row>
    <row r="362" spans="12:12">
      <c r="L362" s="64"/>
    </row>
    <row r="363" spans="12:12">
      <c r="L363" s="64"/>
    </row>
    <row r="364" spans="12:12">
      <c r="L364" s="64"/>
    </row>
    <row r="365" spans="12:12">
      <c r="L365" s="64"/>
    </row>
    <row r="366" spans="12:12">
      <c r="L366" s="64"/>
    </row>
    <row r="367" spans="12:12">
      <c r="L367" s="64"/>
    </row>
    <row r="368" spans="12:12">
      <c r="L368" s="64"/>
    </row>
    <row r="369" spans="12:12">
      <c r="L369" s="64"/>
    </row>
    <row r="370" spans="12:12">
      <c r="L370" s="64"/>
    </row>
    <row r="371" spans="12:12">
      <c r="L371" s="64"/>
    </row>
    <row r="372" spans="12:12">
      <c r="L372" s="64"/>
    </row>
    <row r="373" spans="12:12">
      <c r="L373" s="64"/>
    </row>
    <row r="374" spans="12:12">
      <c r="L374" s="64"/>
    </row>
    <row r="375" spans="12:12">
      <c r="L375" s="64"/>
    </row>
    <row r="376" spans="12:12">
      <c r="L376" s="64"/>
    </row>
    <row r="377" spans="12:12">
      <c r="L377" s="64"/>
    </row>
    <row r="378" spans="12:12">
      <c r="L378" s="64"/>
    </row>
    <row r="379" spans="12:12">
      <c r="L379" s="64"/>
    </row>
    <row r="380" spans="12:12">
      <c r="L380" s="64"/>
    </row>
    <row r="381" spans="12:12">
      <c r="L381" s="64"/>
    </row>
    <row r="382" spans="12:12">
      <c r="L382" s="64"/>
    </row>
    <row r="383" spans="12:12">
      <c r="L383" s="64"/>
    </row>
    <row r="384" spans="12:12">
      <c r="L384" s="64"/>
    </row>
    <row r="385" spans="12:12">
      <c r="L385" s="64"/>
    </row>
    <row r="386" spans="12:12">
      <c r="L386" s="64"/>
    </row>
    <row r="387" spans="12:12">
      <c r="L387" s="64"/>
    </row>
    <row r="388" spans="12:12">
      <c r="L388" s="64"/>
    </row>
    <row r="389" spans="12:12">
      <c r="L389" s="64"/>
    </row>
    <row r="390" spans="12:12">
      <c r="L390" s="64"/>
    </row>
    <row r="391" spans="12:12">
      <c r="L391" s="64"/>
    </row>
    <row r="392" spans="12:12">
      <c r="L392" s="64"/>
    </row>
    <row r="393" spans="12:12">
      <c r="L393" s="64"/>
    </row>
    <row r="394" spans="12:12">
      <c r="L394" s="64"/>
    </row>
    <row r="395" spans="12:12">
      <c r="L395" s="64"/>
    </row>
    <row r="396" spans="12:12">
      <c r="L396" s="64"/>
    </row>
    <row r="397" spans="12:12">
      <c r="L397" s="64"/>
    </row>
    <row r="398" spans="12:12">
      <c r="L398" s="64"/>
    </row>
    <row r="399" spans="12:12">
      <c r="L399" s="64"/>
    </row>
    <row r="400" spans="12:12">
      <c r="L400" s="64"/>
    </row>
    <row r="401" spans="12:12">
      <c r="L401" s="64"/>
    </row>
    <row r="402" spans="12:12">
      <c r="L402" s="64"/>
    </row>
    <row r="403" spans="12:12">
      <c r="L403" s="64"/>
    </row>
    <row r="404" spans="12:12">
      <c r="L404" s="64"/>
    </row>
    <row r="405" spans="12:12">
      <c r="L405" s="64"/>
    </row>
    <row r="406" spans="12:12">
      <c r="L406" s="64"/>
    </row>
    <row r="407" spans="12:12">
      <c r="L407" s="64"/>
    </row>
    <row r="408" spans="12:12">
      <c r="L408" s="64"/>
    </row>
    <row r="409" spans="12:12">
      <c r="L409" s="64"/>
    </row>
    <row r="410" spans="12:12">
      <c r="L410" s="64"/>
    </row>
    <row r="411" spans="12:12">
      <c r="L411" s="64"/>
    </row>
    <row r="412" spans="12:12">
      <c r="L412" s="64"/>
    </row>
    <row r="413" spans="12:12">
      <c r="L413" s="64"/>
    </row>
    <row r="414" spans="12:12">
      <c r="L414" s="64"/>
    </row>
    <row r="415" spans="12:12">
      <c r="L415" s="64"/>
    </row>
    <row r="416" spans="12:12">
      <c r="L416" s="64"/>
    </row>
    <row r="417" spans="12:12">
      <c r="L417" s="64"/>
    </row>
    <row r="418" spans="12:12">
      <c r="L418" s="64"/>
    </row>
    <row r="419" spans="12:12">
      <c r="L419" s="64"/>
    </row>
    <row r="420" spans="12:12">
      <c r="L420" s="64"/>
    </row>
    <row r="421" spans="12:12">
      <c r="L421" s="64"/>
    </row>
    <row r="422" spans="12:12">
      <c r="L422" s="64"/>
    </row>
    <row r="423" spans="12:12">
      <c r="L423" s="64"/>
    </row>
    <row r="424" spans="12:12">
      <c r="L424" s="64"/>
    </row>
    <row r="425" spans="12:12">
      <c r="L425" s="64"/>
    </row>
    <row r="426" spans="12:12">
      <c r="L426" s="64"/>
    </row>
    <row r="427" spans="12:12">
      <c r="L427" s="64"/>
    </row>
    <row r="428" spans="12:12">
      <c r="L428" s="64"/>
    </row>
    <row r="429" spans="12:12">
      <c r="L429" s="64"/>
    </row>
    <row r="430" spans="12:12">
      <c r="L430" s="64"/>
    </row>
    <row r="431" spans="12:12">
      <c r="L431" s="64"/>
    </row>
    <row r="432" spans="12:12">
      <c r="L432" s="64"/>
    </row>
    <row r="433" spans="12:12">
      <c r="L433" s="64"/>
    </row>
    <row r="434" spans="12:12">
      <c r="L434" s="64"/>
    </row>
    <row r="435" spans="12:12">
      <c r="L435" s="64"/>
    </row>
    <row r="436" spans="12:12">
      <c r="L436" s="64"/>
    </row>
    <row r="437" spans="12:12">
      <c r="L437" s="64"/>
    </row>
    <row r="438" spans="12:12">
      <c r="L438" s="64"/>
    </row>
    <row r="439" spans="12:12">
      <c r="L439" s="64"/>
    </row>
    <row r="440" spans="12:12">
      <c r="L440" s="64"/>
    </row>
    <row r="441" spans="12:12">
      <c r="L441" s="64"/>
    </row>
    <row r="442" spans="12:12">
      <c r="L442" s="64"/>
    </row>
  </sheetData>
  <mergeCells count="16">
    <mergeCell ref="D80:J80"/>
    <mergeCell ref="B3:B5"/>
    <mergeCell ref="D3:K3"/>
    <mergeCell ref="L3:M3"/>
    <mergeCell ref="N3:Q3"/>
    <mergeCell ref="K4:K5"/>
    <mergeCell ref="L4:L5"/>
    <mergeCell ref="M4:M5"/>
    <mergeCell ref="N4:O4"/>
    <mergeCell ref="P4:Q4"/>
    <mergeCell ref="S3:S5"/>
    <mergeCell ref="D4:D5"/>
    <mergeCell ref="E4:G4"/>
    <mergeCell ref="H4:H5"/>
    <mergeCell ref="I4:I5"/>
    <mergeCell ref="J4:J5"/>
  </mergeCells>
  <phoneticPr fontId="2"/>
  <pageMargins left="0.78740157480314965" right="0.78740157480314965" top="0.78740157480314965" bottom="0.78740157480314965" header="0.51181102362204722" footer="0.51181102362204722"/>
  <pageSetup paperSize="9" scale="74" firstPageNumber="6" fitToHeight="0" pageOrder="overThenDown" orientation="landscape" r:id="rId1"/>
  <headerFooter alignWithMargins="0"/>
  <rowBreaks count="1" manualBreakCount="1">
    <brk id="4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市町村別人口</vt:lpstr>
      <vt:lpstr>市町村別人口!Print_Area</vt:lpstr>
      <vt:lpstr>市町村別人口!Print_Titles</vt:lpstr>
    </vt:vector>
  </TitlesOfParts>
  <Company>熊本県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2016-10-21T07:46:34Z</dcterms:created>
  <dcterms:modified xsi:type="dcterms:W3CDTF">2016-10-25T06:19:10Z</dcterms:modified>
</cp:coreProperties>
</file>