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560" windowHeight="7755" activeTab="0"/>
  </bookViews>
  <sheets>
    <sheet name="10_3" sheetId="1" r:id="rId1"/>
  </sheets>
  <definedNames>
    <definedName name="DATA" localSheetId="0">'10_3'!$B$13:$M$42,'10_3'!$B$55:$M$84</definedName>
    <definedName name="DATA">#REF!</definedName>
    <definedName name="K_Top1" localSheetId="0">'10_3'!$B$13</definedName>
    <definedName name="K_Top1">#REF!</definedName>
    <definedName name="K_TOP2" localSheetId="0">'10_3'!$B$55</definedName>
    <definedName name="Last1" localSheetId="0">'10_3'!$M$13</definedName>
    <definedName name="_xlnm.Print_Area" localSheetId="0">'10_3'!$A$1:$M$84</definedName>
    <definedName name="SIKI1" localSheetId="0">'10_3'!#REF!</definedName>
    <definedName name="SIKI2" localSheetId="0">'10_3'!#REF!</definedName>
    <definedName name="Tag1" localSheetId="0">'10_3'!#REF!</definedName>
    <definedName name="Tag2" localSheetId="0">'10_3'!$A$14</definedName>
    <definedName name="Tag3" localSheetId="0">'10_3'!$A$55</definedName>
    <definedName name="Top1" localSheetId="0">'10_3'!#REF!</definedName>
  </definedNames>
  <calcPr fullCalcOnLoad="1"/>
</workbook>
</file>

<file path=xl/sharedStrings.xml><?xml version="1.0" encoding="utf-8"?>
<sst xmlns="http://schemas.openxmlformats.org/spreadsheetml/2006/main" count="235" uniqueCount="99">
  <si>
    <t>　　（単位　人・％）</t>
  </si>
  <si>
    <t>行政区域</t>
  </si>
  <si>
    <t>合　　計</t>
  </si>
  <si>
    <t>簡　易　水　道</t>
  </si>
  <si>
    <t>専　用　水　道</t>
  </si>
  <si>
    <t>普及率</t>
  </si>
  <si>
    <t xml:space="preserve"> 年　間</t>
  </si>
  <si>
    <t>一日平均</t>
  </si>
  <si>
    <t>年度・市町村</t>
  </si>
  <si>
    <t xml:space="preserve"> 内 人 口</t>
  </si>
  <si>
    <t>現在給水</t>
  </si>
  <si>
    <t>(Ｂ／Ａ</t>
  </si>
  <si>
    <t xml:space="preserve"> 給水量</t>
  </si>
  <si>
    <t>給 水 量</t>
  </si>
  <si>
    <t>（Ａ）</t>
  </si>
  <si>
    <t>箇所数</t>
  </si>
  <si>
    <t>人　　口</t>
  </si>
  <si>
    <t>×100)</t>
  </si>
  <si>
    <t>（Ｂ）</t>
  </si>
  <si>
    <t xml:space="preserve"> ％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</si>
  <si>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</si>
  <si>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</si>
  <si>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</si>
  <si>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</si>
  <si>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</si>
  <si>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</si>
  <si>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</si>
  <si>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</si>
  <si>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</si>
  <si>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</si>
  <si>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</si>
  <si>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</si>
  <si>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城 南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</si>
  <si>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</si>
  <si>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</si>
  <si>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</si>
  <si>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</si>
  <si>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</si>
  <si>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</si>
  <si>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</si>
  <si>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</si>
  <si>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</si>
  <si>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市町村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</si>
  <si>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</si>
  <si>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</si>
  <si>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</si>
  <si>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</si>
  <si>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</si>
  <si>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</si>
  <si>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</si>
  <si>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</si>
  <si>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</si>
  <si>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</si>
  <si>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</si>
  <si>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</si>
  <si>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</si>
  <si>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</si>
  <si>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</si>
  <si>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</si>
  <si>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あさぎり町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</si>
  <si>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</si>
  <si>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</si>
  <si>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</si>
  <si>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</si>
  <si>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</si>
  <si>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</si>
  <si>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</si>
  <si>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</si>
  <si>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</si>
  <si>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上天草市</t>
  </si>
  <si>
    <t>宇城市</t>
  </si>
  <si>
    <t>阿蘇市</t>
  </si>
  <si>
    <t>美 里 町</t>
  </si>
  <si>
    <t>南阿蘇村</t>
  </si>
  <si>
    <t>山 都 町</t>
  </si>
  <si>
    <t>天 草 市</t>
  </si>
  <si>
    <t>合志市</t>
  </si>
  <si>
    <t>和 水 町</t>
  </si>
  <si>
    <t>県水環境課</t>
  </si>
  <si>
    <t>氷川町</t>
  </si>
  <si>
    <t xml:space="preserve">   千㎥</t>
  </si>
  <si>
    <t xml:space="preserve">     ㎥</t>
  </si>
  <si>
    <t>上　水　道</t>
  </si>
  <si>
    <t>１）一部事務組合（大津菊陽水道企業団、八代生活環境事務組合、矢護川簡易水道組合）の箇所数は、給水市町村のうち、１箇所に計上している。</t>
  </si>
  <si>
    <t>２）専用水道の現在給水人口は自己水源のみを対象としている。</t>
  </si>
  <si>
    <t>３）H18の行政区域内人口は、平成19年4月1日現在の推計人口である。</t>
  </si>
  <si>
    <t>４）年間給水量は上水道及び簡易水道の合計である（専用水道は含まない）。</t>
  </si>
  <si>
    <t xml:space="preserve">   千㎥</t>
  </si>
  <si>
    <t xml:space="preserve">     ㎥</t>
  </si>
  <si>
    <t>葦 北 郡</t>
  </si>
  <si>
    <t>　　１８　　</t>
  </si>
  <si>
    <t>84.5%</t>
  </si>
  <si>
    <t>１０－３　水道施設状況（平成１６～平成２０年度）</t>
  </si>
  <si>
    <t>平成１６年度</t>
  </si>
  <si>
    <t>　　１７　　</t>
  </si>
  <si>
    <t>　　１９　　</t>
  </si>
  <si>
    <t>　　２０　　</t>
  </si>
  <si>
    <t>…</t>
  </si>
  <si>
    <t>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</si>
</sst>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.00;&quot;△ &quot;#,##0.00"/>
    <numFmt numFmtId="206" formatCode="0.00000000"/>
    <numFmt numFmtId="207" formatCode="0.0000000"/>
    <numFmt numFmtId="208" formatCode="0.000000"/>
    <numFmt numFmtId="209" formatCode="\(#,##0.0\);&quot;(△&quot;#,##0.0\)"/>
    <numFmt numFmtId="210" formatCode="#,##0.000;[Red]\-#,##0.000"/>
    <numFmt numFmtId="211" formatCode="0;&quot;△ &quot;0"/>
    <numFmt numFmtId="212" formatCode="0.0;&quot;△ &quot;0.0"/>
    <numFmt numFmtId="213" formatCode="0_);\(0\)"/>
    <numFmt numFmtId="214" formatCode="0.000;&quot;△ &quot;0.000"/>
    <numFmt numFmtId="215" formatCode="0.0_);[Red]\(0.0\)"/>
    <numFmt numFmtId="216" formatCode="#,##0.00000;&quot;△ &quot;#,##0.00000"/>
    <numFmt numFmtId="217" formatCode="[$-411]e"/>
    <numFmt numFmtId="218" formatCode="0_);[Red]\(0\)"/>
    <numFmt numFmtId="219" formatCode="&quot;×&quot;;&quot;×&quot;;&quot;○&quot;"/>
    <numFmt numFmtId="220" formatCode="0.00_);[Red]\(0.00\)"/>
    <numFmt numFmtId="221" formatCode="0.000_);[Red]\(0.000\)"/>
    <numFmt numFmtId="222" formatCode="#,##0.00_ ;[Red]\-#,##0.00\ "/>
    <numFmt numFmtId="223" formatCode="0.00;&quot;△ &quot;0.00"/>
    <numFmt numFmtId="224" formatCode="0.0_ "/>
    <numFmt numFmtId="225" formatCode="00"/>
    <numFmt numFmtId="226" formatCode="##0.000"/>
    <numFmt numFmtId="227" formatCode="000"/>
    <numFmt numFmtId="228" formatCode="0_ "/>
    <numFmt numFmtId="229" formatCode="#,##0_);\(#,##0\)"/>
    <numFmt numFmtId="230" formatCode="#,##0_);[Red]\(#,##0\)"/>
    <numFmt numFmtId="231" formatCode="&quot;\&quot;#,##0_);\(&quot;\&quot;#,##0\)"/>
    <numFmt numFmtId="232" formatCode="#,##0.00_);[Red]\(#,##0.00\)"/>
    <numFmt numFmtId="233" formatCode="&quot;*&quot;#,##0.00"/>
    <numFmt numFmtId="234" formatCode="#,##0.0_);\(#,##0.0\)"/>
    <numFmt numFmtId="235" formatCode="#,##0.000;&quot;△ &quot;#,##0.000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M 中ゴシック BBB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color indexed="5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81">
    <xf numFmtId="178" fontId="0" fillId="0" borderId="0" xfId="0" applyAlignment="1">
      <alignment/>
    </xf>
    <xf numFmtId="178" fontId="10" fillId="0" borderId="0" xfId="21" applyFont="1" applyFill="1" applyAlignment="1">
      <alignment vertical="center"/>
      <protection/>
    </xf>
    <xf numFmtId="180" fontId="10" fillId="0" borderId="0" xfId="21" applyNumberFormat="1" applyFont="1" applyFill="1" applyAlignment="1">
      <alignment vertical="center"/>
      <protection/>
    </xf>
    <xf numFmtId="178" fontId="10" fillId="0" borderId="0" xfId="21" applyFont="1" applyFill="1" applyBorder="1" applyAlignment="1" applyProtection="1">
      <alignment horizontal="left" vertical="center"/>
      <protection/>
    </xf>
    <xf numFmtId="178" fontId="10" fillId="0" borderId="0" xfId="21" applyFont="1" applyFill="1" applyBorder="1" applyAlignment="1">
      <alignment vertical="center"/>
      <protection/>
    </xf>
    <xf numFmtId="180" fontId="10" fillId="0" borderId="0" xfId="21" applyNumberFormat="1" applyFont="1" applyFill="1" applyBorder="1" applyAlignment="1">
      <alignment vertical="center"/>
      <protection/>
    </xf>
    <xf numFmtId="178" fontId="10" fillId="0" borderId="0" xfId="21" applyFont="1" applyFill="1" applyBorder="1" applyAlignment="1" quotePrefix="1">
      <alignment horizontal="right" vertical="center"/>
      <protection/>
    </xf>
    <xf numFmtId="178" fontId="10" fillId="0" borderId="0" xfId="21" applyFont="1" applyFill="1" applyBorder="1" applyAlignment="1" applyProtection="1">
      <alignment vertical="center"/>
      <protection/>
    </xf>
    <xf numFmtId="180" fontId="10" fillId="0" borderId="0" xfId="21" applyNumberFormat="1" applyFont="1" applyFill="1" applyBorder="1" applyAlignment="1" applyProtection="1">
      <alignment vertical="center"/>
      <protection/>
    </xf>
    <xf numFmtId="37" fontId="10" fillId="0" borderId="0" xfId="21" applyNumberFormat="1" applyFont="1" applyFill="1" applyBorder="1" applyAlignment="1" applyProtection="1">
      <alignment vertical="center"/>
      <protection/>
    </xf>
    <xf numFmtId="178" fontId="11" fillId="0" borderId="0" xfId="21" applyFont="1" applyFill="1" applyAlignment="1" applyProtection="1">
      <alignment horizontal="left" vertical="center"/>
      <protection/>
    </xf>
    <xf numFmtId="178" fontId="11" fillId="0" borderId="0" xfId="21" applyFont="1" applyFill="1" applyAlignment="1">
      <alignment vertical="center"/>
      <protection/>
    </xf>
    <xf numFmtId="178" fontId="10" fillId="0" borderId="1" xfId="21" applyFont="1" applyFill="1" applyBorder="1" applyAlignment="1">
      <alignment vertical="center"/>
      <protection/>
    </xf>
    <xf numFmtId="178" fontId="10" fillId="0" borderId="2" xfId="21" applyFont="1" applyFill="1" applyBorder="1" applyAlignment="1">
      <alignment vertical="center"/>
      <protection/>
    </xf>
    <xf numFmtId="178" fontId="10" fillId="0" borderId="3" xfId="21" applyFont="1" applyFill="1" applyBorder="1" applyAlignment="1">
      <alignment vertical="center"/>
      <protection/>
    </xf>
    <xf numFmtId="180" fontId="10" fillId="0" borderId="2" xfId="21" applyNumberFormat="1" applyFont="1" applyFill="1" applyBorder="1" applyAlignment="1">
      <alignment horizontal="center" vertical="center"/>
      <protection/>
    </xf>
    <xf numFmtId="178" fontId="10" fillId="0" borderId="4" xfId="21" applyFont="1" applyFill="1" applyBorder="1" applyAlignment="1">
      <alignment vertical="center"/>
      <protection/>
    </xf>
    <xf numFmtId="178" fontId="10" fillId="0" borderId="5" xfId="21" applyFont="1" applyFill="1" applyBorder="1" applyAlignment="1" applyProtection="1">
      <alignment horizontal="center" vertical="center"/>
      <protection/>
    </xf>
    <xf numFmtId="178" fontId="10" fillId="0" borderId="6" xfId="21" applyFont="1" applyFill="1" applyBorder="1" applyAlignment="1" applyProtection="1">
      <alignment horizontal="centerContinuous" vertical="center"/>
      <protection/>
    </xf>
    <xf numFmtId="178" fontId="10" fillId="0" borderId="7" xfId="21" applyFont="1" applyFill="1" applyBorder="1" applyAlignment="1">
      <alignment horizontal="centerContinuous" vertical="center"/>
      <protection/>
    </xf>
    <xf numFmtId="178" fontId="10" fillId="0" borderId="7" xfId="21" applyFont="1" applyFill="1" applyBorder="1" applyAlignment="1" applyProtection="1">
      <alignment horizontal="centerContinuous" vertical="center"/>
      <protection/>
    </xf>
    <xf numFmtId="180" fontId="10" fillId="0" borderId="5" xfId="21" applyNumberFormat="1" applyFont="1" applyFill="1" applyBorder="1" applyAlignment="1" applyProtection="1">
      <alignment horizontal="center" vertical="center"/>
      <protection/>
    </xf>
    <xf numFmtId="178" fontId="10" fillId="0" borderId="8" xfId="21" applyFont="1" applyFill="1" applyBorder="1" applyAlignment="1" applyProtection="1">
      <alignment horizontal="center" vertical="center"/>
      <protection/>
    </xf>
    <xf numFmtId="178" fontId="10" fillId="0" borderId="4" xfId="21" applyFont="1" applyFill="1" applyBorder="1" applyAlignment="1" applyProtection="1" quotePrefix="1">
      <alignment horizontal="center" vertical="center"/>
      <protection/>
    </xf>
    <xf numFmtId="178" fontId="10" fillId="0" borderId="2" xfId="21" applyFont="1" applyFill="1" applyBorder="1" applyAlignment="1" applyProtection="1">
      <alignment horizontal="center" vertical="center"/>
      <protection/>
    </xf>
    <xf numFmtId="178" fontId="10" fillId="0" borderId="7" xfId="21" applyFont="1" applyFill="1" applyBorder="1" applyAlignment="1">
      <alignment horizontal="center" vertical="center"/>
      <protection/>
    </xf>
    <xf numFmtId="178" fontId="10" fillId="0" borderId="9" xfId="21" applyFont="1" applyFill="1" applyBorder="1" applyAlignment="1">
      <alignment vertical="center"/>
      <protection/>
    </xf>
    <xf numFmtId="178" fontId="10" fillId="0" borderId="9" xfId="21" applyFont="1" applyFill="1" applyBorder="1" applyAlignment="1" applyProtection="1">
      <alignment horizontal="center" vertical="center"/>
      <protection/>
    </xf>
    <xf numFmtId="180" fontId="10" fillId="0" borderId="9" xfId="21" applyNumberFormat="1" applyFont="1" applyFill="1" applyBorder="1" applyAlignment="1" applyProtection="1">
      <alignment horizontal="center" vertical="center"/>
      <protection/>
    </xf>
    <xf numFmtId="178" fontId="10" fillId="0" borderId="6" xfId="21" applyFont="1" applyFill="1" applyBorder="1" applyAlignment="1">
      <alignment vertical="center"/>
      <protection/>
    </xf>
    <xf numFmtId="178" fontId="10" fillId="0" borderId="1" xfId="21" applyFont="1" applyFill="1" applyBorder="1" applyAlignment="1" applyProtection="1" quotePrefix="1">
      <alignment horizontal="center" vertical="center"/>
      <protection/>
    </xf>
    <xf numFmtId="178" fontId="12" fillId="0" borderId="4" xfId="21" applyFont="1" applyFill="1" applyBorder="1" applyAlignment="1" applyProtection="1" quotePrefix="1">
      <alignment horizontal="center" vertical="center"/>
      <protection/>
    </xf>
    <xf numFmtId="178" fontId="12" fillId="0" borderId="4" xfId="21" applyFont="1" applyFill="1" applyBorder="1" applyAlignment="1" applyProtection="1">
      <alignment horizontal="center" vertical="center"/>
      <protection/>
    </xf>
    <xf numFmtId="178" fontId="10" fillId="0" borderId="4" xfId="21" applyFont="1" applyFill="1" applyBorder="1" applyAlignment="1" applyProtection="1">
      <alignment horizontal="distributed" vertical="center"/>
      <protection/>
    </xf>
    <xf numFmtId="178" fontId="12" fillId="0" borderId="4" xfId="21" applyFont="1" applyFill="1" applyBorder="1" applyAlignment="1" applyProtection="1">
      <alignment horizontal="distributed" vertical="center"/>
      <protection/>
    </xf>
    <xf numFmtId="178" fontId="10" fillId="0" borderId="7" xfId="21" applyFont="1" applyFill="1" applyBorder="1" applyAlignment="1" applyProtection="1">
      <alignment horizontal="distributed" vertical="center"/>
      <protection/>
    </xf>
    <xf numFmtId="178" fontId="10" fillId="0" borderId="10" xfId="21" applyFont="1" applyFill="1" applyBorder="1" applyAlignment="1" quotePrefix="1">
      <alignment vertical="center"/>
      <protection/>
    </xf>
    <xf numFmtId="178" fontId="10" fillId="0" borderId="10" xfId="21" applyFont="1" applyFill="1" applyBorder="1" applyAlignment="1" quotePrefix="1">
      <alignment horizontal="right" vertical="center"/>
      <protection/>
    </xf>
    <xf numFmtId="37" fontId="12" fillId="0" borderId="1" xfId="21" applyNumberFormat="1" applyFont="1" applyFill="1" applyBorder="1" applyAlignment="1" applyProtection="1">
      <alignment horizontal="distributed" vertical="center"/>
      <protection/>
    </xf>
    <xf numFmtId="37" fontId="10" fillId="0" borderId="4" xfId="21" applyNumberFormat="1" applyFont="1" applyFill="1" applyBorder="1" applyAlignment="1" applyProtection="1">
      <alignment horizontal="distributed" vertical="center"/>
      <protection/>
    </xf>
    <xf numFmtId="37" fontId="12" fillId="0" borderId="4" xfId="21" applyNumberFormat="1" applyFont="1" applyFill="1" applyBorder="1" applyAlignment="1" applyProtection="1">
      <alignment horizontal="distributed" vertical="center"/>
      <protection/>
    </xf>
    <xf numFmtId="37" fontId="10" fillId="0" borderId="7" xfId="21" applyNumberFormat="1" applyFont="1" applyFill="1" applyBorder="1" applyAlignment="1" applyProtection="1">
      <alignment horizontal="distributed" vertical="center"/>
      <protection/>
    </xf>
    <xf numFmtId="202" fontId="13" fillId="0" borderId="0" xfId="21" applyNumberFormat="1" applyFont="1" applyFill="1" applyBorder="1" applyAlignment="1" applyProtection="1">
      <alignment horizontal="right" vertical="center"/>
      <protection/>
    </xf>
    <xf numFmtId="183" fontId="13" fillId="0" borderId="0" xfId="21" applyNumberFormat="1" applyFont="1" applyFill="1" applyBorder="1" applyAlignment="1" applyProtection="1">
      <alignment horizontal="right" vertical="center"/>
      <protection/>
    </xf>
    <xf numFmtId="202" fontId="14" fillId="0" borderId="0" xfId="21" applyNumberFormat="1" applyFont="1" applyFill="1" applyBorder="1" applyAlignment="1" applyProtection="1">
      <alignment horizontal="right" vertical="center"/>
      <protection/>
    </xf>
    <xf numFmtId="38" fontId="13" fillId="2" borderId="0" xfId="17" applyFont="1" applyFill="1" applyBorder="1" applyAlignment="1">
      <alignment vertical="center"/>
    </xf>
    <xf numFmtId="38" fontId="13" fillId="2" borderId="0" xfId="17" applyFont="1" applyFill="1" applyBorder="1" applyAlignment="1">
      <alignment horizontal="right" vertical="center"/>
    </xf>
    <xf numFmtId="178" fontId="13" fillId="0" borderId="0" xfId="0" applyFont="1" applyBorder="1" applyAlignment="1">
      <alignment vertical="center"/>
    </xf>
    <xf numFmtId="183" fontId="14" fillId="0" borderId="0" xfId="15" applyNumberFormat="1" applyFont="1" applyFill="1" applyBorder="1" applyAlignment="1" applyProtection="1">
      <alignment horizontal="right" vertical="center"/>
      <protection/>
    </xf>
    <xf numFmtId="183" fontId="13" fillId="0" borderId="0" xfId="15" applyNumberFormat="1" applyFont="1" applyFill="1" applyBorder="1" applyAlignment="1" applyProtection="1">
      <alignment horizontal="right" vertical="center"/>
      <protection/>
    </xf>
    <xf numFmtId="38" fontId="13" fillId="2" borderId="10" xfId="17" applyFont="1" applyFill="1" applyBorder="1" applyAlignment="1">
      <alignment vertical="center"/>
    </xf>
    <xf numFmtId="202" fontId="13" fillId="0" borderId="10" xfId="21" applyNumberFormat="1" applyFont="1" applyFill="1" applyBorder="1" applyAlignment="1" applyProtection="1">
      <alignment horizontal="right" vertical="center"/>
      <protection/>
    </xf>
    <xf numFmtId="183" fontId="13" fillId="0" borderId="10" xfId="15" applyNumberFormat="1" applyFont="1" applyFill="1" applyBorder="1" applyAlignment="1" applyProtection="1">
      <alignment horizontal="right" vertical="center"/>
      <protection/>
    </xf>
    <xf numFmtId="178" fontId="13" fillId="0" borderId="10" xfId="0" applyFont="1" applyBorder="1" applyAlignment="1">
      <alignment vertical="center"/>
    </xf>
    <xf numFmtId="202" fontId="13" fillId="0" borderId="11" xfId="21" applyNumberFormat="1" applyFont="1" applyFill="1" applyBorder="1" applyAlignment="1" applyProtection="1">
      <alignment horizontal="right" vertical="center" shrinkToFit="1"/>
      <protection/>
    </xf>
    <xf numFmtId="49" fontId="13" fillId="0" borderId="11" xfId="21" applyNumberFormat="1" applyFont="1" applyFill="1" applyBorder="1" applyAlignment="1" applyProtection="1">
      <alignment horizontal="right" vertical="center" shrinkToFit="1"/>
      <protection/>
    </xf>
    <xf numFmtId="202" fontId="13" fillId="0" borderId="0" xfId="21" applyNumberFormat="1" applyFont="1" applyFill="1" applyBorder="1" applyAlignment="1" applyProtection="1">
      <alignment horizontal="right" vertical="center" shrinkToFit="1"/>
      <protection/>
    </xf>
    <xf numFmtId="49" fontId="13" fillId="0" borderId="0" xfId="21" applyNumberFormat="1" applyFont="1" applyFill="1" applyBorder="1" applyAlignment="1" applyProtection="1">
      <alignment horizontal="right" vertical="center" shrinkToFit="1"/>
      <protection/>
    </xf>
    <xf numFmtId="202" fontId="13" fillId="0" borderId="0" xfId="21" applyNumberFormat="1" applyFont="1" applyFill="1" applyBorder="1" applyAlignment="1">
      <alignment horizontal="right" vertical="center" shrinkToFit="1"/>
      <protection/>
    </xf>
    <xf numFmtId="183" fontId="13" fillId="0" borderId="0" xfId="21" applyNumberFormat="1" applyFont="1" applyFill="1" applyBorder="1" applyAlignment="1" applyProtection="1">
      <alignment horizontal="right" vertical="center" shrinkToFit="1"/>
      <protection/>
    </xf>
    <xf numFmtId="202" fontId="14" fillId="0" borderId="0" xfId="21" applyNumberFormat="1" applyFont="1" applyFill="1" applyBorder="1" applyAlignment="1">
      <alignment horizontal="right" vertical="center" shrinkToFit="1"/>
      <protection/>
    </xf>
    <xf numFmtId="183" fontId="14" fillId="0" borderId="0" xfId="21" applyNumberFormat="1" applyFont="1" applyFill="1" applyBorder="1" applyAlignment="1" applyProtection="1">
      <alignment horizontal="right" vertical="center" shrinkToFit="1"/>
      <protection/>
    </xf>
    <xf numFmtId="202" fontId="14" fillId="0" borderId="0" xfId="21" applyNumberFormat="1" applyFont="1" applyFill="1" applyBorder="1" applyAlignment="1" applyProtection="1">
      <alignment horizontal="right" vertical="center" shrinkToFit="1"/>
      <protection/>
    </xf>
    <xf numFmtId="38" fontId="13" fillId="2" borderId="0" xfId="17" applyFont="1" applyFill="1" applyBorder="1" applyAlignment="1">
      <alignment vertical="center" shrinkToFit="1"/>
    </xf>
    <xf numFmtId="38" fontId="13" fillId="2" borderId="0" xfId="17" applyFont="1" applyFill="1" applyBorder="1" applyAlignment="1">
      <alignment horizontal="right" vertical="center" shrinkToFit="1"/>
    </xf>
    <xf numFmtId="178" fontId="13" fillId="0" borderId="0" xfId="0" applyFont="1" applyBorder="1" applyAlignment="1">
      <alignment vertical="center" shrinkToFit="1"/>
    </xf>
    <xf numFmtId="38" fontId="13" fillId="0" borderId="0" xfId="17" applyFont="1" applyBorder="1" applyAlignment="1">
      <alignment vertical="center" shrinkToFit="1"/>
    </xf>
    <xf numFmtId="183" fontId="14" fillId="0" borderId="0" xfId="15" applyNumberFormat="1" applyFont="1" applyFill="1" applyBorder="1" applyAlignment="1" applyProtection="1">
      <alignment horizontal="right" vertical="center" shrinkToFit="1"/>
      <protection/>
    </xf>
    <xf numFmtId="183" fontId="13" fillId="0" borderId="0" xfId="15" applyNumberFormat="1" applyFont="1" applyFill="1" applyBorder="1" applyAlignment="1" applyProtection="1">
      <alignment horizontal="right" vertical="center" shrinkToFit="1"/>
      <protection/>
    </xf>
    <xf numFmtId="38" fontId="13" fillId="0" borderId="0" xfId="17" applyFont="1" applyFill="1" applyBorder="1" applyAlignment="1" applyProtection="1">
      <alignment horizontal="right" vertical="center" shrinkToFit="1"/>
      <protection/>
    </xf>
    <xf numFmtId="38" fontId="13" fillId="2" borderId="10" xfId="17" applyFont="1" applyFill="1" applyBorder="1" applyAlignment="1">
      <alignment vertical="center" shrinkToFit="1"/>
    </xf>
    <xf numFmtId="202" fontId="13" fillId="0" borderId="10" xfId="21" applyNumberFormat="1" applyFont="1" applyFill="1" applyBorder="1" applyAlignment="1" applyProtection="1">
      <alignment horizontal="right" vertical="center" shrinkToFit="1"/>
      <protection/>
    </xf>
    <xf numFmtId="38" fontId="13" fillId="2" borderId="10" xfId="17" applyFont="1" applyFill="1" applyBorder="1" applyAlignment="1">
      <alignment horizontal="right" vertical="center" shrinkToFit="1"/>
    </xf>
    <xf numFmtId="183" fontId="13" fillId="0" borderId="10" xfId="15" applyNumberFormat="1" applyFont="1" applyFill="1" applyBorder="1" applyAlignment="1" applyProtection="1">
      <alignment horizontal="right" vertical="center" shrinkToFit="1"/>
      <protection/>
    </xf>
    <xf numFmtId="178" fontId="10" fillId="0" borderId="5" xfId="21" applyFont="1" applyFill="1" applyBorder="1" applyAlignment="1" applyProtection="1">
      <alignment horizontal="left" vertical="center" shrinkToFit="1"/>
      <protection/>
    </xf>
    <xf numFmtId="202" fontId="14" fillId="0" borderId="11" xfId="21" applyNumberFormat="1" applyFont="1" applyFill="1" applyBorder="1" applyAlignment="1" applyProtection="1">
      <alignment horizontal="right" vertical="center"/>
      <protection/>
    </xf>
    <xf numFmtId="183" fontId="14" fillId="0" borderId="11" xfId="15" applyNumberFormat="1" applyFont="1" applyFill="1" applyBorder="1" applyAlignment="1" applyProtection="1">
      <alignment horizontal="right" vertical="center"/>
      <protection/>
    </xf>
    <xf numFmtId="178" fontId="15" fillId="0" borderId="0" xfId="21" applyFont="1" applyFill="1" applyAlignment="1">
      <alignment horizontal="left" vertical="center"/>
      <protection/>
    </xf>
    <xf numFmtId="38" fontId="13" fillId="2" borderId="6" xfId="17" applyFont="1" applyFill="1" applyBorder="1" applyAlignment="1">
      <alignment vertical="center"/>
    </xf>
    <xf numFmtId="178" fontId="13" fillId="0" borderId="10" xfId="0" applyFont="1" applyBorder="1" applyAlignment="1">
      <alignment horizontal="right" vertical="center" shrinkToFit="1"/>
    </xf>
    <xf numFmtId="38" fontId="13" fillId="0" borderId="0" xfId="17" applyFont="1" applyBorder="1" applyAlignment="1">
      <alignment horizontal="right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6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/>
  <dimension ref="A1:N84"/>
  <sheetViews>
    <sheetView showGridLines="0" tabSelected="1" zoomScale="120" zoomScaleNormal="120" zoomScaleSheetLayoutView="75"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86" sqref="N86"/>
    </sheetView>
  </sheetViews>
  <sheetFormatPr defaultColWidth="12.3984375" defaultRowHeight="15"/>
  <cols>
    <col min="1" max="1" width="9.59765625" style="1" customWidth="1"/>
    <col min="2" max="2" width="9.3984375" style="1" customWidth="1"/>
    <col min="3" max="3" width="4.59765625" style="1" customWidth="1"/>
    <col min="4" max="4" width="10.09765625" style="1" customWidth="1"/>
    <col min="5" max="5" width="4.59765625" style="1" customWidth="1"/>
    <col min="6" max="6" width="10.09765625" style="1" customWidth="1"/>
    <col min="7" max="7" width="4.59765625" style="1" customWidth="1"/>
    <col min="8" max="8" width="8.09765625" style="1" customWidth="1"/>
    <col min="9" max="9" width="4.59765625" style="1" customWidth="1"/>
    <col min="10" max="10" width="6.59765625" style="1" customWidth="1"/>
    <col min="11" max="11" width="6.59765625" style="2" customWidth="1"/>
    <col min="12" max="12" width="9" style="1" customWidth="1"/>
    <col min="13" max="13" width="8.19921875" style="1" customWidth="1"/>
    <col min="14" max="14" width="12.19921875" style="1" customWidth="1"/>
    <col min="15" max="16384" width="12.3984375" style="1" customWidth="1"/>
  </cols>
  <sheetData>
    <row r="1" ht="19.5" customHeight="1">
      <c r="A1" s="77" t="s">
        <v>92</v>
      </c>
    </row>
    <row r="2" ht="12" customHeight="1"/>
    <row r="3" spans="1:13" ht="1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6"/>
    </row>
    <row r="4" spans="1:14" ht="12.75" customHeight="1">
      <c r="A4" s="12"/>
      <c r="B4" s="13"/>
      <c r="C4" s="14"/>
      <c r="D4" s="12"/>
      <c r="E4" s="14"/>
      <c r="F4" s="12"/>
      <c r="G4" s="14"/>
      <c r="H4" s="12"/>
      <c r="I4" s="14"/>
      <c r="J4" s="12"/>
      <c r="K4" s="15"/>
      <c r="L4" s="13"/>
      <c r="M4" s="14"/>
      <c r="N4" s="4"/>
    </row>
    <row r="5" spans="1:14" ht="12.75" customHeight="1">
      <c r="A5" s="16"/>
      <c r="B5" s="17" t="s">
        <v>1</v>
      </c>
      <c r="C5" s="18" t="s">
        <v>2</v>
      </c>
      <c r="D5" s="19"/>
      <c r="E5" s="18" t="s">
        <v>82</v>
      </c>
      <c r="F5" s="20"/>
      <c r="G5" s="18" t="s">
        <v>3</v>
      </c>
      <c r="H5" s="19"/>
      <c r="I5" s="18" t="s">
        <v>4</v>
      </c>
      <c r="J5" s="19"/>
      <c r="K5" s="21" t="s">
        <v>5</v>
      </c>
      <c r="L5" s="17" t="s">
        <v>6</v>
      </c>
      <c r="M5" s="22" t="s">
        <v>7</v>
      </c>
      <c r="N5" s="4"/>
    </row>
    <row r="6" spans="1:14" ht="12.75" customHeight="1">
      <c r="A6" s="23" t="s">
        <v>8</v>
      </c>
      <c r="B6" s="17" t="s">
        <v>9</v>
      </c>
      <c r="C6" s="13"/>
      <c r="D6" s="24" t="s">
        <v>10</v>
      </c>
      <c r="E6" s="13"/>
      <c r="F6" s="24" t="s">
        <v>10</v>
      </c>
      <c r="G6" s="13"/>
      <c r="H6" s="24" t="s">
        <v>10</v>
      </c>
      <c r="I6" s="13"/>
      <c r="J6" s="24" t="s">
        <v>10</v>
      </c>
      <c r="K6" s="21" t="s">
        <v>11</v>
      </c>
      <c r="L6" s="17" t="s">
        <v>12</v>
      </c>
      <c r="M6" s="22" t="s">
        <v>13</v>
      </c>
      <c r="N6" s="4"/>
    </row>
    <row r="7" spans="1:14" ht="12.75" customHeight="1">
      <c r="A7" s="23"/>
      <c r="B7" s="17" t="s">
        <v>14</v>
      </c>
      <c r="C7" s="74" t="s">
        <v>15</v>
      </c>
      <c r="D7" s="17" t="s">
        <v>16</v>
      </c>
      <c r="E7" s="74" t="s">
        <v>15</v>
      </c>
      <c r="F7" s="17" t="s">
        <v>16</v>
      </c>
      <c r="G7" s="74" t="s">
        <v>15</v>
      </c>
      <c r="H7" s="17" t="s">
        <v>16</v>
      </c>
      <c r="I7" s="74" t="s">
        <v>15</v>
      </c>
      <c r="J7" s="17" t="s">
        <v>16</v>
      </c>
      <c r="K7" s="21" t="s">
        <v>17</v>
      </c>
      <c r="L7" s="17" t="s">
        <v>80</v>
      </c>
      <c r="M7" s="22" t="s">
        <v>81</v>
      </c>
      <c r="N7" s="4"/>
    </row>
    <row r="8" spans="1:14" ht="12.75" customHeight="1">
      <c r="A8" s="25"/>
      <c r="B8" s="26"/>
      <c r="C8" s="26"/>
      <c r="D8" s="27" t="s">
        <v>18</v>
      </c>
      <c r="E8" s="26"/>
      <c r="F8" s="26"/>
      <c r="G8" s="26"/>
      <c r="H8" s="26"/>
      <c r="I8" s="26"/>
      <c r="J8" s="26"/>
      <c r="K8" s="28" t="s">
        <v>19</v>
      </c>
      <c r="L8" s="26"/>
      <c r="M8" s="29"/>
      <c r="N8" s="4"/>
    </row>
    <row r="9" spans="1:14" ht="21.75" customHeight="1">
      <c r="A9" s="30" t="s">
        <v>93</v>
      </c>
      <c r="B9" s="54">
        <v>1850418</v>
      </c>
      <c r="C9" s="54">
        <v>573</v>
      </c>
      <c r="D9" s="54">
        <v>1564351</v>
      </c>
      <c r="E9" s="54">
        <v>40</v>
      </c>
      <c r="F9" s="54">
        <v>1314220</v>
      </c>
      <c r="G9" s="54">
        <v>343</v>
      </c>
      <c r="H9" s="54">
        <v>222862</v>
      </c>
      <c r="I9" s="54">
        <v>190</v>
      </c>
      <c r="J9" s="54">
        <v>27269</v>
      </c>
      <c r="K9" s="55" t="s">
        <v>91</v>
      </c>
      <c r="L9" s="54">
        <v>204270</v>
      </c>
      <c r="M9" s="54">
        <v>559639</v>
      </c>
      <c r="N9" s="4"/>
    </row>
    <row r="10" spans="1:14" ht="21.75" customHeight="1">
      <c r="A10" s="23" t="s">
        <v>94</v>
      </c>
      <c r="B10" s="56">
        <v>1838350</v>
      </c>
      <c r="C10" s="56">
        <v>555</v>
      </c>
      <c r="D10" s="56">
        <v>1566974</v>
      </c>
      <c r="E10" s="56">
        <v>29</v>
      </c>
      <c r="F10" s="56">
        <v>1320221</v>
      </c>
      <c r="G10" s="56">
        <v>322</v>
      </c>
      <c r="H10" s="56">
        <v>222093</v>
      </c>
      <c r="I10" s="56">
        <v>204</v>
      </c>
      <c r="J10" s="56">
        <v>24660</v>
      </c>
      <c r="K10" s="57">
        <v>0.852</v>
      </c>
      <c r="L10" s="56">
        <v>197377</v>
      </c>
      <c r="M10" s="56">
        <v>556434.9506849315</v>
      </c>
      <c r="N10" s="4"/>
    </row>
    <row r="11" spans="1:14" ht="21.75" customHeight="1">
      <c r="A11" s="23" t="s">
        <v>90</v>
      </c>
      <c r="B11" s="58">
        <v>1828803</v>
      </c>
      <c r="C11" s="58">
        <v>548</v>
      </c>
      <c r="D11" s="58">
        <v>1565205</v>
      </c>
      <c r="E11" s="58">
        <v>29</v>
      </c>
      <c r="F11" s="58">
        <v>1320622</v>
      </c>
      <c r="G11" s="58">
        <v>318</v>
      </c>
      <c r="H11" s="58">
        <v>219990</v>
      </c>
      <c r="I11" s="58">
        <v>201</v>
      </c>
      <c r="J11" s="58">
        <v>24593</v>
      </c>
      <c r="K11" s="57">
        <v>0.856</v>
      </c>
      <c r="L11" s="58">
        <v>194423</v>
      </c>
      <c r="M11" s="58">
        <v>532665.7534246575</v>
      </c>
      <c r="N11" s="4"/>
    </row>
    <row r="12" spans="1:14" ht="21.75" customHeight="1">
      <c r="A12" s="23" t="s">
        <v>95</v>
      </c>
      <c r="B12" s="58">
        <v>1821024</v>
      </c>
      <c r="C12" s="58">
        <v>582</v>
      </c>
      <c r="D12" s="58">
        <v>1561142</v>
      </c>
      <c r="E12" s="58">
        <v>29</v>
      </c>
      <c r="F12" s="58">
        <v>1322570</v>
      </c>
      <c r="G12" s="58">
        <v>315</v>
      </c>
      <c r="H12" s="58">
        <v>215730</v>
      </c>
      <c r="I12" s="58">
        <v>235</v>
      </c>
      <c r="J12" s="58">
        <v>24845</v>
      </c>
      <c r="K12" s="59">
        <v>0.857</v>
      </c>
      <c r="L12" s="58">
        <v>190281</v>
      </c>
      <c r="M12" s="58">
        <v>521318</v>
      </c>
      <c r="N12" s="4"/>
    </row>
    <row r="13" spans="1:14" ht="21.75" customHeight="1">
      <c r="A13" s="31" t="s">
        <v>96</v>
      </c>
      <c r="B13" s="60">
        <v>1815224</v>
      </c>
      <c r="C13" s="60">
        <v>567</v>
      </c>
      <c r="D13" s="60">
        <v>1559172</v>
      </c>
      <c r="E13" s="60">
        <v>29</v>
      </c>
      <c r="F13" s="60">
        <v>1322476</v>
      </c>
      <c r="G13" s="60">
        <v>298</v>
      </c>
      <c r="H13" s="60">
        <v>214714</v>
      </c>
      <c r="I13" s="60">
        <v>240</v>
      </c>
      <c r="J13" s="60">
        <v>21982</v>
      </c>
      <c r="K13" s="61">
        <v>0.859</v>
      </c>
      <c r="L13" s="60">
        <v>185630</v>
      </c>
      <c r="M13" s="66">
        <f>ROUND(L13*1000/365,0)</f>
        <v>508575</v>
      </c>
      <c r="N13" s="4"/>
    </row>
    <row r="14" spans="1:14" ht="21.75" customHeight="1">
      <c r="A14" s="32" t="s">
        <v>20</v>
      </c>
      <c r="B14" s="62">
        <f aca="true" t="shared" si="0" ref="B14:J14">SUM(B16:B29)</f>
        <v>1409303</v>
      </c>
      <c r="C14" s="62">
        <f t="shared" si="0"/>
        <v>283</v>
      </c>
      <c r="D14" s="62">
        <f t="shared" si="0"/>
        <v>1245957</v>
      </c>
      <c r="E14" s="62">
        <f t="shared" si="0"/>
        <v>16</v>
      </c>
      <c r="F14" s="62">
        <f t="shared" si="0"/>
        <v>1143753</v>
      </c>
      <c r="G14" s="62">
        <f t="shared" si="0"/>
        <v>123</v>
      </c>
      <c r="H14" s="62">
        <f t="shared" si="0"/>
        <v>88475</v>
      </c>
      <c r="I14" s="62">
        <f t="shared" si="0"/>
        <v>144</v>
      </c>
      <c r="J14" s="62">
        <f t="shared" si="0"/>
        <v>13729</v>
      </c>
      <c r="K14" s="61">
        <v>0.884</v>
      </c>
      <c r="L14" s="62">
        <f>SUM(L16:L29)</f>
        <v>146121</v>
      </c>
      <c r="M14" s="66">
        <f>ROUND(L14*1000/365,0)</f>
        <v>400332</v>
      </c>
      <c r="N14" s="4"/>
    </row>
    <row r="15" spans="1:14" ht="21.75" customHeight="1">
      <c r="A15" s="32" t="s">
        <v>21</v>
      </c>
      <c r="B15" s="62">
        <f>B30+B33+B38+B40+B55+B62+B68+B70+B73+B83</f>
        <v>405921</v>
      </c>
      <c r="C15" s="62">
        <f>C30+C33+C38+C40+C55+C62+C68+C70+C73+C83</f>
        <v>284</v>
      </c>
      <c r="D15" s="62">
        <f>D30+D33+D38+D40+D55+D62+D68+D70+D73+D83</f>
        <v>313215</v>
      </c>
      <c r="E15" s="62">
        <f>E30+E33+E38+E40+E55+E62+E68+E70+E73+E83</f>
        <v>13</v>
      </c>
      <c r="F15" s="62">
        <f>F30+F33+F38+F40+F55+F62+F68+F70+F73+F83</f>
        <v>178723</v>
      </c>
      <c r="G15" s="62">
        <f>G30+G33+G38+G40+G55+G62+G68+G70+G73+G83</f>
        <v>175</v>
      </c>
      <c r="H15" s="62">
        <f>H30+H33+H38+H40+H55+H62+H68+H70+H73+H83</f>
        <v>126239</v>
      </c>
      <c r="I15" s="62">
        <f>I30+I33+I38+I40+I55+I62+I68+I70+I73+I83</f>
        <v>96</v>
      </c>
      <c r="J15" s="62">
        <f>J30+J33+J38+J40+J55+J62+J68+J70+J73+J83</f>
        <v>8253</v>
      </c>
      <c r="K15" s="61">
        <v>0.772</v>
      </c>
      <c r="L15" s="62">
        <f>L30+L33+L38+L40+L55+L62+L68+L70+L73+L83</f>
        <v>39509</v>
      </c>
      <c r="M15" s="66">
        <f>ROUND(L15*1000/365,0)</f>
        <v>108244</v>
      </c>
      <c r="N15" s="4"/>
    </row>
    <row r="16" spans="1:14" ht="21.75" customHeight="1">
      <c r="A16" s="33" t="s">
        <v>22</v>
      </c>
      <c r="B16" s="63">
        <v>677375</v>
      </c>
      <c r="C16" s="56">
        <f>E16+G16+I16</f>
        <v>57</v>
      </c>
      <c r="D16" s="56">
        <f>F16+H16+J16</f>
        <v>664244</v>
      </c>
      <c r="E16" s="63">
        <v>1</v>
      </c>
      <c r="F16" s="63">
        <v>656533</v>
      </c>
      <c r="G16" s="64">
        <v>2</v>
      </c>
      <c r="H16" s="64">
        <v>7711</v>
      </c>
      <c r="I16" s="63">
        <v>54</v>
      </c>
      <c r="J16" s="64" t="s">
        <v>98</v>
      </c>
      <c r="K16" s="59">
        <v>0.981</v>
      </c>
      <c r="L16" s="65">
        <v>80184</v>
      </c>
      <c r="M16" s="66">
        <f>ROUND(L16*1000/365,0)</f>
        <v>219682</v>
      </c>
      <c r="N16" s="4"/>
    </row>
    <row r="17" spans="1:14" ht="21.75" customHeight="1">
      <c r="A17" s="33" t="s">
        <v>23</v>
      </c>
      <c r="B17" s="63">
        <v>132937</v>
      </c>
      <c r="C17" s="56">
        <f aca="true" t="shared" si="1" ref="C17:C42">E17+G17+I17</f>
        <v>67</v>
      </c>
      <c r="D17" s="56">
        <f aca="true" t="shared" si="2" ref="D17:D42">F17+H17+J17</f>
        <v>65707</v>
      </c>
      <c r="E17" s="63">
        <v>1</v>
      </c>
      <c r="F17" s="63">
        <v>59480</v>
      </c>
      <c r="G17" s="63">
        <v>44</v>
      </c>
      <c r="H17" s="63">
        <v>5345</v>
      </c>
      <c r="I17" s="63">
        <v>22</v>
      </c>
      <c r="J17" s="63">
        <v>882</v>
      </c>
      <c r="K17" s="59">
        <v>0.494</v>
      </c>
      <c r="L17" s="65">
        <v>4562</v>
      </c>
      <c r="M17" s="66">
        <f aca="true" t="shared" si="3" ref="M17:M41">ROUND(L17*1000/365,0)</f>
        <v>12499</v>
      </c>
      <c r="N17" s="4"/>
    </row>
    <row r="18" spans="1:14" ht="21.75" customHeight="1">
      <c r="A18" s="33" t="s">
        <v>24</v>
      </c>
      <c r="B18" s="63">
        <v>35853</v>
      </c>
      <c r="C18" s="56">
        <f t="shared" si="1"/>
        <v>2</v>
      </c>
      <c r="D18" s="56">
        <f t="shared" si="2"/>
        <v>35079</v>
      </c>
      <c r="E18" s="63">
        <v>1</v>
      </c>
      <c r="F18" s="63">
        <v>34909</v>
      </c>
      <c r="G18" s="63">
        <v>1</v>
      </c>
      <c r="H18" s="63">
        <v>170</v>
      </c>
      <c r="I18" s="64" t="s">
        <v>98</v>
      </c>
      <c r="J18" s="64" t="s">
        <v>98</v>
      </c>
      <c r="K18" s="59">
        <v>0.978</v>
      </c>
      <c r="L18" s="65">
        <v>4895</v>
      </c>
      <c r="M18" s="66">
        <f t="shared" si="3"/>
        <v>13411</v>
      </c>
      <c r="N18" s="4"/>
    </row>
    <row r="19" spans="1:14" ht="21.75" customHeight="1">
      <c r="A19" s="33" t="s">
        <v>25</v>
      </c>
      <c r="B19" s="63">
        <v>55467</v>
      </c>
      <c r="C19" s="56">
        <f t="shared" si="1"/>
        <v>3</v>
      </c>
      <c r="D19" s="56">
        <f t="shared" si="2"/>
        <v>54409</v>
      </c>
      <c r="E19" s="63">
        <v>1</v>
      </c>
      <c r="F19" s="63">
        <v>49784</v>
      </c>
      <c r="G19" s="64" t="s">
        <v>98</v>
      </c>
      <c r="H19" s="64" t="s">
        <v>98</v>
      </c>
      <c r="I19" s="63">
        <v>2</v>
      </c>
      <c r="J19" s="63">
        <v>4625</v>
      </c>
      <c r="K19" s="59">
        <v>0.981</v>
      </c>
      <c r="L19" s="65">
        <v>5688</v>
      </c>
      <c r="M19" s="66">
        <f t="shared" si="3"/>
        <v>15584</v>
      </c>
      <c r="N19" s="4"/>
    </row>
    <row r="20" spans="1:14" ht="21.75" customHeight="1">
      <c r="A20" s="33" t="s">
        <v>26</v>
      </c>
      <c r="B20" s="63">
        <v>27471</v>
      </c>
      <c r="C20" s="56">
        <f t="shared" si="1"/>
        <v>10</v>
      </c>
      <c r="D20" s="56">
        <f t="shared" si="2"/>
        <v>25581</v>
      </c>
      <c r="E20" s="63">
        <v>1</v>
      </c>
      <c r="F20" s="63">
        <v>23873</v>
      </c>
      <c r="G20" s="63">
        <v>8</v>
      </c>
      <c r="H20" s="63">
        <v>1608</v>
      </c>
      <c r="I20" s="63">
        <v>1</v>
      </c>
      <c r="J20" s="63">
        <v>100</v>
      </c>
      <c r="K20" s="59">
        <v>0.931</v>
      </c>
      <c r="L20" s="65">
        <v>3737</v>
      </c>
      <c r="M20" s="66">
        <f t="shared" si="3"/>
        <v>10238</v>
      </c>
      <c r="N20" s="4"/>
    </row>
    <row r="21" spans="1:14" ht="21.75" customHeight="1">
      <c r="A21" s="33" t="s">
        <v>27</v>
      </c>
      <c r="B21" s="63">
        <v>69983</v>
      </c>
      <c r="C21" s="56">
        <f t="shared" si="1"/>
        <v>11</v>
      </c>
      <c r="D21" s="56">
        <f t="shared" si="2"/>
        <v>53109</v>
      </c>
      <c r="E21" s="63">
        <v>1</v>
      </c>
      <c r="F21" s="63">
        <v>49849</v>
      </c>
      <c r="G21" s="63">
        <v>2</v>
      </c>
      <c r="H21" s="63">
        <v>1603</v>
      </c>
      <c r="I21" s="63">
        <v>8</v>
      </c>
      <c r="J21" s="63">
        <v>1657</v>
      </c>
      <c r="K21" s="59">
        <v>0.759</v>
      </c>
      <c r="L21" s="65">
        <v>5995</v>
      </c>
      <c r="M21" s="66">
        <f t="shared" si="3"/>
        <v>16425</v>
      </c>
      <c r="N21" s="4"/>
    </row>
    <row r="22" spans="1:14" ht="21.75" customHeight="1">
      <c r="A22" s="33" t="s">
        <v>28</v>
      </c>
      <c r="B22" s="63">
        <v>55931</v>
      </c>
      <c r="C22" s="56">
        <f t="shared" si="1"/>
        <v>26</v>
      </c>
      <c r="D22" s="56">
        <f t="shared" si="2"/>
        <v>35027</v>
      </c>
      <c r="E22" s="63">
        <v>1</v>
      </c>
      <c r="F22" s="63">
        <v>29835</v>
      </c>
      <c r="G22" s="63">
        <v>8</v>
      </c>
      <c r="H22" s="63">
        <v>3915</v>
      </c>
      <c r="I22" s="64">
        <v>17</v>
      </c>
      <c r="J22" s="64">
        <v>1277</v>
      </c>
      <c r="K22" s="59">
        <v>0.626</v>
      </c>
      <c r="L22" s="65">
        <v>3805</v>
      </c>
      <c r="M22" s="66">
        <f t="shared" si="3"/>
        <v>10425</v>
      </c>
      <c r="N22" s="4"/>
    </row>
    <row r="23" spans="1:14" ht="21.75" customHeight="1">
      <c r="A23" s="33" t="s">
        <v>29</v>
      </c>
      <c r="B23" s="63">
        <v>51110</v>
      </c>
      <c r="C23" s="56">
        <f t="shared" si="1"/>
        <v>17</v>
      </c>
      <c r="D23" s="56">
        <f t="shared" si="2"/>
        <v>40202</v>
      </c>
      <c r="E23" s="63">
        <v>1</v>
      </c>
      <c r="F23" s="63">
        <v>31306</v>
      </c>
      <c r="G23" s="63">
        <v>14</v>
      </c>
      <c r="H23" s="63">
        <v>8578</v>
      </c>
      <c r="I23" s="64">
        <v>2</v>
      </c>
      <c r="J23" s="64">
        <v>318</v>
      </c>
      <c r="K23" s="59">
        <v>0.787</v>
      </c>
      <c r="L23" s="65">
        <v>4782</v>
      </c>
      <c r="M23" s="66">
        <f t="shared" si="3"/>
        <v>13101</v>
      </c>
      <c r="N23" s="4"/>
    </row>
    <row r="24" spans="1:14" ht="21.75" customHeight="1">
      <c r="A24" s="33" t="s">
        <v>30</v>
      </c>
      <c r="B24" s="63">
        <v>37593</v>
      </c>
      <c r="C24" s="56">
        <f t="shared" si="1"/>
        <v>14</v>
      </c>
      <c r="D24" s="56">
        <f t="shared" si="2"/>
        <v>30035</v>
      </c>
      <c r="E24" s="63">
        <v>1</v>
      </c>
      <c r="F24" s="63">
        <v>23460</v>
      </c>
      <c r="G24" s="63">
        <v>7</v>
      </c>
      <c r="H24" s="63">
        <v>5606</v>
      </c>
      <c r="I24" s="63">
        <v>6</v>
      </c>
      <c r="J24" s="63">
        <v>969</v>
      </c>
      <c r="K24" s="59">
        <v>0.799</v>
      </c>
      <c r="L24" s="65">
        <v>3672</v>
      </c>
      <c r="M24" s="66">
        <f t="shared" si="3"/>
        <v>10060</v>
      </c>
      <c r="N24" s="4"/>
    </row>
    <row r="25" spans="1:14" ht="21.75" customHeight="1">
      <c r="A25" s="33" t="s">
        <v>69</v>
      </c>
      <c r="B25" s="63">
        <v>30116</v>
      </c>
      <c r="C25" s="56">
        <f t="shared" si="1"/>
        <v>2</v>
      </c>
      <c r="D25" s="56">
        <f t="shared" si="2"/>
        <v>29463</v>
      </c>
      <c r="E25" s="63">
        <v>1</v>
      </c>
      <c r="F25" s="63">
        <v>29039</v>
      </c>
      <c r="G25" s="63">
        <v>1</v>
      </c>
      <c r="H25" s="63">
        <v>424</v>
      </c>
      <c r="I25" s="64" t="s">
        <v>98</v>
      </c>
      <c r="J25" s="64" t="s">
        <v>98</v>
      </c>
      <c r="K25" s="59">
        <v>0.978</v>
      </c>
      <c r="L25" s="65">
        <v>3445</v>
      </c>
      <c r="M25" s="66">
        <f t="shared" si="3"/>
        <v>9438</v>
      </c>
      <c r="N25" s="4"/>
    </row>
    <row r="26" spans="1:14" ht="21.75" customHeight="1">
      <c r="A26" s="33" t="s">
        <v>70</v>
      </c>
      <c r="B26" s="63">
        <v>62074</v>
      </c>
      <c r="C26" s="56">
        <f t="shared" si="1"/>
        <v>18</v>
      </c>
      <c r="D26" s="56">
        <f t="shared" si="2"/>
        <v>47284</v>
      </c>
      <c r="E26" s="63">
        <v>3</v>
      </c>
      <c r="F26" s="63">
        <v>34036</v>
      </c>
      <c r="G26" s="63">
        <v>9</v>
      </c>
      <c r="H26" s="63">
        <v>12418</v>
      </c>
      <c r="I26" s="63">
        <v>6</v>
      </c>
      <c r="J26" s="63">
        <v>830</v>
      </c>
      <c r="K26" s="59">
        <v>0.762</v>
      </c>
      <c r="L26" s="65">
        <v>4870</v>
      </c>
      <c r="M26" s="66">
        <f t="shared" si="3"/>
        <v>13342</v>
      </c>
      <c r="N26" s="4"/>
    </row>
    <row r="27" spans="1:14" ht="21.75" customHeight="1">
      <c r="A27" s="33" t="s">
        <v>71</v>
      </c>
      <c r="B27" s="63">
        <v>28799</v>
      </c>
      <c r="C27" s="56">
        <f t="shared" si="1"/>
        <v>27</v>
      </c>
      <c r="D27" s="56">
        <f t="shared" si="2"/>
        <v>28139</v>
      </c>
      <c r="E27" s="63">
        <v>1</v>
      </c>
      <c r="F27" s="63">
        <v>17506</v>
      </c>
      <c r="G27" s="63">
        <v>12</v>
      </c>
      <c r="H27" s="63">
        <v>9024</v>
      </c>
      <c r="I27" s="63">
        <v>14</v>
      </c>
      <c r="J27" s="63">
        <v>1609</v>
      </c>
      <c r="K27" s="59">
        <v>0.977</v>
      </c>
      <c r="L27" s="65">
        <v>4163</v>
      </c>
      <c r="M27" s="66">
        <f t="shared" si="3"/>
        <v>11405</v>
      </c>
      <c r="N27" s="4"/>
    </row>
    <row r="28" spans="1:14" ht="21.75" customHeight="1">
      <c r="A28" s="33" t="s">
        <v>75</v>
      </c>
      <c r="B28" s="63">
        <v>90714</v>
      </c>
      <c r="C28" s="56">
        <f t="shared" si="1"/>
        <v>16</v>
      </c>
      <c r="D28" s="56">
        <f t="shared" si="2"/>
        <v>83798</v>
      </c>
      <c r="E28" s="63">
        <v>1</v>
      </c>
      <c r="F28" s="63">
        <v>56528</v>
      </c>
      <c r="G28" s="63">
        <v>12</v>
      </c>
      <c r="H28" s="63">
        <v>26756</v>
      </c>
      <c r="I28" s="63">
        <v>3</v>
      </c>
      <c r="J28" s="63">
        <v>514</v>
      </c>
      <c r="K28" s="59">
        <v>0.924</v>
      </c>
      <c r="L28" s="65">
        <v>10407</v>
      </c>
      <c r="M28" s="66">
        <f t="shared" si="3"/>
        <v>28512</v>
      </c>
      <c r="N28" s="4"/>
    </row>
    <row r="29" spans="1:14" ht="21.75" customHeight="1">
      <c r="A29" s="33" t="s">
        <v>76</v>
      </c>
      <c r="B29" s="63">
        <v>53880</v>
      </c>
      <c r="C29" s="56">
        <f t="shared" si="1"/>
        <v>13</v>
      </c>
      <c r="D29" s="56">
        <f t="shared" si="2"/>
        <v>53880</v>
      </c>
      <c r="E29" s="63">
        <v>1</v>
      </c>
      <c r="F29" s="63">
        <v>47615</v>
      </c>
      <c r="G29" s="63">
        <v>3</v>
      </c>
      <c r="H29" s="63">
        <v>5317</v>
      </c>
      <c r="I29" s="63">
        <v>9</v>
      </c>
      <c r="J29" s="63">
        <v>948</v>
      </c>
      <c r="K29" s="59">
        <v>1</v>
      </c>
      <c r="L29" s="65">
        <v>5916</v>
      </c>
      <c r="M29" s="66">
        <f t="shared" si="3"/>
        <v>16208</v>
      </c>
      <c r="N29" s="4"/>
    </row>
    <row r="30" spans="1:14" ht="21.75" customHeight="1">
      <c r="A30" s="34" t="s">
        <v>31</v>
      </c>
      <c r="B30" s="62">
        <f>SUM(B31:B32)</f>
        <v>31659</v>
      </c>
      <c r="C30" s="62">
        <f>SUM(C31:C32)</f>
        <v>34</v>
      </c>
      <c r="D30" s="62">
        <f>SUM(D31:D32)</f>
        <v>12426</v>
      </c>
      <c r="E30" s="62" t="s">
        <v>98</v>
      </c>
      <c r="F30" s="62" t="s">
        <v>98</v>
      </c>
      <c r="G30" s="62">
        <f>SUM(G31:G32)</f>
        <v>25</v>
      </c>
      <c r="H30" s="62">
        <f>SUM(H31:H32)</f>
        <v>11662</v>
      </c>
      <c r="I30" s="62">
        <f>SUM(I31:I32)</f>
        <v>9</v>
      </c>
      <c r="J30" s="62">
        <f>SUM(J31:J32)</f>
        <v>764</v>
      </c>
      <c r="K30" s="67">
        <v>0.392</v>
      </c>
      <c r="L30" s="62">
        <f>SUM(L31:L32)</f>
        <v>1223</v>
      </c>
      <c r="M30" s="66">
        <f t="shared" si="3"/>
        <v>3351</v>
      </c>
      <c r="N30" s="4"/>
    </row>
    <row r="31" spans="1:14" ht="21.75" customHeight="1">
      <c r="A31" s="33" t="s">
        <v>32</v>
      </c>
      <c r="B31" s="63">
        <v>19926</v>
      </c>
      <c r="C31" s="56">
        <f t="shared" si="1"/>
        <v>23</v>
      </c>
      <c r="D31" s="56">
        <f t="shared" si="2"/>
        <v>5259</v>
      </c>
      <c r="E31" s="64" t="s">
        <v>98</v>
      </c>
      <c r="F31" s="64" t="s">
        <v>98</v>
      </c>
      <c r="G31" s="63">
        <v>15</v>
      </c>
      <c r="H31" s="63">
        <v>4495</v>
      </c>
      <c r="I31" s="63">
        <v>8</v>
      </c>
      <c r="J31" s="63">
        <v>764</v>
      </c>
      <c r="K31" s="68">
        <v>0.264</v>
      </c>
      <c r="L31" s="65">
        <v>423</v>
      </c>
      <c r="M31" s="66">
        <f t="shared" si="3"/>
        <v>1159</v>
      </c>
      <c r="N31" s="4"/>
    </row>
    <row r="32" spans="1:14" ht="21.75" customHeight="1">
      <c r="A32" s="33" t="s">
        <v>72</v>
      </c>
      <c r="B32" s="63">
        <v>11733</v>
      </c>
      <c r="C32" s="56">
        <f t="shared" si="1"/>
        <v>11</v>
      </c>
      <c r="D32" s="56">
        <f t="shared" si="2"/>
        <v>7167</v>
      </c>
      <c r="E32" s="64" t="s">
        <v>98</v>
      </c>
      <c r="F32" s="64" t="s">
        <v>98</v>
      </c>
      <c r="G32" s="63">
        <v>10</v>
      </c>
      <c r="H32" s="63">
        <v>7167</v>
      </c>
      <c r="I32" s="63">
        <v>1</v>
      </c>
      <c r="J32" s="64" t="s">
        <v>98</v>
      </c>
      <c r="K32" s="68">
        <v>0.611</v>
      </c>
      <c r="L32" s="65">
        <v>800</v>
      </c>
      <c r="M32" s="66">
        <f t="shared" si="3"/>
        <v>2192</v>
      </c>
      <c r="N32" s="4"/>
    </row>
    <row r="33" spans="1:14" ht="21.75" customHeight="1">
      <c r="A33" s="34" t="s">
        <v>33</v>
      </c>
      <c r="B33" s="62">
        <f>SUM(B34:B37)</f>
        <v>44155</v>
      </c>
      <c r="C33" s="62">
        <f>SUM(C34:C37)</f>
        <v>22</v>
      </c>
      <c r="D33" s="62">
        <f>SUM(D34:D37)</f>
        <v>23760</v>
      </c>
      <c r="E33" s="62">
        <f aca="true" t="shared" si="4" ref="E33:L33">SUM(E34:E37)</f>
        <v>1</v>
      </c>
      <c r="F33" s="62">
        <f t="shared" si="4"/>
        <v>16399</v>
      </c>
      <c r="G33" s="62">
        <f t="shared" si="4"/>
        <v>7</v>
      </c>
      <c r="H33" s="62">
        <f t="shared" si="4"/>
        <v>6308</v>
      </c>
      <c r="I33" s="62">
        <f t="shared" si="4"/>
        <v>14</v>
      </c>
      <c r="J33" s="62">
        <f t="shared" si="4"/>
        <v>1053</v>
      </c>
      <c r="K33" s="67">
        <v>0.538</v>
      </c>
      <c r="L33" s="62">
        <f t="shared" si="4"/>
        <v>2787</v>
      </c>
      <c r="M33" s="66">
        <f t="shared" si="3"/>
        <v>7636</v>
      </c>
      <c r="N33" s="4"/>
    </row>
    <row r="34" spans="1:14" ht="21.75" customHeight="1">
      <c r="A34" s="33" t="s">
        <v>34</v>
      </c>
      <c r="B34" s="63">
        <v>5473</v>
      </c>
      <c r="C34" s="56">
        <f t="shared" si="1"/>
        <v>4</v>
      </c>
      <c r="D34" s="56">
        <f t="shared" si="2"/>
        <v>4885</v>
      </c>
      <c r="E34" s="64" t="s">
        <v>98</v>
      </c>
      <c r="F34" s="64" t="s">
        <v>98</v>
      </c>
      <c r="G34" s="63">
        <v>4</v>
      </c>
      <c r="H34" s="63">
        <v>4885</v>
      </c>
      <c r="I34" s="64" t="s">
        <v>98</v>
      </c>
      <c r="J34" s="64" t="s">
        <v>98</v>
      </c>
      <c r="K34" s="68">
        <v>0.893</v>
      </c>
      <c r="L34" s="65">
        <v>491</v>
      </c>
      <c r="M34" s="66">
        <f t="shared" si="3"/>
        <v>1345</v>
      </c>
      <c r="N34" s="4"/>
    </row>
    <row r="35" spans="1:14" ht="21.75" customHeight="1">
      <c r="A35" s="33" t="s">
        <v>35</v>
      </c>
      <c r="B35" s="63">
        <v>10718</v>
      </c>
      <c r="C35" s="56">
        <f t="shared" si="1"/>
        <v>10</v>
      </c>
      <c r="D35" s="56">
        <f t="shared" si="2"/>
        <v>747</v>
      </c>
      <c r="E35" s="64" t="s">
        <v>98</v>
      </c>
      <c r="F35" s="64" t="s">
        <v>98</v>
      </c>
      <c r="G35" s="63">
        <v>1</v>
      </c>
      <c r="H35" s="63">
        <v>116</v>
      </c>
      <c r="I35" s="63">
        <v>9</v>
      </c>
      <c r="J35" s="63">
        <v>631</v>
      </c>
      <c r="K35" s="68">
        <v>0.07</v>
      </c>
      <c r="L35" s="65">
        <v>11</v>
      </c>
      <c r="M35" s="66">
        <f t="shared" si="3"/>
        <v>30</v>
      </c>
      <c r="N35" s="4"/>
    </row>
    <row r="36" spans="1:14" ht="21.75" customHeight="1">
      <c r="A36" s="33" t="s">
        <v>36</v>
      </c>
      <c r="B36" s="63">
        <v>16649</v>
      </c>
      <c r="C36" s="56">
        <f t="shared" si="1"/>
        <v>2</v>
      </c>
      <c r="D36" s="56">
        <f t="shared" si="2"/>
        <v>16399</v>
      </c>
      <c r="E36" s="63">
        <v>1</v>
      </c>
      <c r="F36" s="63">
        <v>16399</v>
      </c>
      <c r="G36" s="64" t="s">
        <v>98</v>
      </c>
      <c r="H36" s="64" t="s">
        <v>98</v>
      </c>
      <c r="I36" s="64">
        <v>1</v>
      </c>
      <c r="J36" s="64" t="s">
        <v>98</v>
      </c>
      <c r="K36" s="68">
        <v>0.985</v>
      </c>
      <c r="L36" s="65">
        <v>2172</v>
      </c>
      <c r="M36" s="66">
        <f t="shared" si="3"/>
        <v>5951</v>
      </c>
      <c r="N36" s="4"/>
    </row>
    <row r="37" spans="1:14" ht="21.75" customHeight="1">
      <c r="A37" s="33" t="s">
        <v>77</v>
      </c>
      <c r="B37" s="63">
        <v>11315</v>
      </c>
      <c r="C37" s="56">
        <f t="shared" si="1"/>
        <v>6</v>
      </c>
      <c r="D37" s="56">
        <f t="shared" si="2"/>
        <v>1729</v>
      </c>
      <c r="E37" s="64" t="s">
        <v>98</v>
      </c>
      <c r="F37" s="64" t="s">
        <v>98</v>
      </c>
      <c r="G37" s="63">
        <v>2</v>
      </c>
      <c r="H37" s="63">
        <v>1307</v>
      </c>
      <c r="I37" s="63">
        <v>4</v>
      </c>
      <c r="J37" s="63">
        <v>422</v>
      </c>
      <c r="K37" s="68">
        <v>0.153</v>
      </c>
      <c r="L37" s="65">
        <v>113</v>
      </c>
      <c r="M37" s="66">
        <f t="shared" si="3"/>
        <v>310</v>
      </c>
      <c r="N37" s="4"/>
    </row>
    <row r="38" spans="1:14" ht="21.75" customHeight="1">
      <c r="A38" s="34" t="s">
        <v>37</v>
      </c>
      <c r="B38" s="62">
        <f>B39</f>
        <v>30173</v>
      </c>
      <c r="C38" s="62">
        <f>C39</f>
        <v>23</v>
      </c>
      <c r="D38" s="62">
        <f aca="true" t="shared" si="5" ref="D38:L38">D39</f>
        <v>12788</v>
      </c>
      <c r="E38" s="62" t="s">
        <v>98</v>
      </c>
      <c r="F38" s="62" t="s">
        <v>98</v>
      </c>
      <c r="G38" s="62">
        <f t="shared" si="5"/>
        <v>6</v>
      </c>
      <c r="H38" s="62">
        <f t="shared" si="5"/>
        <v>10360</v>
      </c>
      <c r="I38" s="62">
        <f t="shared" si="5"/>
        <v>17</v>
      </c>
      <c r="J38" s="62">
        <f t="shared" si="5"/>
        <v>2428</v>
      </c>
      <c r="K38" s="67">
        <v>0.424</v>
      </c>
      <c r="L38" s="62">
        <f t="shared" si="5"/>
        <v>1214</v>
      </c>
      <c r="M38" s="66">
        <f t="shared" si="3"/>
        <v>3326</v>
      </c>
      <c r="N38" s="4"/>
    </row>
    <row r="39" spans="1:14" ht="21.75" customHeight="1">
      <c r="A39" s="33" t="s">
        <v>38</v>
      </c>
      <c r="B39" s="63">
        <v>30173</v>
      </c>
      <c r="C39" s="56">
        <f t="shared" si="1"/>
        <v>23</v>
      </c>
      <c r="D39" s="56">
        <f t="shared" si="2"/>
        <v>12788</v>
      </c>
      <c r="E39" s="64" t="s">
        <v>98</v>
      </c>
      <c r="F39" s="64" t="s">
        <v>98</v>
      </c>
      <c r="G39" s="56">
        <v>6</v>
      </c>
      <c r="H39" s="63">
        <v>10360</v>
      </c>
      <c r="I39" s="56">
        <v>17</v>
      </c>
      <c r="J39" s="63">
        <v>2428</v>
      </c>
      <c r="K39" s="68">
        <v>0.424</v>
      </c>
      <c r="L39" s="65">
        <v>1214</v>
      </c>
      <c r="M39" s="66">
        <f t="shared" si="3"/>
        <v>3326</v>
      </c>
      <c r="N39" s="4"/>
    </row>
    <row r="40" spans="1:14" ht="21.75" customHeight="1">
      <c r="A40" s="34" t="s">
        <v>39</v>
      </c>
      <c r="B40" s="62">
        <f>SUM(B41:B42)</f>
        <v>66473</v>
      </c>
      <c r="C40" s="62">
        <f aca="true" t="shared" si="6" ref="C40:L40">SUM(C41:C42)</f>
        <v>10</v>
      </c>
      <c r="D40" s="62">
        <f t="shared" si="6"/>
        <v>65844</v>
      </c>
      <c r="E40" s="62">
        <f t="shared" si="6"/>
        <v>1</v>
      </c>
      <c r="F40" s="62">
        <f t="shared" si="6"/>
        <v>64741</v>
      </c>
      <c r="G40" s="62">
        <f t="shared" si="6"/>
        <v>2</v>
      </c>
      <c r="H40" s="62">
        <f t="shared" si="6"/>
        <v>991</v>
      </c>
      <c r="I40" s="62">
        <f t="shared" si="6"/>
        <v>7</v>
      </c>
      <c r="J40" s="62">
        <f t="shared" si="6"/>
        <v>112</v>
      </c>
      <c r="K40" s="67">
        <v>0.991</v>
      </c>
      <c r="L40" s="62">
        <f t="shared" si="6"/>
        <v>8152</v>
      </c>
      <c r="M40" s="66">
        <f t="shared" si="3"/>
        <v>22334</v>
      </c>
      <c r="N40" s="4"/>
    </row>
    <row r="41" spans="1:14" ht="21.75" customHeight="1">
      <c r="A41" s="33" t="s">
        <v>40</v>
      </c>
      <c r="B41" s="63">
        <v>30504</v>
      </c>
      <c r="C41" s="56">
        <f t="shared" si="1"/>
        <v>7</v>
      </c>
      <c r="D41" s="56">
        <f t="shared" si="2"/>
        <v>30504</v>
      </c>
      <c r="E41" s="63">
        <v>1</v>
      </c>
      <c r="F41" s="56">
        <v>29401</v>
      </c>
      <c r="G41" s="63">
        <v>2</v>
      </c>
      <c r="H41" s="69">
        <v>991</v>
      </c>
      <c r="I41" s="63">
        <v>4</v>
      </c>
      <c r="J41" s="63">
        <v>112</v>
      </c>
      <c r="K41" s="68">
        <v>1</v>
      </c>
      <c r="L41" s="65">
        <v>8152</v>
      </c>
      <c r="M41" s="66">
        <f t="shared" si="3"/>
        <v>22334</v>
      </c>
      <c r="N41" s="4"/>
    </row>
    <row r="42" spans="1:14" ht="21.75" customHeight="1">
      <c r="A42" s="35" t="s">
        <v>41</v>
      </c>
      <c r="B42" s="70">
        <v>35969</v>
      </c>
      <c r="C42" s="71">
        <f t="shared" si="1"/>
        <v>3</v>
      </c>
      <c r="D42" s="71">
        <f t="shared" si="2"/>
        <v>35340</v>
      </c>
      <c r="E42" s="72" t="s">
        <v>98</v>
      </c>
      <c r="F42" s="71">
        <v>35340</v>
      </c>
      <c r="G42" s="72" t="s">
        <v>98</v>
      </c>
      <c r="H42" s="72" t="s">
        <v>98</v>
      </c>
      <c r="I42" s="70">
        <v>3</v>
      </c>
      <c r="J42" s="72" t="s">
        <v>98</v>
      </c>
      <c r="K42" s="73">
        <v>0.983</v>
      </c>
      <c r="L42" s="79" t="s">
        <v>97</v>
      </c>
      <c r="M42" s="79" t="s">
        <v>97</v>
      </c>
      <c r="N42" s="4"/>
    </row>
    <row r="43" spans="1:14" ht="12.75" customHeight="1">
      <c r="A43" s="10" t="s">
        <v>83</v>
      </c>
      <c r="I43" s="7"/>
      <c r="J43" s="7"/>
      <c r="K43" s="8"/>
      <c r="L43" s="7"/>
      <c r="M43" s="9"/>
      <c r="N43" s="4"/>
    </row>
    <row r="44" spans="1:14" ht="12.75" customHeight="1">
      <c r="A44" s="10" t="s">
        <v>84</v>
      </c>
      <c r="I44" s="7"/>
      <c r="J44" s="7"/>
      <c r="K44" s="8"/>
      <c r="L44" s="7"/>
      <c r="M44" s="9"/>
      <c r="N44" s="4"/>
    </row>
    <row r="45" spans="1:14" ht="12.75" customHeight="1">
      <c r="A45" s="11" t="s">
        <v>85</v>
      </c>
      <c r="I45" s="7"/>
      <c r="J45" s="7"/>
      <c r="K45" s="8"/>
      <c r="L45" s="7"/>
      <c r="M45" s="9"/>
      <c r="N45" s="4"/>
    </row>
    <row r="46" spans="1:14" ht="12.75" customHeight="1">
      <c r="A46" s="11" t="s">
        <v>86</v>
      </c>
      <c r="I46" s="7"/>
      <c r="J46" s="7"/>
      <c r="K46" s="8"/>
      <c r="L46" s="7"/>
      <c r="M46" s="9"/>
      <c r="N46" s="4"/>
    </row>
    <row r="47" ht="19.5" customHeight="1"/>
    <row r="48" ht="12" customHeight="1"/>
    <row r="49" spans="1:14" ht="1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5"/>
      <c r="L49" s="36"/>
      <c r="M49" s="37" t="s">
        <v>78</v>
      </c>
      <c r="N49" s="4"/>
    </row>
    <row r="50" spans="1:14" ht="12.75" customHeight="1">
      <c r="A50" s="12"/>
      <c r="B50" s="13"/>
      <c r="C50" s="14"/>
      <c r="D50" s="12"/>
      <c r="E50" s="14"/>
      <c r="F50" s="12"/>
      <c r="G50" s="14"/>
      <c r="H50" s="12"/>
      <c r="I50" s="14"/>
      <c r="J50" s="12"/>
      <c r="K50" s="15"/>
      <c r="L50" s="13"/>
      <c r="M50" s="14"/>
      <c r="N50" s="4"/>
    </row>
    <row r="51" spans="1:14" ht="12.75" customHeight="1">
      <c r="A51" s="16"/>
      <c r="B51" s="17" t="s">
        <v>1</v>
      </c>
      <c r="C51" s="18" t="s">
        <v>2</v>
      </c>
      <c r="D51" s="19"/>
      <c r="E51" s="18" t="s">
        <v>82</v>
      </c>
      <c r="F51" s="20"/>
      <c r="G51" s="18" t="s">
        <v>3</v>
      </c>
      <c r="H51" s="19"/>
      <c r="I51" s="18" t="s">
        <v>4</v>
      </c>
      <c r="J51" s="19"/>
      <c r="K51" s="21" t="s">
        <v>5</v>
      </c>
      <c r="L51" s="17" t="s">
        <v>6</v>
      </c>
      <c r="M51" s="22" t="s">
        <v>7</v>
      </c>
      <c r="N51" s="4"/>
    </row>
    <row r="52" spans="1:14" ht="12.75" customHeight="1">
      <c r="A52" s="23" t="s">
        <v>42</v>
      </c>
      <c r="B52" s="17" t="s">
        <v>9</v>
      </c>
      <c r="C52" s="13"/>
      <c r="D52" s="24" t="s">
        <v>10</v>
      </c>
      <c r="E52" s="13"/>
      <c r="F52" s="24" t="s">
        <v>10</v>
      </c>
      <c r="G52" s="13"/>
      <c r="H52" s="24" t="s">
        <v>10</v>
      </c>
      <c r="I52" s="13"/>
      <c r="J52" s="24" t="s">
        <v>10</v>
      </c>
      <c r="K52" s="21" t="s">
        <v>11</v>
      </c>
      <c r="L52" s="17" t="s">
        <v>12</v>
      </c>
      <c r="M52" s="22" t="s">
        <v>13</v>
      </c>
      <c r="N52" s="4"/>
    </row>
    <row r="53" spans="1:14" ht="12.75" customHeight="1">
      <c r="A53" s="23"/>
      <c r="B53" s="17" t="s">
        <v>14</v>
      </c>
      <c r="C53" s="74" t="s">
        <v>15</v>
      </c>
      <c r="D53" s="17" t="s">
        <v>16</v>
      </c>
      <c r="E53" s="74" t="s">
        <v>15</v>
      </c>
      <c r="F53" s="17" t="s">
        <v>16</v>
      </c>
      <c r="G53" s="74" t="s">
        <v>15</v>
      </c>
      <c r="H53" s="17" t="s">
        <v>16</v>
      </c>
      <c r="I53" s="74" t="s">
        <v>15</v>
      </c>
      <c r="J53" s="17" t="s">
        <v>16</v>
      </c>
      <c r="K53" s="21" t="s">
        <v>17</v>
      </c>
      <c r="L53" s="17" t="s">
        <v>87</v>
      </c>
      <c r="M53" s="22" t="s">
        <v>88</v>
      </c>
      <c r="N53" s="4"/>
    </row>
    <row r="54" spans="1:14" ht="12.75" customHeight="1">
      <c r="A54" s="25"/>
      <c r="B54" s="26"/>
      <c r="C54" s="26"/>
      <c r="D54" s="27" t="s">
        <v>18</v>
      </c>
      <c r="E54" s="26"/>
      <c r="F54" s="26"/>
      <c r="G54" s="26"/>
      <c r="H54" s="26"/>
      <c r="I54" s="26"/>
      <c r="J54" s="26"/>
      <c r="K54" s="28" t="s">
        <v>19</v>
      </c>
      <c r="L54" s="26"/>
      <c r="M54" s="29"/>
      <c r="N54" s="4"/>
    </row>
    <row r="55" spans="1:14" ht="24.75" customHeight="1">
      <c r="A55" s="38" t="s">
        <v>43</v>
      </c>
      <c r="B55" s="75">
        <f>SUM(B56:B61)</f>
        <v>39539</v>
      </c>
      <c r="C55" s="75">
        <f>SUM(C56:C61)</f>
        <v>55</v>
      </c>
      <c r="D55" s="75">
        <f>SUM(D56:D61)</f>
        <v>36205</v>
      </c>
      <c r="E55" s="75">
        <f aca="true" t="shared" si="7" ref="E55:L55">SUM(E56:E61)</f>
        <v>2</v>
      </c>
      <c r="F55" s="75">
        <f t="shared" si="7"/>
        <v>6644</v>
      </c>
      <c r="G55" s="75">
        <f t="shared" si="7"/>
        <v>43</v>
      </c>
      <c r="H55" s="75">
        <f t="shared" si="7"/>
        <v>29456</v>
      </c>
      <c r="I55" s="75">
        <f t="shared" si="7"/>
        <v>10</v>
      </c>
      <c r="J55" s="75">
        <f t="shared" si="7"/>
        <v>105</v>
      </c>
      <c r="K55" s="76">
        <v>0.916</v>
      </c>
      <c r="L55" s="75">
        <f t="shared" si="7"/>
        <v>5714</v>
      </c>
      <c r="M55" s="66">
        <f aca="true" t="shared" si="8" ref="M55:M84">ROUND(L55*1000/365,0)</f>
        <v>15655</v>
      </c>
      <c r="N55" s="4"/>
    </row>
    <row r="56" spans="1:14" ht="24.75" customHeight="1">
      <c r="A56" s="39" t="s">
        <v>44</v>
      </c>
      <c r="B56" s="45">
        <v>4409</v>
      </c>
      <c r="C56" s="56">
        <f aca="true" t="shared" si="9" ref="C56:D84">E56+G56+I56</f>
        <v>8</v>
      </c>
      <c r="D56" s="56">
        <f t="shared" si="9"/>
        <v>3970</v>
      </c>
      <c r="E56" s="64" t="s">
        <v>98</v>
      </c>
      <c r="F56" s="64" t="s">
        <v>98</v>
      </c>
      <c r="G56" s="45">
        <v>7</v>
      </c>
      <c r="H56" s="45">
        <v>3970</v>
      </c>
      <c r="I56" s="45">
        <v>1</v>
      </c>
      <c r="J56" s="46" t="s">
        <v>98</v>
      </c>
      <c r="K56" s="43">
        <v>0.9</v>
      </c>
      <c r="L56" s="47">
        <v>1006</v>
      </c>
      <c r="M56" s="66">
        <f t="shared" si="8"/>
        <v>2756</v>
      </c>
      <c r="N56" s="4"/>
    </row>
    <row r="57" spans="1:14" ht="24.75" customHeight="1">
      <c r="A57" s="39" t="s">
        <v>45</v>
      </c>
      <c r="B57" s="45">
        <v>8033</v>
      </c>
      <c r="C57" s="56">
        <f t="shared" si="9"/>
        <v>8</v>
      </c>
      <c r="D57" s="56">
        <f t="shared" si="9"/>
        <v>7660</v>
      </c>
      <c r="E57" s="45">
        <v>1</v>
      </c>
      <c r="F57" s="45">
        <v>5757</v>
      </c>
      <c r="G57" s="45">
        <v>7</v>
      </c>
      <c r="H57" s="45">
        <v>1903</v>
      </c>
      <c r="I57" s="64" t="s">
        <v>98</v>
      </c>
      <c r="J57" s="64" t="s">
        <v>98</v>
      </c>
      <c r="K57" s="43">
        <v>0.954</v>
      </c>
      <c r="L57" s="47">
        <v>1477</v>
      </c>
      <c r="M57" s="66">
        <f t="shared" si="8"/>
        <v>4047</v>
      </c>
      <c r="N57" s="4"/>
    </row>
    <row r="58" spans="1:14" ht="24.75" customHeight="1">
      <c r="A58" s="39" t="s">
        <v>46</v>
      </c>
      <c r="B58" s="45">
        <v>1658</v>
      </c>
      <c r="C58" s="56">
        <f t="shared" si="9"/>
        <v>3</v>
      </c>
      <c r="D58" s="56">
        <f t="shared" si="9"/>
        <v>1588</v>
      </c>
      <c r="E58" s="64" t="s">
        <v>98</v>
      </c>
      <c r="F58" s="64" t="s">
        <v>98</v>
      </c>
      <c r="G58" s="45">
        <v>1</v>
      </c>
      <c r="H58" s="45">
        <v>1588</v>
      </c>
      <c r="I58" s="64">
        <v>2</v>
      </c>
      <c r="J58" s="64" t="s">
        <v>98</v>
      </c>
      <c r="K58" s="43">
        <v>0.958</v>
      </c>
      <c r="L58" s="47">
        <v>164</v>
      </c>
      <c r="M58" s="66">
        <f t="shared" si="8"/>
        <v>449</v>
      </c>
      <c r="N58" s="4"/>
    </row>
    <row r="59" spans="1:14" ht="24.75" customHeight="1">
      <c r="A59" s="39" t="s">
        <v>47</v>
      </c>
      <c r="B59" s="45">
        <v>6798</v>
      </c>
      <c r="C59" s="56">
        <f t="shared" si="9"/>
        <v>9</v>
      </c>
      <c r="D59" s="56">
        <f t="shared" si="9"/>
        <v>6581</v>
      </c>
      <c r="E59" s="64" t="s">
        <v>98</v>
      </c>
      <c r="F59" s="64" t="s">
        <v>98</v>
      </c>
      <c r="G59" s="45">
        <v>8</v>
      </c>
      <c r="H59" s="45">
        <v>6581</v>
      </c>
      <c r="I59" s="45">
        <v>1</v>
      </c>
      <c r="J59" s="46" t="s">
        <v>98</v>
      </c>
      <c r="K59" s="43">
        <v>0.968</v>
      </c>
      <c r="L59" s="47">
        <v>1010</v>
      </c>
      <c r="M59" s="66">
        <f t="shared" si="8"/>
        <v>2767</v>
      </c>
      <c r="N59" s="4"/>
    </row>
    <row r="60" spans="1:14" ht="24.75" customHeight="1">
      <c r="A60" s="39" t="s">
        <v>48</v>
      </c>
      <c r="B60" s="45">
        <v>6664</v>
      </c>
      <c r="C60" s="56">
        <f t="shared" si="9"/>
        <v>11</v>
      </c>
      <c r="D60" s="56">
        <f t="shared" si="9"/>
        <v>6146</v>
      </c>
      <c r="E60" s="64" t="s">
        <v>98</v>
      </c>
      <c r="F60" s="64" t="s">
        <v>98</v>
      </c>
      <c r="G60" s="45">
        <v>8</v>
      </c>
      <c r="H60" s="45">
        <v>6096</v>
      </c>
      <c r="I60" s="45">
        <v>3</v>
      </c>
      <c r="J60" s="45">
        <v>50</v>
      </c>
      <c r="K60" s="43">
        <v>0.922</v>
      </c>
      <c r="L60" s="47">
        <v>809</v>
      </c>
      <c r="M60" s="66">
        <f t="shared" si="8"/>
        <v>2216</v>
      </c>
      <c r="N60" s="4"/>
    </row>
    <row r="61" spans="1:14" ht="24.75" customHeight="1">
      <c r="A61" s="39" t="s">
        <v>73</v>
      </c>
      <c r="B61" s="45">
        <v>11977</v>
      </c>
      <c r="C61" s="56">
        <f t="shared" si="9"/>
        <v>16</v>
      </c>
      <c r="D61" s="56">
        <f t="shared" si="9"/>
        <v>10260</v>
      </c>
      <c r="E61" s="45">
        <v>1</v>
      </c>
      <c r="F61" s="45">
        <v>887</v>
      </c>
      <c r="G61" s="45">
        <v>12</v>
      </c>
      <c r="H61" s="45">
        <v>9318</v>
      </c>
      <c r="I61" s="45">
        <v>3</v>
      </c>
      <c r="J61" s="45">
        <v>55</v>
      </c>
      <c r="K61" s="43">
        <v>0.857</v>
      </c>
      <c r="L61" s="47">
        <v>1248</v>
      </c>
      <c r="M61" s="66">
        <f t="shared" si="8"/>
        <v>3419</v>
      </c>
      <c r="N61" s="4"/>
    </row>
    <row r="62" spans="1:14" ht="24.75" customHeight="1">
      <c r="A62" s="40" t="s">
        <v>49</v>
      </c>
      <c r="B62" s="62">
        <f>SUM(B63:B67)</f>
        <v>87767</v>
      </c>
      <c r="C62" s="62">
        <f>SUM(C63:C67)</f>
        <v>62</v>
      </c>
      <c r="D62" s="62">
        <f aca="true" t="shared" si="10" ref="D62:L62">SUM(D63:D67)</f>
        <v>71754</v>
      </c>
      <c r="E62" s="62">
        <f t="shared" si="10"/>
        <v>4</v>
      </c>
      <c r="F62" s="62">
        <f t="shared" si="10"/>
        <v>51997</v>
      </c>
      <c r="G62" s="62">
        <f t="shared" si="10"/>
        <v>34</v>
      </c>
      <c r="H62" s="62">
        <f t="shared" si="10"/>
        <v>18173</v>
      </c>
      <c r="I62" s="62">
        <f t="shared" si="10"/>
        <v>24</v>
      </c>
      <c r="J62" s="62">
        <f t="shared" si="10"/>
        <v>1584</v>
      </c>
      <c r="K62" s="48">
        <v>0.818</v>
      </c>
      <c r="L62" s="62">
        <f t="shared" si="10"/>
        <v>8079</v>
      </c>
      <c r="M62" s="66">
        <f t="shared" si="8"/>
        <v>22134</v>
      </c>
      <c r="N62" s="4"/>
    </row>
    <row r="63" spans="1:14" ht="24.75" customHeight="1">
      <c r="A63" s="39" t="s">
        <v>50</v>
      </c>
      <c r="B63" s="45">
        <v>17770</v>
      </c>
      <c r="C63" s="56">
        <f t="shared" si="9"/>
        <v>4</v>
      </c>
      <c r="D63" s="56">
        <f t="shared" si="9"/>
        <v>17304</v>
      </c>
      <c r="E63" s="45">
        <v>1</v>
      </c>
      <c r="F63" s="45">
        <v>13286</v>
      </c>
      <c r="G63" s="45">
        <v>3</v>
      </c>
      <c r="H63" s="45">
        <v>4018</v>
      </c>
      <c r="I63" s="64" t="s">
        <v>98</v>
      </c>
      <c r="J63" s="64" t="s">
        <v>98</v>
      </c>
      <c r="K63" s="49">
        <v>0.974</v>
      </c>
      <c r="L63" s="47">
        <v>2136</v>
      </c>
      <c r="M63" s="66">
        <f t="shared" si="8"/>
        <v>5852</v>
      </c>
      <c r="N63" s="4"/>
    </row>
    <row r="64" spans="1:14" ht="24.75" customHeight="1">
      <c r="A64" s="39" t="s">
        <v>51</v>
      </c>
      <c r="B64" s="45">
        <v>8632</v>
      </c>
      <c r="C64" s="56">
        <f t="shared" si="9"/>
        <v>11</v>
      </c>
      <c r="D64" s="56">
        <f t="shared" si="9"/>
        <v>0</v>
      </c>
      <c r="E64" s="64" t="s">
        <v>98</v>
      </c>
      <c r="F64" s="64" t="s">
        <v>98</v>
      </c>
      <c r="G64" s="64" t="s">
        <v>98</v>
      </c>
      <c r="H64" s="64" t="s">
        <v>98</v>
      </c>
      <c r="I64" s="45">
        <v>11</v>
      </c>
      <c r="J64" s="46" t="s">
        <v>98</v>
      </c>
      <c r="K64" s="49">
        <v>0</v>
      </c>
      <c r="L64" s="46" t="s">
        <v>98</v>
      </c>
      <c r="M64" s="80" t="s">
        <v>98</v>
      </c>
      <c r="N64" s="4"/>
    </row>
    <row r="65" spans="1:14" ht="24.75" customHeight="1">
      <c r="A65" s="39" t="s">
        <v>52</v>
      </c>
      <c r="B65" s="45">
        <v>32933</v>
      </c>
      <c r="C65" s="56">
        <f t="shared" si="9"/>
        <v>13</v>
      </c>
      <c r="D65" s="56">
        <f t="shared" si="9"/>
        <v>32107</v>
      </c>
      <c r="E65" s="45">
        <v>1</v>
      </c>
      <c r="F65" s="45">
        <v>24997</v>
      </c>
      <c r="G65" s="45">
        <v>5</v>
      </c>
      <c r="H65" s="45">
        <v>6759</v>
      </c>
      <c r="I65" s="45">
        <v>7</v>
      </c>
      <c r="J65" s="45">
        <v>351</v>
      </c>
      <c r="K65" s="49">
        <v>0.975</v>
      </c>
      <c r="L65" s="47">
        <v>3235</v>
      </c>
      <c r="M65" s="66">
        <f t="shared" si="8"/>
        <v>8863</v>
      </c>
      <c r="N65" s="4"/>
    </row>
    <row r="66" spans="1:14" ht="24.75" customHeight="1">
      <c r="A66" s="39" t="s">
        <v>53</v>
      </c>
      <c r="B66" s="45">
        <v>11139</v>
      </c>
      <c r="C66" s="56">
        <f t="shared" si="9"/>
        <v>6</v>
      </c>
      <c r="D66" s="56">
        <f t="shared" si="9"/>
        <v>9286</v>
      </c>
      <c r="E66" s="45">
        <v>1</v>
      </c>
      <c r="F66" s="45">
        <v>8761</v>
      </c>
      <c r="G66" s="45">
        <v>4</v>
      </c>
      <c r="H66" s="45">
        <v>417</v>
      </c>
      <c r="I66" s="45">
        <v>1</v>
      </c>
      <c r="J66" s="45">
        <v>108</v>
      </c>
      <c r="K66" s="49">
        <v>0.834</v>
      </c>
      <c r="L66" s="47">
        <v>1162</v>
      </c>
      <c r="M66" s="66">
        <f t="shared" si="8"/>
        <v>3184</v>
      </c>
      <c r="N66" s="4"/>
    </row>
    <row r="67" spans="1:14" ht="24.75" customHeight="1">
      <c r="A67" s="39" t="s">
        <v>74</v>
      </c>
      <c r="B67" s="45">
        <v>17293</v>
      </c>
      <c r="C67" s="56">
        <f t="shared" si="9"/>
        <v>28</v>
      </c>
      <c r="D67" s="56">
        <f t="shared" si="9"/>
        <v>13057</v>
      </c>
      <c r="E67" s="45">
        <v>1</v>
      </c>
      <c r="F67" s="45">
        <v>4953</v>
      </c>
      <c r="G67" s="45">
        <v>22</v>
      </c>
      <c r="H67" s="45">
        <v>6979</v>
      </c>
      <c r="I67" s="45">
        <v>5</v>
      </c>
      <c r="J67" s="45">
        <v>1125</v>
      </c>
      <c r="K67" s="49">
        <v>0.755</v>
      </c>
      <c r="L67" s="47">
        <v>1546</v>
      </c>
      <c r="M67" s="66">
        <f t="shared" si="8"/>
        <v>4236</v>
      </c>
      <c r="N67" s="4"/>
    </row>
    <row r="68" spans="1:14" ht="24.75" customHeight="1">
      <c r="A68" s="40" t="s">
        <v>54</v>
      </c>
      <c r="B68" s="62">
        <f>B69</f>
        <v>12747</v>
      </c>
      <c r="C68" s="62">
        <f>C69</f>
        <v>8</v>
      </c>
      <c r="D68" s="62">
        <f aca="true" t="shared" si="11" ref="D68:L68">D69</f>
        <v>10922</v>
      </c>
      <c r="E68" s="62">
        <f t="shared" si="11"/>
        <v>1</v>
      </c>
      <c r="F68" s="62">
        <f t="shared" si="11"/>
        <v>9529</v>
      </c>
      <c r="G68" s="62" t="s">
        <v>98</v>
      </c>
      <c r="H68" s="62" t="s">
        <v>98</v>
      </c>
      <c r="I68" s="62">
        <f t="shared" si="11"/>
        <v>7</v>
      </c>
      <c r="J68" s="62">
        <f t="shared" si="11"/>
        <v>1393</v>
      </c>
      <c r="K68" s="48">
        <v>0.857</v>
      </c>
      <c r="L68" s="62">
        <f t="shared" si="11"/>
        <v>2770</v>
      </c>
      <c r="M68" s="66">
        <f t="shared" si="8"/>
        <v>7589</v>
      </c>
      <c r="N68" s="4"/>
    </row>
    <row r="69" spans="1:14" ht="24.75" customHeight="1">
      <c r="A69" s="39" t="s">
        <v>79</v>
      </c>
      <c r="B69" s="45">
        <v>12747</v>
      </c>
      <c r="C69" s="56">
        <f t="shared" si="9"/>
        <v>8</v>
      </c>
      <c r="D69" s="56">
        <f t="shared" si="9"/>
        <v>10922</v>
      </c>
      <c r="E69" s="42">
        <v>1</v>
      </c>
      <c r="F69" s="45">
        <v>9529</v>
      </c>
      <c r="G69" s="64" t="s">
        <v>98</v>
      </c>
      <c r="H69" s="64" t="s">
        <v>98</v>
      </c>
      <c r="I69" s="42">
        <v>7</v>
      </c>
      <c r="J69" s="45">
        <v>1393</v>
      </c>
      <c r="K69" s="49">
        <v>0.857</v>
      </c>
      <c r="L69" s="47">
        <v>2770</v>
      </c>
      <c r="M69" s="66">
        <f t="shared" si="8"/>
        <v>7589</v>
      </c>
      <c r="N69" s="4"/>
    </row>
    <row r="70" spans="1:14" ht="24.75" customHeight="1">
      <c r="A70" s="40" t="s">
        <v>89</v>
      </c>
      <c r="B70" s="62">
        <f>B71+B72</f>
        <v>24826</v>
      </c>
      <c r="C70" s="62">
        <f>C71+C72</f>
        <v>20</v>
      </c>
      <c r="D70" s="62">
        <f aca="true" t="shared" si="12" ref="D70:L70">D71+D72</f>
        <v>18799</v>
      </c>
      <c r="E70" s="62">
        <f t="shared" si="12"/>
        <v>1</v>
      </c>
      <c r="F70" s="62">
        <f t="shared" si="12"/>
        <v>9754</v>
      </c>
      <c r="G70" s="62">
        <f t="shared" si="12"/>
        <v>15</v>
      </c>
      <c r="H70" s="62">
        <f t="shared" si="12"/>
        <v>8840</v>
      </c>
      <c r="I70" s="62">
        <f t="shared" si="12"/>
        <v>4</v>
      </c>
      <c r="J70" s="62">
        <f t="shared" si="12"/>
        <v>205</v>
      </c>
      <c r="K70" s="48">
        <v>0.757</v>
      </c>
      <c r="L70" s="62">
        <f t="shared" si="12"/>
        <v>2215</v>
      </c>
      <c r="M70" s="66">
        <f t="shared" si="8"/>
        <v>6068</v>
      </c>
      <c r="N70" s="4"/>
    </row>
    <row r="71" spans="1:14" ht="24.75" customHeight="1">
      <c r="A71" s="39" t="s">
        <v>55</v>
      </c>
      <c r="B71" s="45">
        <v>19720</v>
      </c>
      <c r="C71" s="56">
        <f t="shared" si="9"/>
        <v>7</v>
      </c>
      <c r="D71" s="56">
        <f t="shared" si="9"/>
        <v>13807</v>
      </c>
      <c r="E71" s="45">
        <v>1</v>
      </c>
      <c r="F71" s="45">
        <v>9754</v>
      </c>
      <c r="G71" s="45">
        <v>4</v>
      </c>
      <c r="H71" s="45">
        <v>4028</v>
      </c>
      <c r="I71" s="45">
        <v>2</v>
      </c>
      <c r="J71" s="45">
        <v>25</v>
      </c>
      <c r="K71" s="49">
        <v>0.7</v>
      </c>
      <c r="L71" s="47">
        <v>1706</v>
      </c>
      <c r="M71" s="66">
        <f t="shared" si="8"/>
        <v>4674</v>
      </c>
      <c r="N71" s="4"/>
    </row>
    <row r="72" spans="1:14" ht="24.75" customHeight="1">
      <c r="A72" s="39" t="s">
        <v>56</v>
      </c>
      <c r="B72" s="45">
        <v>5106</v>
      </c>
      <c r="C72" s="56">
        <f t="shared" si="9"/>
        <v>13</v>
      </c>
      <c r="D72" s="56">
        <f t="shared" si="9"/>
        <v>4992</v>
      </c>
      <c r="E72" s="64" t="s">
        <v>98</v>
      </c>
      <c r="F72" s="64" t="s">
        <v>98</v>
      </c>
      <c r="G72" s="45">
        <v>11</v>
      </c>
      <c r="H72" s="45">
        <v>4812</v>
      </c>
      <c r="I72" s="45">
        <v>2</v>
      </c>
      <c r="J72" s="45">
        <v>180</v>
      </c>
      <c r="K72" s="49">
        <v>0.978</v>
      </c>
      <c r="L72" s="47">
        <v>509</v>
      </c>
      <c r="M72" s="66">
        <f t="shared" si="8"/>
        <v>1395</v>
      </c>
      <c r="N72" s="4"/>
    </row>
    <row r="73" spans="1:14" ht="24.75" customHeight="1">
      <c r="A73" s="40" t="s">
        <v>57</v>
      </c>
      <c r="B73" s="62">
        <f>SUM(B74:B82)</f>
        <v>59974</v>
      </c>
      <c r="C73" s="62">
        <f>SUM(C74:C82)</f>
        <v>46</v>
      </c>
      <c r="D73" s="62">
        <f aca="true" t="shared" si="13" ref="D73:L73">SUM(D74:D82)</f>
        <v>52540</v>
      </c>
      <c r="E73" s="62">
        <f t="shared" si="13"/>
        <v>3</v>
      </c>
      <c r="F73" s="62">
        <f t="shared" si="13"/>
        <v>19659</v>
      </c>
      <c r="G73" s="62">
        <f t="shared" si="13"/>
        <v>39</v>
      </c>
      <c r="H73" s="62">
        <f t="shared" si="13"/>
        <v>32272</v>
      </c>
      <c r="I73" s="62">
        <f t="shared" si="13"/>
        <v>4</v>
      </c>
      <c r="J73" s="62">
        <f t="shared" si="13"/>
        <v>609</v>
      </c>
      <c r="K73" s="48">
        <v>0.876</v>
      </c>
      <c r="L73" s="62">
        <f t="shared" si="13"/>
        <v>6160</v>
      </c>
      <c r="M73" s="66">
        <f t="shared" si="8"/>
        <v>16877</v>
      </c>
      <c r="N73" s="4"/>
    </row>
    <row r="74" spans="1:14" ht="24.75" customHeight="1">
      <c r="A74" s="39" t="s">
        <v>58</v>
      </c>
      <c r="B74" s="45">
        <v>11278</v>
      </c>
      <c r="C74" s="56">
        <f t="shared" si="9"/>
        <v>13</v>
      </c>
      <c r="D74" s="56">
        <f t="shared" si="9"/>
        <v>9148</v>
      </c>
      <c r="E74" s="64" t="s">
        <v>98</v>
      </c>
      <c r="F74" s="64" t="s">
        <v>98</v>
      </c>
      <c r="G74" s="45">
        <v>10</v>
      </c>
      <c r="H74" s="45">
        <v>8828</v>
      </c>
      <c r="I74" s="45">
        <v>3</v>
      </c>
      <c r="J74" s="45">
        <v>320</v>
      </c>
      <c r="K74" s="49">
        <v>0.811</v>
      </c>
      <c r="L74" s="47">
        <v>880</v>
      </c>
      <c r="M74" s="66">
        <f t="shared" si="8"/>
        <v>2411</v>
      </c>
      <c r="N74" s="4"/>
    </row>
    <row r="75" spans="1:14" ht="24.75" customHeight="1">
      <c r="A75" s="39" t="s">
        <v>60</v>
      </c>
      <c r="B75" s="45">
        <v>10685</v>
      </c>
      <c r="C75" s="56">
        <f t="shared" si="9"/>
        <v>2</v>
      </c>
      <c r="D75" s="56">
        <f t="shared" si="9"/>
        <v>9834</v>
      </c>
      <c r="E75" s="45">
        <v>1</v>
      </c>
      <c r="F75" s="45">
        <v>9545</v>
      </c>
      <c r="G75" s="64" t="s">
        <v>98</v>
      </c>
      <c r="H75" s="64" t="s">
        <v>98</v>
      </c>
      <c r="I75" s="45">
        <v>1</v>
      </c>
      <c r="J75" s="45">
        <v>289</v>
      </c>
      <c r="K75" s="49">
        <v>0.92</v>
      </c>
      <c r="L75" s="47">
        <v>1138</v>
      </c>
      <c r="M75" s="66">
        <f t="shared" si="8"/>
        <v>3118</v>
      </c>
      <c r="N75" s="4"/>
    </row>
    <row r="76" spans="1:14" ht="24.75" customHeight="1">
      <c r="A76" s="39" t="s">
        <v>61</v>
      </c>
      <c r="B76" s="45">
        <v>4478</v>
      </c>
      <c r="C76" s="56">
        <f t="shared" si="9"/>
        <v>1</v>
      </c>
      <c r="D76" s="56">
        <f t="shared" si="9"/>
        <v>4306</v>
      </c>
      <c r="E76" s="45">
        <v>1</v>
      </c>
      <c r="F76" s="45">
        <v>4306</v>
      </c>
      <c r="G76" s="64" t="s">
        <v>98</v>
      </c>
      <c r="H76" s="64" t="s">
        <v>98</v>
      </c>
      <c r="I76" s="64" t="s">
        <v>98</v>
      </c>
      <c r="J76" s="64" t="s">
        <v>98</v>
      </c>
      <c r="K76" s="49">
        <v>0.962</v>
      </c>
      <c r="L76" s="47">
        <v>590</v>
      </c>
      <c r="M76" s="66">
        <f t="shared" si="8"/>
        <v>1616</v>
      </c>
      <c r="N76" s="4"/>
    </row>
    <row r="77" spans="1:14" ht="24.75" customHeight="1">
      <c r="A77" s="39" t="s">
        <v>62</v>
      </c>
      <c r="B77" s="45">
        <v>2502</v>
      </c>
      <c r="C77" s="56">
        <f t="shared" si="9"/>
        <v>5</v>
      </c>
      <c r="D77" s="56">
        <f t="shared" si="9"/>
        <v>2137</v>
      </c>
      <c r="E77" s="64" t="s">
        <v>98</v>
      </c>
      <c r="F77" s="64" t="s">
        <v>98</v>
      </c>
      <c r="G77" s="45">
        <v>5</v>
      </c>
      <c r="H77" s="45">
        <v>2137</v>
      </c>
      <c r="I77" s="64" t="s">
        <v>98</v>
      </c>
      <c r="J77" s="64" t="s">
        <v>98</v>
      </c>
      <c r="K77" s="49">
        <v>0.854</v>
      </c>
      <c r="L77" s="47">
        <v>258</v>
      </c>
      <c r="M77" s="66">
        <f t="shared" si="8"/>
        <v>707</v>
      </c>
      <c r="N77" s="4"/>
    </row>
    <row r="78" spans="1:14" ht="24.75" customHeight="1">
      <c r="A78" s="39" t="s">
        <v>63</v>
      </c>
      <c r="B78" s="45">
        <v>5023</v>
      </c>
      <c r="C78" s="56">
        <f t="shared" si="9"/>
        <v>7</v>
      </c>
      <c r="D78" s="56">
        <f t="shared" si="9"/>
        <v>4030</v>
      </c>
      <c r="E78" s="64" t="s">
        <v>98</v>
      </c>
      <c r="F78" s="64" t="s">
        <v>98</v>
      </c>
      <c r="G78" s="45">
        <v>7</v>
      </c>
      <c r="H78" s="45">
        <v>4030</v>
      </c>
      <c r="I78" s="64" t="s">
        <v>98</v>
      </c>
      <c r="J78" s="64" t="s">
        <v>98</v>
      </c>
      <c r="K78" s="49">
        <v>0.802</v>
      </c>
      <c r="L78" s="47">
        <v>381</v>
      </c>
      <c r="M78" s="66">
        <f t="shared" si="8"/>
        <v>1044</v>
      </c>
      <c r="N78" s="4"/>
    </row>
    <row r="79" spans="1:14" ht="24.75" customHeight="1">
      <c r="A79" s="39" t="s">
        <v>64</v>
      </c>
      <c r="B79" s="45">
        <v>1196</v>
      </c>
      <c r="C79" s="56">
        <f t="shared" si="9"/>
        <v>3</v>
      </c>
      <c r="D79" s="56">
        <f t="shared" si="9"/>
        <v>533</v>
      </c>
      <c r="E79" s="64" t="s">
        <v>98</v>
      </c>
      <c r="F79" s="64" t="s">
        <v>98</v>
      </c>
      <c r="G79" s="45">
        <v>3</v>
      </c>
      <c r="H79" s="45">
        <v>533</v>
      </c>
      <c r="I79" s="64" t="s">
        <v>98</v>
      </c>
      <c r="J79" s="64" t="s">
        <v>98</v>
      </c>
      <c r="K79" s="49">
        <v>0.446</v>
      </c>
      <c r="L79" s="47">
        <v>57</v>
      </c>
      <c r="M79" s="66">
        <f t="shared" si="8"/>
        <v>156</v>
      </c>
      <c r="N79" s="4"/>
    </row>
    <row r="80" spans="1:14" ht="24.75" customHeight="1">
      <c r="A80" s="39" t="s">
        <v>65</v>
      </c>
      <c r="B80" s="45">
        <v>3747</v>
      </c>
      <c r="C80" s="56">
        <f t="shared" si="9"/>
        <v>1</v>
      </c>
      <c r="D80" s="56">
        <f t="shared" si="9"/>
        <v>3426</v>
      </c>
      <c r="E80" s="64" t="s">
        <v>98</v>
      </c>
      <c r="F80" s="64" t="s">
        <v>98</v>
      </c>
      <c r="G80" s="45">
        <v>1</v>
      </c>
      <c r="H80" s="45">
        <v>3426</v>
      </c>
      <c r="I80" s="64" t="s">
        <v>98</v>
      </c>
      <c r="J80" s="64" t="s">
        <v>98</v>
      </c>
      <c r="K80" s="49">
        <v>0.914</v>
      </c>
      <c r="L80" s="47">
        <v>447</v>
      </c>
      <c r="M80" s="66">
        <f t="shared" si="8"/>
        <v>1225</v>
      </c>
      <c r="N80" s="4"/>
    </row>
    <row r="81" spans="1:14" ht="24.75" customHeight="1">
      <c r="A81" s="39" t="s">
        <v>66</v>
      </c>
      <c r="B81" s="45">
        <v>4410</v>
      </c>
      <c r="C81" s="56">
        <f t="shared" si="9"/>
        <v>8</v>
      </c>
      <c r="D81" s="56">
        <f t="shared" si="9"/>
        <v>2929</v>
      </c>
      <c r="E81" s="64" t="s">
        <v>98</v>
      </c>
      <c r="F81" s="64" t="s">
        <v>98</v>
      </c>
      <c r="G81" s="45">
        <v>8</v>
      </c>
      <c r="H81" s="45">
        <v>2929</v>
      </c>
      <c r="I81" s="64" t="s">
        <v>98</v>
      </c>
      <c r="J81" s="64" t="s">
        <v>98</v>
      </c>
      <c r="K81" s="49">
        <v>0.664</v>
      </c>
      <c r="L81" s="47">
        <v>314</v>
      </c>
      <c r="M81" s="66">
        <f t="shared" si="8"/>
        <v>860</v>
      </c>
      <c r="N81" s="4"/>
    </row>
    <row r="82" spans="1:14" ht="24.75" customHeight="1">
      <c r="A82" s="39" t="s">
        <v>59</v>
      </c>
      <c r="B82" s="45">
        <v>16655</v>
      </c>
      <c r="C82" s="56">
        <f t="shared" si="9"/>
        <v>6</v>
      </c>
      <c r="D82" s="56">
        <f t="shared" si="9"/>
        <v>16197</v>
      </c>
      <c r="E82" s="45">
        <v>1</v>
      </c>
      <c r="F82" s="45">
        <v>5808</v>
      </c>
      <c r="G82" s="45">
        <v>5</v>
      </c>
      <c r="H82" s="45">
        <v>10389</v>
      </c>
      <c r="I82" s="64" t="s">
        <v>98</v>
      </c>
      <c r="J82" s="64" t="s">
        <v>98</v>
      </c>
      <c r="K82" s="49">
        <v>0.973</v>
      </c>
      <c r="L82" s="47">
        <v>2095</v>
      </c>
      <c r="M82" s="66">
        <f t="shared" si="8"/>
        <v>5740</v>
      </c>
      <c r="N82" s="4"/>
    </row>
    <row r="83" spans="1:14" ht="24.75" customHeight="1">
      <c r="A83" s="40" t="s">
        <v>67</v>
      </c>
      <c r="B83" s="62">
        <f>B84</f>
        <v>8608</v>
      </c>
      <c r="C83" s="62">
        <f>C84</f>
        <v>4</v>
      </c>
      <c r="D83" s="62">
        <f aca="true" t="shared" si="14" ref="D83:J83">D84</f>
        <v>8177</v>
      </c>
      <c r="E83" s="62" t="s">
        <v>98</v>
      </c>
      <c r="F83" s="62" t="s">
        <v>98</v>
      </c>
      <c r="G83" s="62">
        <f t="shared" si="14"/>
        <v>4</v>
      </c>
      <c r="H83" s="62">
        <f t="shared" si="14"/>
        <v>8177</v>
      </c>
      <c r="I83" s="62" t="s">
        <v>98</v>
      </c>
      <c r="J83" s="62" t="s">
        <v>98</v>
      </c>
      <c r="K83" s="48">
        <v>0.95</v>
      </c>
      <c r="L83" s="44">
        <v>1195</v>
      </c>
      <c r="M83" s="66">
        <f t="shared" si="8"/>
        <v>3274</v>
      </c>
      <c r="N83" s="4"/>
    </row>
    <row r="84" spans="1:14" ht="24.75" customHeight="1">
      <c r="A84" s="41" t="s">
        <v>68</v>
      </c>
      <c r="B84" s="78">
        <v>8608</v>
      </c>
      <c r="C84" s="71">
        <f t="shared" si="9"/>
        <v>4</v>
      </c>
      <c r="D84" s="71">
        <f t="shared" si="9"/>
        <v>8177</v>
      </c>
      <c r="E84" s="72" t="s">
        <v>98</v>
      </c>
      <c r="F84" s="72" t="s">
        <v>98</v>
      </c>
      <c r="G84" s="51">
        <v>4</v>
      </c>
      <c r="H84" s="50">
        <v>8177</v>
      </c>
      <c r="I84" s="72" t="s">
        <v>98</v>
      </c>
      <c r="J84" s="72" t="s">
        <v>98</v>
      </c>
      <c r="K84" s="52">
        <v>0.95</v>
      </c>
      <c r="L84" s="53">
        <v>1195</v>
      </c>
      <c r="M84" s="53">
        <f t="shared" si="8"/>
        <v>3274</v>
      </c>
      <c r="N84" s="4"/>
    </row>
  </sheetData>
  <printOptions horizontalCentered="1"/>
  <pageMargins left="0.3937007874015748" right="0.3937007874015748" top="0.5905511811023623" bottom="0.1968503937007874" header="0.31496062992125984" footer="0.35433070866141736"/>
  <pageSetup fitToHeight="2" horizontalDpi="600" verticalDpi="600" orientation="portrait" paperSize="9" scale="87" r:id="rId1"/>
  <rowBreaks count="1" manualBreakCount="1">
    <brk id="46" max="12" man="1"/>
  </rowBreaks>
  <colBreaks count="1" manualBreakCount="1">
    <brk id="13" max="65535" man="1"/>
  </colBreaks>
  <ignoredErrors>
    <ignoredError sqref="A10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kumamoto</cp:lastModifiedBy>
  <cp:lastPrinted>2010-03-08T14:15:22Z</cp:lastPrinted>
  <dcterms:created xsi:type="dcterms:W3CDTF">2004-05-07T02:25:52Z</dcterms:created>
  <dcterms:modified xsi:type="dcterms:W3CDTF">2010-03-08T14:15:24Z</dcterms:modified>
  <cp:category/>
  <cp:version/>
  <cp:contentType/>
  <cp:contentStatus/>
</cp:coreProperties>
</file>