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380" tabRatio="817" activeTab="13"/>
  </bookViews>
  <sheets>
    <sheet name="効果検証様式（集計値）" sheetId="1" r:id="rId1"/>
    <sheet name="R3.4" sheetId="90" r:id="rId2"/>
    <sheet name="R3.10" sheetId="111" r:id="rId3"/>
    <sheet name="R3.11" sheetId="112" r:id="rId4"/>
    <sheet name="R3.12" sheetId="113" r:id="rId5"/>
    <sheet name="R4.1" sheetId="114" r:id="rId6"/>
    <sheet name="R4.3" sheetId="115" r:id="rId7"/>
    <sheet name="R4.4" sheetId="116" r:id="rId8"/>
    <sheet name="R4.5" sheetId="117" r:id="rId9"/>
    <sheet name="R4.6" sheetId="118" r:id="rId10"/>
    <sheet name="R4.7" sheetId="119" r:id="rId11"/>
    <sheet name="R4.8" sheetId="120" r:id="rId12"/>
    <sheet name="R4.9" sheetId="121" r:id="rId13"/>
    <sheet name="R4.10" sheetId="122" r:id="rId14"/>
    <sheet name="..." sheetId="110" r:id="rId15"/>
  </sheets>
  <definedNames>
    <definedName name="_xlnm.Print_Area" localSheetId="14">'...'!$A$1:$J$90</definedName>
    <definedName name="_xlnm.Print_Area" localSheetId="2">'R3.10'!$A$1:$J$90</definedName>
    <definedName name="_xlnm.Print_Area" localSheetId="3">'R3.11'!$A$1:$J$90</definedName>
    <definedName name="_xlnm.Print_Area" localSheetId="4">'R3.12'!$A$1:$J$90</definedName>
    <definedName name="_xlnm.Print_Area" localSheetId="1">'R3.4'!$A$1:$J$90</definedName>
    <definedName name="_xlnm.Print_Area" localSheetId="5">'R4.1'!$A$1:$J$90</definedName>
    <definedName name="_xlnm.Print_Area" localSheetId="13">'R4.10'!$A$1:$J$90</definedName>
    <definedName name="_xlnm.Print_Area" localSheetId="6">'R4.3'!$A$1:$J$90</definedName>
    <definedName name="_xlnm.Print_Area" localSheetId="7">'R4.4'!$A$1:$J$90</definedName>
    <definedName name="_xlnm.Print_Area" localSheetId="8">'R4.5'!$A$1:$J$90</definedName>
    <definedName name="_xlnm.Print_Area" localSheetId="9">'R4.6'!$A$1:$J$90</definedName>
    <definedName name="_xlnm.Print_Area" localSheetId="10">'R4.7'!$A$1:$J$90</definedName>
    <definedName name="_xlnm.Print_Area" localSheetId="11">'R4.8'!$A$1:$J$90</definedName>
    <definedName name="_xlnm.Print_Area" localSheetId="12">'R4.9'!$A$1:$J$90</definedName>
    <definedName name="_xlnm.Print_Area" localSheetId="0">'効果検証様式（集計値）'!$A$1:$H$41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23" i="1"/>
  <c r="E20" i="1"/>
  <c r="E71" i="122"/>
  <c r="E71" i="121"/>
  <c r="E71" i="120"/>
  <c r="E71" i="119"/>
  <c r="E71" i="118"/>
  <c r="E71" i="117"/>
  <c r="E21" i="1" l="1"/>
  <c r="E18" i="1"/>
  <c r="E16" i="1"/>
  <c r="E15" i="1"/>
  <c r="E14" i="1"/>
  <c r="E11" i="1"/>
  <c r="E10" i="1"/>
  <c r="E9" i="1"/>
  <c r="E8" i="1"/>
  <c r="E23" i="122"/>
  <c r="E86" i="122" s="1"/>
  <c r="E86" i="121"/>
  <c r="E86" i="120"/>
  <c r="E86" i="118"/>
  <c r="E85" i="117"/>
  <c r="E71" i="115"/>
  <c r="E72" i="112"/>
  <c r="E72" i="113"/>
  <c r="E72" i="111"/>
  <c r="E71" i="111"/>
  <c r="E71" i="90"/>
  <c r="E72" i="122"/>
  <c r="E72" i="121"/>
  <c r="E72" i="120"/>
  <c r="E72" i="119"/>
  <c r="E72" i="118"/>
  <c r="E72" i="117"/>
  <c r="E72" i="116"/>
  <c r="E71" i="116"/>
  <c r="E72" i="115"/>
  <c r="E72" i="114"/>
  <c r="E71" i="114"/>
  <c r="E71" i="113"/>
  <c r="E71" i="112"/>
  <c r="E10" i="122"/>
  <c r="E10" i="121"/>
  <c r="E10" i="120"/>
  <c r="E85" i="119"/>
  <c r="E10" i="119"/>
  <c r="E10" i="118"/>
  <c r="E10" i="117"/>
  <c r="E86" i="116"/>
  <c r="E85" i="116"/>
  <c r="E68" i="116"/>
  <c r="E10" i="116"/>
  <c r="E86" i="115"/>
  <c r="E85" i="115"/>
  <c r="E68" i="115"/>
  <c r="E10" i="115"/>
  <c r="E86" i="114"/>
  <c r="E85" i="114"/>
  <c r="E68" i="114"/>
  <c r="E10" i="114"/>
  <c r="E86" i="113"/>
  <c r="E85" i="113"/>
  <c r="E68" i="113"/>
  <c r="E10" i="113"/>
  <c r="E86" i="112"/>
  <c r="E85" i="112"/>
  <c r="E68" i="112"/>
  <c r="E10" i="112"/>
  <c r="E86" i="111"/>
  <c r="E85" i="111"/>
  <c r="E68" i="111"/>
  <c r="E10" i="111"/>
  <c r="E85" i="122" l="1"/>
  <c r="E68" i="122"/>
  <c r="E68" i="121"/>
  <c r="E85" i="121"/>
  <c r="E85" i="120"/>
  <c r="E68" i="120"/>
  <c r="E68" i="119"/>
  <c r="E86" i="119"/>
  <c r="E68" i="118"/>
  <c r="E85" i="118"/>
  <c r="E68" i="117"/>
  <c r="E86" i="117"/>
  <c r="E86" i="110" l="1"/>
  <c r="E85" i="110"/>
  <c r="E68" i="110"/>
  <c r="E10" i="110"/>
  <c r="E68" i="90"/>
  <c r="E10" i="90"/>
  <c r="E19" i="1"/>
  <c r="E12" i="1"/>
  <c r="E37" i="1" l="1"/>
  <c r="E36" i="1"/>
  <c r="E86" i="90"/>
  <c r="E85" i="90"/>
</calcChain>
</file>

<file path=xl/sharedStrings.xml><?xml version="1.0" encoding="utf-8"?>
<sst xmlns="http://schemas.openxmlformats.org/spreadsheetml/2006/main" count="948" uniqueCount="80">
  <si>
    <t>効果検証様式（県民割支援）</t>
    <rPh sb="0" eb="2">
      <t>コウカ</t>
    </rPh>
    <rPh sb="2" eb="4">
      <t>ケンショウ</t>
    </rPh>
    <rPh sb="4" eb="6">
      <t>ヨウシキ</t>
    </rPh>
    <rPh sb="7" eb="9">
      <t>ケンミン</t>
    </rPh>
    <rPh sb="9" eb="10">
      <t>ワリ</t>
    </rPh>
    <rPh sb="10" eb="12">
      <t>シエン</t>
    </rPh>
    <phoneticPr fontId="1"/>
  </si>
  <si>
    <t>都道府県名</t>
    <rPh sb="0" eb="4">
      <t>トドウフケン</t>
    </rPh>
    <rPh sb="4" eb="5">
      <t>メイ</t>
    </rPh>
    <phoneticPr fontId="1"/>
  </si>
  <si>
    <t>熊本県</t>
    <rPh sb="0" eb="2">
      <t>クマモト</t>
    </rPh>
    <rPh sb="2" eb="3">
      <t>ケン</t>
    </rPh>
    <phoneticPr fontId="1"/>
  </si>
  <si>
    <t>作成年月日</t>
    <rPh sb="0" eb="2">
      <t>サクセイ</t>
    </rPh>
    <rPh sb="2" eb="5">
      <t>ネンガッピ</t>
    </rPh>
    <phoneticPr fontId="1"/>
  </si>
  <si>
    <t>①</t>
    <phoneticPr fontId="1"/>
  </si>
  <si>
    <t>対象商品の内容</t>
    <phoneticPr fontId="1"/>
  </si>
  <si>
    <t>事業名（実施期間）</t>
    <rPh sb="0" eb="3">
      <t>ジギョウメイ</t>
    </rPh>
    <rPh sb="4" eb="8">
      <t>ジッシキカン</t>
    </rPh>
    <phoneticPr fontId="1"/>
  </si>
  <si>
    <t>県民割</t>
    <rPh sb="0" eb="3">
      <t>ケンミンワリ</t>
    </rPh>
    <phoneticPr fontId="1"/>
  </si>
  <si>
    <t>②</t>
    <phoneticPr fontId="1"/>
  </si>
  <si>
    <t>対象商品の数量</t>
    <rPh sb="5" eb="7">
      <t>スウリョウ</t>
    </rPh>
    <phoneticPr fontId="1"/>
  </si>
  <si>
    <t>販売金額（円）
※1</t>
    <rPh sb="0" eb="2">
      <t>ハンバイ</t>
    </rPh>
    <rPh sb="2" eb="4">
      <t>キンガク</t>
    </rPh>
    <rPh sb="5" eb="6">
      <t>エン</t>
    </rPh>
    <phoneticPr fontId="1"/>
  </si>
  <si>
    <t>②-1：旅行会社経由</t>
    <rPh sb="4" eb="6">
      <t>リョコウ</t>
    </rPh>
    <rPh sb="6" eb="8">
      <t>カイシャ</t>
    </rPh>
    <rPh sb="8" eb="10">
      <t>ケイユ</t>
    </rPh>
    <phoneticPr fontId="1"/>
  </si>
  <si>
    <t>②-2：旅行会社経由（日帰り）</t>
    <rPh sb="11" eb="13">
      <t>ヒガエ</t>
    </rPh>
    <phoneticPr fontId="1"/>
  </si>
  <si>
    <t>②-3：宿直販等</t>
    <rPh sb="4" eb="5">
      <t>ヤド</t>
    </rPh>
    <rPh sb="5" eb="7">
      <t>チョクハン</t>
    </rPh>
    <rPh sb="7" eb="8">
      <t>トウ</t>
    </rPh>
    <phoneticPr fontId="1"/>
  </si>
  <si>
    <t>②-4：宿直販等（日帰り）</t>
    <rPh sb="9" eb="11">
      <t>ヒガエ</t>
    </rPh>
    <phoneticPr fontId="1"/>
  </si>
  <si>
    <t>合計</t>
    <rPh sb="0" eb="2">
      <t>ゴウケイ</t>
    </rPh>
    <phoneticPr fontId="1"/>
  </si>
  <si>
    <t>補助金額（円）</t>
    <rPh sb="5" eb="6">
      <t>エン</t>
    </rPh>
    <phoneticPr fontId="1"/>
  </si>
  <si>
    <t>旅行割引額</t>
    <rPh sb="0" eb="2">
      <t>リョコウ</t>
    </rPh>
    <rPh sb="2" eb="4">
      <t>ワリビキ</t>
    </rPh>
    <rPh sb="4" eb="5">
      <t>ガク</t>
    </rPh>
    <phoneticPr fontId="1"/>
  </si>
  <si>
    <t>②-5：旅行会社経由</t>
    <rPh sb="4" eb="6">
      <t>リョコウ</t>
    </rPh>
    <rPh sb="6" eb="8">
      <t>カイシャ</t>
    </rPh>
    <rPh sb="8" eb="10">
      <t>ケイユ</t>
    </rPh>
    <phoneticPr fontId="1"/>
  </si>
  <si>
    <t>②-7：宿直販等</t>
    <rPh sb="4" eb="5">
      <t>ヤド</t>
    </rPh>
    <rPh sb="5" eb="7">
      <t>チョクハン</t>
    </rPh>
    <rPh sb="7" eb="8">
      <t>トウ</t>
    </rPh>
    <phoneticPr fontId="1"/>
  </si>
  <si>
    <t xml:space="preserve">②-8：宿直販等（日帰り）　　 </t>
    <rPh sb="9" eb="11">
      <t>ヒガエ</t>
    </rPh>
    <phoneticPr fontId="1"/>
  </si>
  <si>
    <t>②-9：ｸｰﾎﾟﾝ使用額</t>
    <phoneticPr fontId="1"/>
  </si>
  <si>
    <t>②-10：延べ宿泊者数（人泊）※1</t>
    <rPh sb="5" eb="6">
      <t>ノ</t>
    </rPh>
    <rPh sb="7" eb="9">
      <t>シュクハク</t>
    </rPh>
    <rPh sb="9" eb="10">
      <t>シャ</t>
    </rPh>
    <rPh sb="10" eb="11">
      <t>スウ</t>
    </rPh>
    <rPh sb="13" eb="14">
      <t>ハク</t>
    </rPh>
    <phoneticPr fontId="1"/>
  </si>
  <si>
    <t>②-11：延べ旅行者数（日帰り）（人）　</t>
    <rPh sb="12" eb="14">
      <t>ヒガエ</t>
    </rPh>
    <phoneticPr fontId="1"/>
  </si>
  <si>
    <t>②-12：1人泊あたりの平均旅行代金（円）※2</t>
    <rPh sb="6" eb="7">
      <t>ニン</t>
    </rPh>
    <rPh sb="7" eb="8">
      <t>ハク</t>
    </rPh>
    <rPh sb="12" eb="14">
      <t>ヘイキン</t>
    </rPh>
    <rPh sb="14" eb="16">
      <t>リョコウ</t>
    </rPh>
    <rPh sb="16" eb="18">
      <t>ダイキン</t>
    </rPh>
    <rPh sb="19" eb="20">
      <t>エン</t>
    </rPh>
    <phoneticPr fontId="1"/>
  </si>
  <si>
    <t>※1　スキーム上把握困難な場合は推計値を算出</t>
    <rPh sb="16" eb="19">
      <t>スイケイチ</t>
    </rPh>
    <rPh sb="20" eb="22">
      <t>サンシュツ</t>
    </rPh>
    <phoneticPr fontId="1"/>
  </si>
  <si>
    <t>※2　総販売金額÷延べ宿泊（旅行）者数で算出</t>
    <rPh sb="3" eb="4">
      <t>ソウ</t>
    </rPh>
    <rPh sb="4" eb="6">
      <t>ハンバイ</t>
    </rPh>
    <rPh sb="6" eb="8">
      <t>キンガク</t>
    </rPh>
    <rPh sb="9" eb="10">
      <t>ノ</t>
    </rPh>
    <rPh sb="11" eb="13">
      <t>シュクハク</t>
    </rPh>
    <rPh sb="14" eb="16">
      <t>リョコウ</t>
    </rPh>
    <rPh sb="17" eb="18">
      <t>モノ</t>
    </rPh>
    <rPh sb="18" eb="19">
      <t>スウ</t>
    </rPh>
    <rPh sb="20" eb="22">
      <t>サンシュツ</t>
    </rPh>
    <phoneticPr fontId="1"/>
  </si>
  <si>
    <t>※3　例：2泊3日、3名での旅行の場合、延べ宿泊者数「6人泊」でカウント</t>
    <rPh sb="22" eb="24">
      <t>シュクハク</t>
    </rPh>
    <rPh sb="28" eb="30">
      <t>ニンハク</t>
    </rPh>
    <phoneticPr fontId="1"/>
  </si>
  <si>
    <t>③</t>
    <phoneticPr fontId="1"/>
  </si>
  <si>
    <t>対象商品の販売時期及び利用可能時期</t>
    <rPh sb="5" eb="7">
      <t>ハンバイ</t>
    </rPh>
    <rPh sb="7" eb="9">
      <t>ジキ</t>
    </rPh>
    <rPh sb="9" eb="10">
      <t>オヨ</t>
    </rPh>
    <rPh sb="11" eb="13">
      <t>リヨウ</t>
    </rPh>
    <rPh sb="13" eb="15">
      <t>カノウ</t>
    </rPh>
    <rPh sb="15" eb="17">
      <t>ジキ</t>
    </rPh>
    <phoneticPr fontId="1"/>
  </si>
  <si>
    <t>自</t>
    <rPh sb="0" eb="1">
      <t>ジ</t>
    </rPh>
    <phoneticPr fontId="1"/>
  </si>
  <si>
    <t>至</t>
    <rPh sb="0" eb="1">
      <t>イタ</t>
    </rPh>
    <phoneticPr fontId="1"/>
  </si>
  <si>
    <t>③-1：販売期間</t>
    <rPh sb="4" eb="6">
      <t>ハンバイ</t>
    </rPh>
    <rPh sb="6" eb="8">
      <t>キカン</t>
    </rPh>
    <phoneticPr fontId="1"/>
  </si>
  <si>
    <t>③-2：割引の対象となる旅行期間</t>
    <rPh sb="4" eb="6">
      <t>ワリビキ</t>
    </rPh>
    <rPh sb="7" eb="9">
      <t>タイショウ</t>
    </rPh>
    <rPh sb="12" eb="14">
      <t>リョコウ</t>
    </rPh>
    <rPh sb="14" eb="16">
      <t>キカン</t>
    </rPh>
    <phoneticPr fontId="1"/>
  </si>
  <si>
    <t>③-3：延べ対象旅行期間（日）※3</t>
    <rPh sb="4" eb="5">
      <t>ノ</t>
    </rPh>
    <rPh sb="6" eb="8">
      <t>タイショウ</t>
    </rPh>
    <rPh sb="8" eb="10">
      <t>リョコウ</t>
    </rPh>
    <rPh sb="10" eb="12">
      <t>キカン</t>
    </rPh>
    <rPh sb="13" eb="14">
      <t>ニチ</t>
    </rPh>
    <phoneticPr fontId="1"/>
  </si>
  <si>
    <t>※3　③‐２のうち、実際に旅行割引の対象となっていた日数</t>
    <rPh sb="10" eb="12">
      <t>ジッサイ</t>
    </rPh>
    <rPh sb="13" eb="15">
      <t>リョコウ</t>
    </rPh>
    <rPh sb="15" eb="17">
      <t>ワリビキ</t>
    </rPh>
    <rPh sb="18" eb="20">
      <t>タイショウ</t>
    </rPh>
    <rPh sb="26" eb="28">
      <t>ニッスウ</t>
    </rPh>
    <phoneticPr fontId="1"/>
  </si>
  <si>
    <t>④</t>
    <phoneticPr fontId="1"/>
  </si>
  <si>
    <t>対象商品の販売方法とその販売割合</t>
    <rPh sb="0" eb="2">
      <t>タイショウ</t>
    </rPh>
    <rPh sb="2" eb="4">
      <t>ショウヒン</t>
    </rPh>
    <rPh sb="5" eb="7">
      <t>ハンバイ</t>
    </rPh>
    <rPh sb="7" eb="9">
      <t>ホウホウ</t>
    </rPh>
    <rPh sb="12" eb="14">
      <t>ハンバイ</t>
    </rPh>
    <rPh sb="14" eb="16">
      <t>ワリアイ</t>
    </rPh>
    <phoneticPr fontId="1"/>
  </si>
  <si>
    <t>販路ごとの販売割合</t>
    <rPh sb="0" eb="2">
      <t>ハンロ</t>
    </rPh>
    <rPh sb="5" eb="7">
      <t>ハンバイ</t>
    </rPh>
    <rPh sb="7" eb="9">
      <t>ワリアイ</t>
    </rPh>
    <phoneticPr fontId="1"/>
  </si>
  <si>
    <t>④-1：旅行会社経由</t>
    <rPh sb="4" eb="6">
      <t>リョコウ</t>
    </rPh>
    <rPh sb="6" eb="8">
      <t>カイシャ</t>
    </rPh>
    <rPh sb="8" eb="10">
      <t>ケイユ</t>
    </rPh>
    <phoneticPr fontId="1"/>
  </si>
  <si>
    <t>④-2：宿直販等</t>
    <rPh sb="4" eb="5">
      <t>ヤド</t>
    </rPh>
    <rPh sb="5" eb="7">
      <t>チョクハン</t>
    </rPh>
    <rPh sb="7" eb="8">
      <t>トウ</t>
    </rPh>
    <phoneticPr fontId="1"/>
  </si>
  <si>
    <t>⑤</t>
    <phoneticPr fontId="1"/>
  </si>
  <si>
    <t>旅行需要の喚起効果を最大限発揮するとともに、不正を防止するために講じた措置</t>
    <rPh sb="0" eb="2">
      <t>リョコウ</t>
    </rPh>
    <rPh sb="2" eb="4">
      <t>ジュヨウ</t>
    </rPh>
    <rPh sb="5" eb="7">
      <t>カンキ</t>
    </rPh>
    <rPh sb="7" eb="9">
      <t>コウカ</t>
    </rPh>
    <rPh sb="10" eb="13">
      <t>サイダイゲン</t>
    </rPh>
    <rPh sb="13" eb="15">
      <t>ハッキ</t>
    </rPh>
    <rPh sb="22" eb="24">
      <t>フセイ</t>
    </rPh>
    <rPh sb="25" eb="27">
      <t>ボウシ</t>
    </rPh>
    <rPh sb="32" eb="33">
      <t>コウ</t>
    </rPh>
    <rPh sb="35" eb="37">
      <t>ソチ</t>
    </rPh>
    <phoneticPr fontId="1"/>
  </si>
  <si>
    <t>各都道府県において講じた措置を定性的に記載</t>
    <rPh sb="0" eb="1">
      <t>カク</t>
    </rPh>
    <rPh sb="1" eb="5">
      <t>トドウフケン</t>
    </rPh>
    <rPh sb="9" eb="10">
      <t>コウ</t>
    </rPh>
    <rPh sb="12" eb="14">
      <t>ソチ</t>
    </rPh>
    <rPh sb="15" eb="18">
      <t>テイセイテキ</t>
    </rPh>
    <rPh sb="19" eb="21">
      <t>キサイ</t>
    </rPh>
    <phoneticPr fontId="1"/>
  </si>
  <si>
    <t>効果検証様式（県民割支援）</t>
    <rPh sb="0" eb="2">
      <t>コウカ</t>
    </rPh>
    <rPh sb="2" eb="4">
      <t>ケンショウ</t>
    </rPh>
    <rPh sb="4" eb="6">
      <t>ヨウシキ</t>
    </rPh>
    <rPh sb="7" eb="9">
      <t>ケンミン</t>
    </rPh>
    <rPh sb="9" eb="10">
      <t>ワ</t>
    </rPh>
    <rPh sb="10" eb="12">
      <t>シエン</t>
    </rPh>
    <phoneticPr fontId="1"/>
  </si>
  <si>
    <t>事業名</t>
    <rPh sb="0" eb="3">
      <t>ジギョウメイ</t>
    </rPh>
    <phoneticPr fontId="1"/>
  </si>
  <si>
    <t>県民割</t>
    <rPh sb="0" eb="2">
      <t>ケンミン</t>
    </rPh>
    <rPh sb="2" eb="3">
      <t>ワリ</t>
    </rPh>
    <phoneticPr fontId="1"/>
  </si>
  <si>
    <t>販売金額（円）</t>
    <rPh sb="0" eb="2">
      <t>ハンバイ</t>
    </rPh>
    <rPh sb="2" eb="4">
      <t>キンガク</t>
    </rPh>
    <rPh sb="5" eb="6">
      <t>エン</t>
    </rPh>
    <phoneticPr fontId="1"/>
  </si>
  <si>
    <t>②-2：旅行会社経由（日帰り）</t>
    <rPh sb="4" eb="6">
      <t>リョコウ</t>
    </rPh>
    <rPh sb="6" eb="8">
      <t>カイシャ</t>
    </rPh>
    <rPh sb="8" eb="10">
      <t>ケイユ</t>
    </rPh>
    <rPh sb="11" eb="13">
      <t>ヒガエ</t>
    </rPh>
    <phoneticPr fontId="1"/>
  </si>
  <si>
    <t>②-4：宿直販等（日帰り）</t>
    <rPh sb="4" eb="5">
      <t>ヤド</t>
    </rPh>
    <rPh sb="5" eb="7">
      <t>チョクハン</t>
    </rPh>
    <rPh sb="7" eb="8">
      <t>トウ</t>
    </rPh>
    <rPh sb="9" eb="11">
      <t>ヒガエ</t>
    </rPh>
    <phoneticPr fontId="1"/>
  </si>
  <si>
    <t>②-14：割引水準及びｸｰﾎﾟﾝ付与水準※3</t>
    <rPh sb="5" eb="7">
      <t>ワリビキ</t>
    </rPh>
    <rPh sb="7" eb="9">
      <t>スイジュン</t>
    </rPh>
    <rPh sb="9" eb="10">
      <t>オヨ</t>
    </rPh>
    <rPh sb="16" eb="18">
      <t>フヨ</t>
    </rPh>
    <rPh sb="18" eb="20">
      <t>スイジュン</t>
    </rPh>
    <phoneticPr fontId="1"/>
  </si>
  <si>
    <t>割引額（固定）（円）</t>
    <rPh sb="0" eb="3">
      <t>ワリビキガク</t>
    </rPh>
    <rPh sb="4" eb="6">
      <t>コテイ</t>
    </rPh>
    <rPh sb="8" eb="9">
      <t>エン</t>
    </rPh>
    <phoneticPr fontId="1"/>
  </si>
  <si>
    <t>割引率（％）</t>
    <rPh sb="0" eb="3">
      <t>ワリビキリツ</t>
    </rPh>
    <phoneticPr fontId="1"/>
  </si>
  <si>
    <t>上限額（円）</t>
    <rPh sb="0" eb="3">
      <t>ジョウゲンガク</t>
    </rPh>
    <rPh sb="4" eb="5">
      <t>エン</t>
    </rPh>
    <phoneticPr fontId="1"/>
  </si>
  <si>
    <t>条件等</t>
    <rPh sb="0" eb="2">
      <t>ジョウケン</t>
    </rPh>
    <rPh sb="2" eb="3">
      <t>トウ</t>
    </rPh>
    <phoneticPr fontId="1"/>
  </si>
  <si>
    <t>旅行割引</t>
    <rPh sb="0" eb="2">
      <t>リョコウ</t>
    </rPh>
    <rPh sb="2" eb="4">
      <t>ワリビキ</t>
    </rPh>
    <phoneticPr fontId="1"/>
  </si>
  <si>
    <t>-</t>
  </si>
  <si>
    <t>小計</t>
    <rPh sb="0" eb="1">
      <t>ショウ</t>
    </rPh>
    <rPh sb="1" eb="2">
      <t>ケイ</t>
    </rPh>
    <phoneticPr fontId="1"/>
  </si>
  <si>
    <t>②-6：旅行会社経由（日帰り）</t>
    <rPh sb="4" eb="6">
      <t>リョコウ</t>
    </rPh>
    <rPh sb="6" eb="8">
      <t>カイシャ</t>
    </rPh>
    <rPh sb="8" eb="10">
      <t>ケイユ</t>
    </rPh>
    <rPh sb="11" eb="13">
      <t>ヒガエ</t>
    </rPh>
    <phoneticPr fontId="1"/>
  </si>
  <si>
    <t>②-8：宿直販等（日帰り）</t>
    <rPh sb="4" eb="5">
      <t>ヤド</t>
    </rPh>
    <rPh sb="5" eb="7">
      <t>チョクハン</t>
    </rPh>
    <rPh sb="7" eb="8">
      <t>トウ</t>
    </rPh>
    <rPh sb="9" eb="11">
      <t>ヒガエ</t>
    </rPh>
    <phoneticPr fontId="1"/>
  </si>
  <si>
    <t>クーポン</t>
    <phoneticPr fontId="1"/>
  </si>
  <si>
    <t>-</t>
    <phoneticPr fontId="1"/>
  </si>
  <si>
    <t>１人旅行代金5000円以上</t>
    <rPh sb="1" eb="2">
      <t>ニン</t>
    </rPh>
    <rPh sb="2" eb="6">
      <t>リョコウダイキン</t>
    </rPh>
    <rPh sb="10" eb="11">
      <t>エン</t>
    </rPh>
    <rPh sb="11" eb="13">
      <t>イジョウ</t>
    </rPh>
    <phoneticPr fontId="1"/>
  </si>
  <si>
    <t>②-11：延べ旅行者数（日帰り）（人）</t>
    <rPh sb="5" eb="6">
      <t>ノ</t>
    </rPh>
    <rPh sb="7" eb="10">
      <t>リョコウシャ</t>
    </rPh>
    <rPh sb="10" eb="11">
      <t>スウ</t>
    </rPh>
    <rPh sb="12" eb="14">
      <t>ヒガエ</t>
    </rPh>
    <phoneticPr fontId="1"/>
  </si>
  <si>
    <t>②-13：1人あたりの平均旅行代金（日帰り）（円）※2</t>
    <rPh sb="6" eb="7">
      <t>ニン</t>
    </rPh>
    <rPh sb="11" eb="13">
      <t>ヘイキン</t>
    </rPh>
    <rPh sb="13" eb="15">
      <t>リョコウ</t>
    </rPh>
    <rPh sb="15" eb="17">
      <t>ダイキン</t>
    </rPh>
    <rPh sb="18" eb="20">
      <t>ヒガエ</t>
    </rPh>
    <rPh sb="23" eb="24">
      <t>エン</t>
    </rPh>
    <phoneticPr fontId="1"/>
  </si>
  <si>
    <t>※1　例：2泊3日、3名での旅行の場合、延べ宿泊者数「6人泊」でカウント</t>
    <rPh sb="22" eb="24">
      <t>シュクハク</t>
    </rPh>
    <rPh sb="28" eb="30">
      <t>ニンハク</t>
    </rPh>
    <phoneticPr fontId="1"/>
  </si>
  <si>
    <t>※2　日帰り・宿泊旅行それぞれについて、総販売金額÷延べ宿泊（旅行）者数で算出</t>
    <rPh sb="3" eb="5">
      <t>ヒガエ</t>
    </rPh>
    <rPh sb="7" eb="9">
      <t>シュクハク</t>
    </rPh>
    <rPh sb="9" eb="11">
      <t>リョコウ</t>
    </rPh>
    <rPh sb="20" eb="21">
      <t>ソウ</t>
    </rPh>
    <rPh sb="21" eb="23">
      <t>ハンバイ</t>
    </rPh>
    <rPh sb="23" eb="25">
      <t>キンガク</t>
    </rPh>
    <rPh sb="26" eb="27">
      <t>ノ</t>
    </rPh>
    <rPh sb="28" eb="30">
      <t>シュクハク</t>
    </rPh>
    <rPh sb="31" eb="33">
      <t>リョコウ</t>
    </rPh>
    <rPh sb="34" eb="35">
      <t>シャ</t>
    </rPh>
    <rPh sb="35" eb="36">
      <t>スウ</t>
    </rPh>
    <rPh sb="37" eb="39">
      <t>サンシュツ</t>
    </rPh>
    <phoneticPr fontId="1"/>
  </si>
  <si>
    <t>※3　対象となる金額や期間等により割引手法や水準が異なる場合はそれぞれ記載</t>
    <rPh sb="3" eb="5">
      <t>タイショウ</t>
    </rPh>
    <rPh sb="8" eb="10">
      <t>キンガク</t>
    </rPh>
    <rPh sb="11" eb="13">
      <t>キカン</t>
    </rPh>
    <rPh sb="13" eb="14">
      <t>トウ</t>
    </rPh>
    <rPh sb="17" eb="21">
      <t>ワリビキシュホウ</t>
    </rPh>
    <rPh sb="22" eb="24">
      <t>スイジュン</t>
    </rPh>
    <rPh sb="25" eb="26">
      <t>コト</t>
    </rPh>
    <rPh sb="28" eb="30">
      <t>バアイ</t>
    </rPh>
    <rPh sb="35" eb="37">
      <t>キサイ</t>
    </rPh>
    <phoneticPr fontId="1"/>
  </si>
  <si>
    <t>③-3：延べ対象旅行期間（日）※4</t>
    <rPh sb="4" eb="5">
      <t>ノ</t>
    </rPh>
    <rPh sb="6" eb="8">
      <t>タイショウ</t>
    </rPh>
    <rPh sb="8" eb="10">
      <t>リョコウ</t>
    </rPh>
    <rPh sb="10" eb="12">
      <t>キカン</t>
    </rPh>
    <rPh sb="13" eb="14">
      <t>ニチ</t>
    </rPh>
    <phoneticPr fontId="1"/>
  </si>
  <si>
    <t>※4　事業停止期間などを除いた、実際に旅行割引の対象となっていた日数</t>
    <phoneticPr fontId="1"/>
  </si>
  <si>
    <t>○○○○割</t>
    <rPh sb="4" eb="5">
      <t>ワリ</t>
    </rPh>
    <phoneticPr fontId="1"/>
  </si>
  <si>
    <t>１人旅行代金20000円以上</t>
    <rPh sb="1" eb="2">
      <t>ニン</t>
    </rPh>
    <rPh sb="2" eb="6">
      <t>リョコウダイキン</t>
    </rPh>
    <rPh sb="11" eb="12">
      <t>エン</t>
    </rPh>
    <rPh sb="12" eb="14">
      <t>イジョウ</t>
    </rPh>
    <phoneticPr fontId="1"/>
  </si>
  <si>
    <t>１人旅行代金10000円以上</t>
    <rPh sb="11" eb="14">
      <t>エンイジョウ</t>
    </rPh>
    <phoneticPr fontId="1"/>
  </si>
  <si>
    <t>１人旅行代金6000円以上</t>
    <rPh sb="10" eb="11">
      <t>エン</t>
    </rPh>
    <rPh sb="11" eb="13">
      <t>イジョウ</t>
    </rPh>
    <phoneticPr fontId="1"/>
  </si>
  <si>
    <t>１人旅行代金2500円以上</t>
    <rPh sb="10" eb="11">
      <t>エン</t>
    </rPh>
    <rPh sb="11" eb="13">
      <t>イジョウ</t>
    </rPh>
    <phoneticPr fontId="1"/>
  </si>
  <si>
    <t>4/1-4/15</t>
    <phoneticPr fontId="1"/>
  </si>
  <si>
    <t>4/6-4/30</t>
    <phoneticPr fontId="1"/>
  </si>
  <si>
    <t>・事業者登録時に反社チェック等などを実施。
・外部から通報があった際、個別申請ごとに確認。</t>
    <phoneticPr fontId="1"/>
  </si>
  <si>
    <r>
      <t>②-6：</t>
    </r>
    <r>
      <rPr>
        <sz val="6"/>
        <rFont val="ＭＳ Ｐゴシック"/>
        <family val="3"/>
        <charset val="128"/>
      </rPr>
      <t xml:space="preserve"> </t>
    </r>
    <r>
      <rPr>
        <sz val="9"/>
        <rFont val="ＭＳ Ｐゴシック"/>
        <family val="3"/>
        <charset val="128"/>
      </rPr>
      <t>旅行会社経由(日帰り)</t>
    </r>
    <rPh sb="12" eb="14">
      <t>ヒガエ</t>
    </rPh>
    <phoneticPr fontId="1"/>
  </si>
  <si>
    <r>
      <t>②-13：</t>
    </r>
    <r>
      <rPr>
        <sz val="8"/>
        <rFont val="ＭＳ Ｐゴシック"/>
        <family val="3"/>
        <charset val="128"/>
      </rPr>
      <t>1人あたりの平均旅行代金（日帰り）（円）※2</t>
    </r>
    <rPh sb="6" eb="7">
      <t>ニン</t>
    </rPh>
    <rPh sb="11" eb="13">
      <t>ヘイキン</t>
    </rPh>
    <rPh sb="13" eb="15">
      <t>リョコウ</t>
    </rPh>
    <rPh sb="15" eb="17">
      <t>ダイキン</t>
    </rPh>
    <rPh sb="18" eb="20">
      <t>ヒガエ</t>
    </rPh>
    <rPh sb="23" eb="2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</si>
</sst>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7" fillId="0" borderId="0"/>
  </cellStyleXfs>
  <cellXfs count="283">
    <xf numFmtId="0" fontId="0" fillId="0" borderId="0" xfId="0"/>
    <xf numFmtId="0" fontId="2" fillId="0" borderId="0" xfId="0" applyFont="1" applyAlignment="1">
      <alignment vertical="center"/>
    </xf>
    <xf numFmtId="0" fontId="6" fillId="0" borderId="7"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3" fontId="5" fillId="0" borderId="21" xfId="0" applyNumberFormat="1" applyFont="1" applyBorder="1" applyAlignment="1">
      <alignment horizontal="right" vertical="center"/>
    </xf>
    <xf numFmtId="3" fontId="5" fillId="2" borderId="21" xfId="0" applyNumberFormat="1" applyFont="1" applyFill="1" applyBorder="1" applyAlignment="1">
      <alignment horizontal="right" vertical="center"/>
    </xf>
    <xf numFmtId="0" fontId="4" fillId="0" borderId="21" xfId="0" applyFont="1" applyBorder="1" applyAlignment="1">
      <alignment horizontal="center" vertical="center" wrapText="1"/>
    </xf>
    <xf numFmtId="177" fontId="5"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177" fontId="5" fillId="0" borderId="21" xfId="0" applyNumberFormat="1" applyFont="1" applyBorder="1" applyAlignment="1">
      <alignment vertical="center"/>
    </xf>
    <xf numFmtId="177" fontId="5" fillId="0" borderId="21"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29"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4" fillId="0" borderId="26" xfId="0" applyFont="1" applyBorder="1" applyAlignment="1">
      <alignment horizontal="center" vertical="center" wrapText="1"/>
    </xf>
    <xf numFmtId="0" fontId="5" fillId="0" borderId="26" xfId="0" applyFont="1" applyBorder="1" applyAlignment="1">
      <alignment horizontal="left" vertical="center"/>
    </xf>
    <xf numFmtId="3" fontId="5" fillId="0" borderId="24" xfId="0" applyNumberFormat="1" applyFont="1" applyBorder="1" applyAlignment="1">
      <alignment vertical="center"/>
    </xf>
    <xf numFmtId="3" fontId="5" fillId="0" borderId="26" xfId="0" applyNumberFormat="1" applyFont="1" applyBorder="1" applyAlignment="1">
      <alignment vertical="center"/>
    </xf>
    <xf numFmtId="3" fontId="5" fillId="2" borderId="33" xfId="0" applyNumberFormat="1" applyFont="1" applyFill="1" applyBorder="1" applyAlignment="1">
      <alignment horizontal="right" vertical="center"/>
    </xf>
    <xf numFmtId="177" fontId="5" fillId="0" borderId="33" xfId="0" applyNumberFormat="1" applyFont="1" applyBorder="1" applyAlignment="1">
      <alignment horizontal="center" vertical="center"/>
    </xf>
    <xf numFmtId="0" fontId="5" fillId="0" borderId="35" xfId="0" applyFont="1" applyBorder="1" applyAlignment="1">
      <alignment horizontal="left" vertical="center"/>
    </xf>
    <xf numFmtId="3" fontId="5" fillId="2" borderId="31" xfId="0" applyNumberFormat="1" applyFont="1" applyFill="1" applyBorder="1" applyAlignment="1">
      <alignment horizontal="right" vertical="center"/>
    </xf>
    <xf numFmtId="3" fontId="5" fillId="0" borderId="31" xfId="0" applyNumberFormat="1" applyFont="1" applyBorder="1" applyAlignment="1">
      <alignment horizontal="right" vertical="center"/>
    </xf>
    <xf numFmtId="177" fontId="5" fillId="0" borderId="31"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32" xfId="0" applyFont="1" applyBorder="1" applyAlignment="1">
      <alignment horizontal="left" vertical="center"/>
    </xf>
    <xf numFmtId="0" fontId="4" fillId="0" borderId="36" xfId="0" applyFont="1" applyBorder="1" applyAlignment="1">
      <alignment horizontal="right" vertical="center"/>
    </xf>
    <xf numFmtId="3" fontId="5" fillId="0" borderId="37" xfId="0" applyNumberFormat="1" applyFont="1" applyBorder="1" applyAlignment="1">
      <alignment horizontal="right" vertical="center"/>
    </xf>
    <xf numFmtId="3" fontId="5" fillId="2" borderId="37" xfId="0" applyNumberFormat="1" applyFont="1" applyFill="1" applyBorder="1" applyAlignment="1">
      <alignment horizontal="right" vertical="center"/>
    </xf>
    <xf numFmtId="177" fontId="5" fillId="2" borderId="37" xfId="0" applyNumberFormat="1" applyFont="1" applyFill="1" applyBorder="1" applyAlignment="1">
      <alignment horizontal="center" vertical="center"/>
    </xf>
    <xf numFmtId="0" fontId="5" fillId="2" borderId="38" xfId="0" applyFont="1" applyFill="1" applyBorder="1" applyAlignment="1">
      <alignment horizontal="left" vertical="center"/>
    </xf>
    <xf numFmtId="3" fontId="5" fillId="0" borderId="39" xfId="0" applyNumberFormat="1" applyFont="1" applyBorder="1" applyAlignment="1">
      <alignment horizontal="right" vertical="center"/>
    </xf>
    <xf numFmtId="3" fontId="5" fillId="2" borderId="39" xfId="0" applyNumberFormat="1" applyFont="1" applyFill="1" applyBorder="1" applyAlignment="1">
      <alignment horizontal="right" vertical="center"/>
    </xf>
    <xf numFmtId="177" fontId="5" fillId="2" borderId="39" xfId="0" applyNumberFormat="1" applyFont="1" applyFill="1" applyBorder="1" applyAlignment="1">
      <alignment vertical="center"/>
    </xf>
    <xf numFmtId="3" fontId="5" fillId="2" borderId="39" xfId="0" applyNumberFormat="1" applyFont="1" applyFill="1" applyBorder="1" applyAlignment="1">
      <alignment vertical="center"/>
    </xf>
    <xf numFmtId="0" fontId="5" fillId="2" borderId="40" xfId="0" applyFont="1" applyFill="1" applyBorder="1" applyAlignment="1">
      <alignment horizontal="left" vertical="center"/>
    </xf>
    <xf numFmtId="3" fontId="5" fillId="2" borderId="37" xfId="0" applyNumberFormat="1" applyFont="1" applyFill="1" applyBorder="1" applyAlignment="1">
      <alignment horizontal="center" vertical="center"/>
    </xf>
    <xf numFmtId="3" fontId="5" fillId="0" borderId="0" xfId="0" applyNumberFormat="1" applyFont="1" applyAlignment="1">
      <alignment horizontal="center" vertical="center"/>
    </xf>
    <xf numFmtId="3" fontId="5" fillId="0" borderId="24" xfId="0" applyNumberFormat="1" applyFont="1" applyBorder="1" applyAlignment="1">
      <alignment horizontal="right" vertical="center"/>
    </xf>
    <xf numFmtId="3" fontId="5" fillId="0" borderId="40" xfId="0" applyNumberFormat="1" applyFont="1" applyBorder="1" applyAlignment="1">
      <alignment vertical="center"/>
    </xf>
    <xf numFmtId="0" fontId="4" fillId="0" borderId="48" xfId="0" applyFont="1" applyBorder="1" applyAlignment="1">
      <alignment vertical="center"/>
    </xf>
    <xf numFmtId="3" fontId="5" fillId="0" borderId="49" xfId="0" applyNumberFormat="1" applyFont="1" applyBorder="1" applyAlignment="1">
      <alignmen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25" xfId="0" applyFont="1" applyBorder="1" applyAlignment="1">
      <alignment horizontal="center" vertical="center" wrapText="1"/>
    </xf>
    <xf numFmtId="0" fontId="4" fillId="0" borderId="8" xfId="0" applyFont="1" applyBorder="1" applyAlignment="1">
      <alignment vertical="center"/>
    </xf>
    <xf numFmtId="0" fontId="4" fillId="0" borderId="3" xfId="0" applyFont="1" applyBorder="1" applyAlignment="1">
      <alignment vertical="center"/>
    </xf>
    <xf numFmtId="0" fontId="3" fillId="0" borderId="0" xfId="0" applyFont="1" applyAlignment="1">
      <alignment vertical="center"/>
    </xf>
    <xf numFmtId="177" fontId="5" fillId="0" borderId="16"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5" xfId="0" applyNumberFormat="1"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4" fillId="0" borderId="22"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horizontal="center" vertical="center"/>
    </xf>
    <xf numFmtId="0" fontId="4" fillId="0" borderId="42" xfId="0" applyFont="1" applyBorder="1" applyAlignment="1">
      <alignment horizontal="right" vertical="center"/>
    </xf>
    <xf numFmtId="0" fontId="4" fillId="0" borderId="39" xfId="0" applyFont="1" applyBorder="1" applyAlignment="1">
      <alignment horizontal="right" vertical="center"/>
    </xf>
    <xf numFmtId="176" fontId="5" fillId="0" borderId="0" xfId="0" applyNumberFormat="1" applyFont="1" applyAlignment="1">
      <alignment horizontal="center" vertical="center"/>
    </xf>
    <xf numFmtId="3" fontId="5" fillId="0" borderId="0" xfId="0" applyNumberFormat="1" applyFont="1" applyAlignment="1">
      <alignment horizontal="center" vertical="center"/>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vertical="center"/>
    </xf>
    <xf numFmtId="9" fontId="5" fillId="0" borderId="3" xfId="0" applyNumberFormat="1" applyFont="1" applyBorder="1" applyAlignment="1">
      <alignment horizontal="center" vertical="center"/>
    </xf>
    <xf numFmtId="9" fontId="5" fillId="0" borderId="5" xfId="0" applyNumberFormat="1" applyFont="1" applyBorder="1" applyAlignment="1">
      <alignment horizontal="center" vertical="center"/>
    </xf>
    <xf numFmtId="0" fontId="4" fillId="0" borderId="18" xfId="0" applyFont="1" applyBorder="1" applyAlignment="1">
      <alignment vertical="center"/>
    </xf>
    <xf numFmtId="0" fontId="4" fillId="0" borderId="2" xfId="0" applyFont="1" applyBorder="1" applyAlignment="1">
      <alignment vertical="center"/>
    </xf>
    <xf numFmtId="9" fontId="5" fillId="0" borderId="4" xfId="0" applyNumberFormat="1" applyFont="1" applyBorder="1" applyAlignment="1">
      <alignment horizontal="center" vertical="center"/>
    </xf>
    <xf numFmtId="9" fontId="5" fillId="0" borderId="19" xfId="0" applyNumberFormat="1" applyFont="1" applyBorder="1" applyAlignment="1">
      <alignment horizontal="center" vertical="center"/>
    </xf>
    <xf numFmtId="9" fontId="5" fillId="0" borderId="20" xfId="0" applyNumberFormat="1" applyFont="1" applyBorder="1" applyAlignment="1">
      <alignment horizontal="center" vertical="center"/>
    </xf>
    <xf numFmtId="57" fontId="5" fillId="2" borderId="13" xfId="0" applyNumberFormat="1" applyFont="1" applyFill="1" applyBorder="1" applyAlignment="1">
      <alignment horizontal="center" vertical="center"/>
    </xf>
    <xf numFmtId="57" fontId="5" fillId="2" borderId="52" xfId="0" applyNumberFormat="1" applyFont="1" applyFill="1" applyBorder="1" applyAlignment="1">
      <alignment horizontal="center" vertical="center"/>
    </xf>
    <xf numFmtId="57" fontId="5" fillId="2" borderId="17" xfId="0" applyNumberFormat="1" applyFont="1" applyFill="1" applyBorder="1" applyAlignment="1">
      <alignment horizontal="center" vertical="center"/>
    </xf>
    <xf numFmtId="57" fontId="5" fillId="2" borderId="53" xfId="0" applyNumberFormat="1" applyFont="1" applyFill="1" applyBorder="1" applyAlignment="1">
      <alignment horizontal="center" vertical="center"/>
    </xf>
    <xf numFmtId="57" fontId="5" fillId="2" borderId="19" xfId="0" applyNumberFormat="1" applyFont="1" applyFill="1" applyBorder="1" applyAlignment="1">
      <alignment horizontal="center" vertical="center"/>
    </xf>
    <xf numFmtId="57" fontId="5" fillId="2" borderId="20" xfId="0" applyNumberFormat="1" applyFont="1" applyFill="1" applyBorder="1" applyAlignment="1">
      <alignment horizontal="center" vertical="center"/>
    </xf>
    <xf numFmtId="57" fontId="5" fillId="2" borderId="54" xfId="0" applyNumberFormat="1" applyFont="1" applyFill="1" applyBorder="1" applyAlignment="1">
      <alignment horizontal="center" vertical="center"/>
    </xf>
    <xf numFmtId="57" fontId="5" fillId="2" borderId="55" xfId="0" applyNumberFormat="1" applyFont="1" applyFill="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lignment horizontal="left" vertical="top" wrapText="1"/>
    </xf>
    <xf numFmtId="0" fontId="4" fillId="0" borderId="21" xfId="0" applyFont="1" applyBorder="1" applyAlignment="1">
      <alignment horizontal="left" vertical="top"/>
    </xf>
    <xf numFmtId="0" fontId="4" fillId="0" borderId="33" xfId="0" applyFont="1" applyBorder="1" applyAlignment="1">
      <alignment horizontal="left" vertical="top"/>
    </xf>
    <xf numFmtId="0" fontId="4" fillId="0" borderId="31" xfId="0" applyFont="1" applyBorder="1" applyAlignment="1">
      <alignment horizontal="left" vertical="top"/>
    </xf>
    <xf numFmtId="0" fontId="4" fillId="0" borderId="25" xfId="0" applyFont="1" applyBorder="1" applyAlignment="1">
      <alignment horizontal="center" vertical="center"/>
    </xf>
    <xf numFmtId="0" fontId="4" fillId="0" borderId="51" xfId="0" applyFont="1" applyBorder="1" applyAlignment="1">
      <alignment horizontal="center" vertical="center"/>
    </xf>
    <xf numFmtId="0" fontId="4" fillId="0" borderId="31" xfId="0" applyFont="1" applyBorder="1" applyAlignment="1">
      <alignment horizontal="left" vertical="top" wrapText="1"/>
    </xf>
    <xf numFmtId="0" fontId="4" fillId="0" borderId="34" xfId="0" applyFont="1" applyBorder="1" applyAlignment="1">
      <alignment horizontal="center" vertical="center" wrapText="1"/>
    </xf>
    <xf numFmtId="0" fontId="4" fillId="0" borderId="50" xfId="0" applyFont="1" applyBorder="1" applyAlignment="1">
      <alignment vertical="center"/>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vertical="center"/>
    </xf>
    <xf numFmtId="0" fontId="8" fillId="0" borderId="0" xfId="0" applyFont="1" applyAlignment="1">
      <alignment vertical="center"/>
    </xf>
    <xf numFmtId="57" fontId="9" fillId="0" borderId="1" xfId="0" applyNumberFormat="1" applyFont="1" applyBorder="1" applyAlignment="1">
      <alignment horizontal="center" vertical="center"/>
    </xf>
    <xf numFmtId="0" fontId="8" fillId="0" borderId="0" xfId="0" applyFont="1" applyAlignment="1">
      <alignment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vertical="center"/>
    </xf>
    <xf numFmtId="0" fontId="6" fillId="0" borderId="22" xfId="0" applyFont="1" applyBorder="1" applyAlignment="1">
      <alignment vertical="center" wrapText="1"/>
    </xf>
    <xf numFmtId="0" fontId="6" fillId="0" borderId="23" xfId="0" applyFont="1" applyBorder="1" applyAlignment="1">
      <alignmen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0" fontId="6" fillId="0" borderId="25" xfId="0" applyFont="1" applyBorder="1" applyAlignment="1">
      <alignment vertical="center" wrapText="1"/>
    </xf>
    <xf numFmtId="0" fontId="6" fillId="0" borderId="21" xfId="0" applyFont="1" applyBorder="1" applyAlignment="1">
      <alignment vertical="center"/>
    </xf>
    <xf numFmtId="3" fontId="6" fillId="0" borderId="56" xfId="0" applyNumberFormat="1" applyFont="1" applyBorder="1" applyAlignment="1">
      <alignment horizontal="right" vertical="center"/>
    </xf>
    <xf numFmtId="3" fontId="6" fillId="0" borderId="57" xfId="0" applyNumberFormat="1" applyFont="1" applyBorder="1" applyAlignment="1">
      <alignment horizontal="right" vertical="center"/>
    </xf>
    <xf numFmtId="3" fontId="6" fillId="0" borderId="58" xfId="0" applyNumberFormat="1" applyFont="1" applyBorder="1" applyAlignment="1">
      <alignment horizontal="right" vertical="center"/>
    </xf>
    <xf numFmtId="0" fontId="6" fillId="0" borderId="41" xfId="0" applyFont="1" applyBorder="1" applyAlignment="1">
      <alignment vertical="center"/>
    </xf>
    <xf numFmtId="0" fontId="6" fillId="0" borderId="33" xfId="0" applyFont="1" applyBorder="1" applyAlignment="1">
      <alignment vertical="center"/>
    </xf>
    <xf numFmtId="3" fontId="6" fillId="0" borderId="59" xfId="0" applyNumberFormat="1" applyFont="1" applyBorder="1" applyAlignment="1">
      <alignment horizontal="right" vertical="center"/>
    </xf>
    <xf numFmtId="3" fontId="6" fillId="0" borderId="60" xfId="0" applyNumberFormat="1" applyFont="1" applyBorder="1" applyAlignment="1">
      <alignment horizontal="right" vertical="center"/>
    </xf>
    <xf numFmtId="3" fontId="6" fillId="0" borderId="61" xfId="0" applyNumberFormat="1" applyFont="1" applyBorder="1" applyAlignment="1">
      <alignment horizontal="right" vertical="center"/>
    </xf>
    <xf numFmtId="0" fontId="6" fillId="0" borderId="43" xfId="0" applyFont="1" applyBorder="1" applyAlignment="1">
      <alignment horizontal="right" vertical="center"/>
    </xf>
    <xf numFmtId="0" fontId="6" fillId="0" borderId="44" xfId="0" applyFont="1" applyBorder="1" applyAlignment="1">
      <alignment horizontal="right" vertical="center"/>
    </xf>
    <xf numFmtId="3" fontId="6" fillId="0" borderId="45" xfId="0" applyNumberFormat="1" applyFont="1" applyBorder="1" applyAlignment="1">
      <alignment horizontal="right" vertical="center"/>
    </xf>
    <xf numFmtId="3" fontId="6" fillId="0" borderId="19" xfId="0" applyNumberFormat="1" applyFont="1" applyBorder="1" applyAlignment="1">
      <alignment horizontal="right" vertical="center"/>
    </xf>
    <xf numFmtId="3" fontId="6" fillId="0" borderId="20" xfId="0" applyNumberFormat="1" applyFont="1" applyBorder="1" applyAlignment="1">
      <alignment horizontal="righ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vertical="center" wrapText="1"/>
    </xf>
    <xf numFmtId="0" fontId="9" fillId="0" borderId="0" xfId="0" applyFont="1" applyAlignment="1">
      <alignment horizontal="center" vertical="center"/>
    </xf>
    <xf numFmtId="0" fontId="6" fillId="0" borderId="25" xfId="0" applyFont="1" applyBorder="1" applyAlignment="1">
      <alignment horizontal="center" vertical="center" wrapText="1"/>
    </xf>
    <xf numFmtId="3" fontId="6" fillId="0" borderId="21" xfId="0" applyNumberFormat="1" applyFont="1" applyBorder="1" applyAlignment="1">
      <alignment horizontal="right" vertical="center"/>
    </xf>
    <xf numFmtId="3" fontId="6" fillId="0" borderId="26" xfId="0" applyNumberFormat="1" applyFont="1" applyBorder="1" applyAlignment="1">
      <alignment horizontal="right" vertical="center"/>
    </xf>
    <xf numFmtId="9" fontId="6" fillId="0" borderId="0" xfId="0" applyNumberFormat="1" applyFont="1" applyAlignment="1">
      <alignment vertical="center"/>
    </xf>
    <xf numFmtId="0" fontId="6" fillId="0" borderId="21"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3" fontId="6" fillId="0" borderId="33" xfId="0" applyNumberFormat="1" applyFont="1" applyBorder="1" applyAlignment="1">
      <alignment horizontal="right" vertical="center"/>
    </xf>
    <xf numFmtId="3" fontId="6" fillId="0" borderId="35" xfId="0" applyNumberFormat="1" applyFont="1" applyBorder="1" applyAlignment="1">
      <alignment horizontal="righ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176" fontId="6" fillId="0" borderId="62"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64" xfId="0" applyNumberFormat="1" applyFont="1" applyBorder="1" applyAlignment="1">
      <alignment horizontal="right" vertical="center"/>
    </xf>
    <xf numFmtId="0" fontId="6" fillId="0" borderId="30" xfId="0" applyFont="1" applyBorder="1" applyAlignment="1">
      <alignment vertical="center"/>
    </xf>
    <xf numFmtId="0" fontId="6" fillId="0" borderId="31" xfId="0" applyFont="1" applyBorder="1" applyAlignment="1">
      <alignment vertical="center"/>
    </xf>
    <xf numFmtId="3" fontId="6" fillId="0" borderId="31" xfId="0" applyNumberFormat="1" applyFont="1" applyBorder="1" applyAlignment="1">
      <alignment horizontal="right" vertical="center"/>
    </xf>
    <xf numFmtId="3" fontId="6" fillId="0" borderId="32" xfId="0" applyNumberFormat="1" applyFont="1" applyBorder="1" applyAlignment="1">
      <alignment horizontal="right" vertical="center"/>
    </xf>
    <xf numFmtId="0" fontId="6" fillId="0" borderId="27" xfId="0" applyFont="1" applyBorder="1" applyAlignment="1">
      <alignment vertical="center"/>
    </xf>
    <xf numFmtId="0" fontId="6" fillId="0" borderId="28" xfId="0" applyFont="1" applyBorder="1" applyAlignment="1">
      <alignment vertical="center"/>
    </xf>
    <xf numFmtId="3" fontId="6" fillId="0" borderId="28" xfId="0" applyNumberFormat="1" applyFont="1" applyBorder="1" applyAlignment="1">
      <alignment horizontal="right" vertical="center"/>
    </xf>
    <xf numFmtId="3" fontId="6" fillId="0" borderId="29" xfId="0" applyNumberFormat="1"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0" borderId="8" xfId="0" applyFont="1" applyBorder="1" applyAlignment="1">
      <alignment vertical="center"/>
    </xf>
    <xf numFmtId="0" fontId="6" fillId="0" borderId="3" xfId="0" applyFont="1" applyBorder="1" applyAlignment="1">
      <alignment vertical="center"/>
    </xf>
    <xf numFmtId="57" fontId="6" fillId="0" borderId="3" xfId="0" applyNumberFormat="1" applyFont="1" applyBorder="1" applyAlignment="1">
      <alignment horizontal="center" vertical="center"/>
    </xf>
    <xf numFmtId="57" fontId="6" fillId="0" borderId="3" xfId="0" applyNumberFormat="1" applyFont="1" applyBorder="1" applyAlignment="1">
      <alignment horizontal="center" vertical="center"/>
    </xf>
    <xf numFmtId="57" fontId="6" fillId="0" borderId="5" xfId="0" applyNumberFormat="1" applyFont="1" applyBorder="1" applyAlignment="1">
      <alignment horizontal="center" vertical="center"/>
    </xf>
    <xf numFmtId="57" fontId="6" fillId="0" borderId="0" xfId="0" applyNumberFormat="1" applyFont="1" applyAlignment="1">
      <alignment horizontal="center" vertical="center"/>
    </xf>
    <xf numFmtId="0" fontId="6" fillId="0" borderId="9" xfId="0" applyFont="1" applyBorder="1" applyAlignment="1">
      <alignment vertical="center"/>
    </xf>
    <xf numFmtId="0" fontId="6" fillId="0" borderId="4" xfId="0" applyFont="1" applyBorder="1" applyAlignment="1">
      <alignment vertical="center"/>
    </xf>
    <xf numFmtId="57" fontId="6" fillId="0" borderId="4" xfId="0" applyNumberFormat="1" applyFont="1" applyBorder="1" applyAlignment="1">
      <alignment horizontal="center" vertical="center"/>
    </xf>
    <xf numFmtId="57" fontId="6" fillId="0" borderId="4" xfId="0" applyNumberFormat="1" applyFont="1" applyBorder="1" applyAlignment="1">
      <alignment horizontal="center" vertical="center"/>
    </xf>
    <xf numFmtId="57" fontId="6" fillId="0" borderId="6"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177" fontId="6" fillId="0" borderId="0" xfId="0" applyNumberFormat="1" applyFont="1" applyAlignment="1">
      <alignment horizontal="center" vertical="center"/>
    </xf>
    <xf numFmtId="0" fontId="6" fillId="0" borderId="8" xfId="0" applyFont="1" applyBorder="1" applyAlignment="1">
      <alignment vertical="center" wrapText="1"/>
    </xf>
    <xf numFmtId="0" fontId="6" fillId="0" borderId="3" xfId="0" applyFont="1" applyBorder="1" applyAlignment="1">
      <alignment vertical="center"/>
    </xf>
    <xf numFmtId="9" fontId="6" fillId="3" borderId="3" xfId="0" applyNumberFormat="1" applyFont="1" applyFill="1" applyBorder="1" applyAlignment="1">
      <alignment horizontal="center" vertical="center"/>
    </xf>
    <xf numFmtId="9" fontId="6" fillId="3" borderId="5" xfId="0" applyNumberFormat="1" applyFont="1" applyFill="1" applyBorder="1" applyAlignment="1">
      <alignment horizontal="center" vertical="center"/>
    </xf>
    <xf numFmtId="0" fontId="6" fillId="0" borderId="9" xfId="0" applyFont="1" applyBorder="1" applyAlignment="1">
      <alignment vertical="center" wrapText="1"/>
    </xf>
    <xf numFmtId="0" fontId="6" fillId="0" borderId="4" xfId="0" applyFont="1" applyBorder="1" applyAlignment="1">
      <alignment vertical="center"/>
    </xf>
    <xf numFmtId="9" fontId="6" fillId="3" borderId="4" xfId="0" applyNumberFormat="1" applyFont="1" applyFill="1" applyBorder="1" applyAlignment="1">
      <alignment horizontal="center" vertical="center"/>
    </xf>
    <xf numFmtId="9" fontId="6" fillId="3" borderId="6"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3" fontId="6" fillId="0" borderId="24" xfId="0" applyNumberFormat="1" applyFont="1" applyBorder="1" applyAlignment="1">
      <alignment vertical="center"/>
    </xf>
    <xf numFmtId="3" fontId="6" fillId="0" borderId="0" xfId="0" applyNumberFormat="1" applyFont="1" applyAlignment="1">
      <alignment horizontal="center" vertical="center"/>
    </xf>
    <xf numFmtId="3" fontId="6" fillId="0" borderId="26" xfId="0" applyNumberFormat="1" applyFont="1" applyBorder="1" applyAlignment="1">
      <alignment vertical="center"/>
    </xf>
    <xf numFmtId="0" fontId="6" fillId="0" borderId="50" xfId="0" applyFont="1" applyBorder="1" applyAlignment="1">
      <alignment vertical="center"/>
    </xf>
    <xf numFmtId="0" fontId="6" fillId="0" borderId="48" xfId="0" applyFont="1" applyBorder="1" applyAlignment="1">
      <alignment vertical="center"/>
    </xf>
    <xf numFmtId="3" fontId="6" fillId="0" borderId="49" xfId="0" applyNumberFormat="1" applyFont="1" applyBorder="1" applyAlignment="1">
      <alignment vertical="center"/>
    </xf>
    <xf numFmtId="3" fontId="6" fillId="0" borderId="40" xfId="0" applyNumberFormat="1" applyFont="1" applyBorder="1" applyAlignment="1">
      <alignment vertical="center"/>
    </xf>
    <xf numFmtId="3" fontId="6" fillId="0" borderId="0" xfId="0" applyNumberFormat="1" applyFont="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left" vertical="center"/>
    </xf>
    <xf numFmtId="0" fontId="6" fillId="0" borderId="21" xfId="0" applyFont="1" applyBorder="1" applyAlignment="1">
      <alignment horizontal="left" vertical="center"/>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left" vertical="top" wrapText="1"/>
    </xf>
    <xf numFmtId="3" fontId="6" fillId="2" borderId="21" xfId="0" applyNumberFormat="1" applyFont="1" applyFill="1" applyBorder="1" applyAlignment="1">
      <alignment horizontal="right" vertical="center"/>
    </xf>
    <xf numFmtId="3" fontId="6" fillId="0" borderId="21" xfId="0" applyNumberFormat="1" applyFont="1" applyBorder="1" applyAlignment="1">
      <alignment horizontal="right" vertical="center"/>
    </xf>
    <xf numFmtId="177" fontId="6" fillId="0" borderId="21" xfId="0" applyNumberFormat="1" applyFont="1" applyBorder="1" applyAlignment="1">
      <alignment horizontal="center" vertical="center"/>
    </xf>
    <xf numFmtId="3" fontId="6" fillId="0" borderId="21" xfId="0" applyNumberFormat="1" applyFont="1" applyBorder="1" applyAlignment="1">
      <alignment horizontal="center" vertical="center"/>
    </xf>
    <xf numFmtId="0" fontId="6" fillId="0" borderId="26" xfId="0" applyFont="1" applyBorder="1" applyAlignment="1">
      <alignment horizontal="left" vertical="center"/>
    </xf>
    <xf numFmtId="0" fontId="6" fillId="0" borderId="21" xfId="0" applyFont="1" applyBorder="1" applyAlignment="1">
      <alignment horizontal="left" vertical="top"/>
    </xf>
    <xf numFmtId="177" fontId="6" fillId="0" borderId="21" xfId="0" applyNumberFormat="1" applyFont="1" applyBorder="1" applyAlignment="1">
      <alignment vertical="center"/>
    </xf>
    <xf numFmtId="177" fontId="6" fillId="0" borderId="21" xfId="0" applyNumberFormat="1" applyFont="1" applyBorder="1" applyAlignment="1">
      <alignment horizontal="right" vertical="center"/>
    </xf>
    <xf numFmtId="0" fontId="6" fillId="0" borderId="33" xfId="0" applyFont="1" applyBorder="1" applyAlignment="1">
      <alignment horizontal="left" vertical="top"/>
    </xf>
    <xf numFmtId="3" fontId="6" fillId="2" borderId="33" xfId="0" applyNumberFormat="1" applyFont="1" applyFill="1" applyBorder="1" applyAlignment="1">
      <alignment horizontal="right" vertical="center"/>
    </xf>
    <xf numFmtId="3" fontId="6" fillId="0" borderId="33" xfId="0" applyNumberFormat="1" applyFont="1" applyBorder="1" applyAlignment="1">
      <alignment horizontal="right" vertical="center"/>
    </xf>
    <xf numFmtId="177" fontId="6" fillId="0" borderId="33" xfId="0" applyNumberFormat="1" applyFont="1" applyBorder="1" applyAlignment="1">
      <alignment horizontal="center" vertical="center"/>
    </xf>
    <xf numFmtId="0" fontId="6" fillId="0" borderId="35" xfId="0" applyFont="1" applyBorder="1" applyAlignment="1">
      <alignment horizontal="left" vertical="center"/>
    </xf>
    <xf numFmtId="0" fontId="6" fillId="0" borderId="34" xfId="0" applyFont="1" applyBorder="1" applyAlignment="1">
      <alignment horizontal="center" vertical="center" wrapText="1"/>
    </xf>
    <xf numFmtId="0" fontId="6" fillId="0" borderId="36" xfId="0" applyFont="1" applyBorder="1" applyAlignment="1">
      <alignment horizontal="right" vertical="center"/>
    </xf>
    <xf numFmtId="3" fontId="6" fillId="0" borderId="37" xfId="0" applyNumberFormat="1" applyFont="1" applyBorder="1" applyAlignment="1">
      <alignment horizontal="right" vertical="center"/>
    </xf>
    <xf numFmtId="3" fontId="6" fillId="2" borderId="37" xfId="0" applyNumberFormat="1" applyFont="1" applyFill="1" applyBorder="1" applyAlignment="1">
      <alignment horizontal="right" vertical="center"/>
    </xf>
    <xf numFmtId="177" fontId="6" fillId="2" borderId="37" xfId="0" applyNumberFormat="1" applyFont="1" applyFill="1" applyBorder="1" applyAlignment="1">
      <alignment horizontal="center" vertical="center"/>
    </xf>
    <xf numFmtId="0" fontId="6" fillId="2" borderId="38" xfId="0" applyFont="1" applyFill="1" applyBorder="1" applyAlignment="1">
      <alignment horizontal="left" vertical="center"/>
    </xf>
    <xf numFmtId="0" fontId="6" fillId="0" borderId="31" xfId="0" applyFont="1" applyBorder="1" applyAlignment="1">
      <alignment horizontal="left" vertical="top" wrapText="1"/>
    </xf>
    <xf numFmtId="3" fontId="6" fillId="2" borderId="31" xfId="0" applyNumberFormat="1" applyFont="1" applyFill="1" applyBorder="1" applyAlignment="1">
      <alignment horizontal="right" vertical="center"/>
    </xf>
    <xf numFmtId="0" fontId="6" fillId="0" borderId="31" xfId="0" applyFont="1" applyBorder="1" applyAlignment="1">
      <alignment horizontal="left" vertical="top"/>
    </xf>
    <xf numFmtId="0" fontId="6" fillId="0" borderId="25" xfId="0" applyFont="1" applyBorder="1" applyAlignment="1">
      <alignment horizontal="center" vertical="center"/>
    </xf>
    <xf numFmtId="3" fontId="6" fillId="0" borderId="31" xfId="0" applyNumberFormat="1" applyFont="1" applyBorder="1" applyAlignment="1">
      <alignment horizontal="right" vertical="center"/>
    </xf>
    <xf numFmtId="177" fontId="6" fillId="0" borderId="31" xfId="0" applyNumberFormat="1" applyFont="1" applyBorder="1" applyAlignment="1">
      <alignment horizontal="center" vertical="center"/>
    </xf>
    <xf numFmtId="3" fontId="6" fillId="0" borderId="31" xfId="0" applyNumberFormat="1" applyFont="1" applyBorder="1" applyAlignment="1">
      <alignment horizontal="center" vertical="center"/>
    </xf>
    <xf numFmtId="0" fontId="6" fillId="0" borderId="32" xfId="0" applyFont="1" applyBorder="1" applyAlignment="1">
      <alignment horizontal="left" vertical="center"/>
    </xf>
    <xf numFmtId="0" fontId="6" fillId="0" borderId="51" xfId="0" applyFont="1" applyBorder="1" applyAlignment="1">
      <alignment horizontal="center" vertical="center"/>
    </xf>
    <xf numFmtId="3" fontId="6" fillId="2" borderId="37" xfId="0" applyNumberFormat="1" applyFont="1" applyFill="1" applyBorder="1" applyAlignment="1">
      <alignment horizontal="center" vertical="center"/>
    </xf>
    <xf numFmtId="0" fontId="6" fillId="0" borderId="42" xfId="0" applyFont="1" applyBorder="1" applyAlignment="1">
      <alignment horizontal="right" vertical="center"/>
    </xf>
    <xf numFmtId="0" fontId="6" fillId="0" borderId="39" xfId="0" applyFont="1" applyBorder="1" applyAlignment="1">
      <alignment horizontal="right" vertical="center"/>
    </xf>
    <xf numFmtId="3" fontId="6" fillId="0" borderId="39" xfId="0" applyNumberFormat="1" applyFont="1" applyBorder="1" applyAlignment="1">
      <alignment horizontal="right" vertical="center"/>
    </xf>
    <xf numFmtId="3" fontId="6" fillId="2" borderId="39" xfId="0" applyNumberFormat="1" applyFont="1" applyFill="1" applyBorder="1" applyAlignment="1">
      <alignment horizontal="right" vertical="center"/>
    </xf>
    <xf numFmtId="177" fontId="6" fillId="2" borderId="39" xfId="0" applyNumberFormat="1" applyFont="1" applyFill="1" applyBorder="1" applyAlignment="1">
      <alignment vertical="center"/>
    </xf>
    <xf numFmtId="3" fontId="6" fillId="2" borderId="39" xfId="0" applyNumberFormat="1" applyFont="1" applyFill="1" applyBorder="1" applyAlignment="1">
      <alignment vertical="center"/>
    </xf>
    <xf numFmtId="0" fontId="6" fillId="2" borderId="40" xfId="0" applyFont="1" applyFill="1" applyBorder="1" applyAlignment="1">
      <alignment horizontal="left" vertical="center"/>
    </xf>
    <xf numFmtId="176" fontId="6" fillId="0" borderId="32" xfId="0" applyNumberFormat="1" applyFont="1" applyBorder="1" applyAlignment="1">
      <alignment horizontal="right" vertical="center"/>
    </xf>
    <xf numFmtId="176" fontId="6" fillId="0" borderId="0" xfId="0" applyNumberFormat="1" applyFont="1" applyAlignment="1">
      <alignment horizontal="center" vertical="center"/>
    </xf>
    <xf numFmtId="3" fontId="6" fillId="0" borderId="29" xfId="0" applyNumberFormat="1" applyFont="1" applyBorder="1" applyAlignment="1">
      <alignment horizontal="right" vertical="center"/>
    </xf>
    <xf numFmtId="176" fontId="6" fillId="0" borderId="0" xfId="0" applyNumberFormat="1" applyFont="1" applyAlignment="1">
      <alignment horizontal="center" vertical="center"/>
    </xf>
    <xf numFmtId="3" fontId="6" fillId="0" borderId="24" xfId="0" applyNumberFormat="1" applyFont="1" applyBorder="1" applyAlignment="1">
      <alignment horizontal="right" vertical="center"/>
    </xf>
    <xf numFmtId="0" fontId="6" fillId="0" borderId="12" xfId="0" applyFont="1" applyBorder="1" applyAlignment="1">
      <alignment horizontal="center" vertical="center"/>
    </xf>
    <xf numFmtId="57" fontId="6" fillId="2" borderId="13" xfId="0" applyNumberFormat="1" applyFont="1" applyFill="1" applyBorder="1" applyAlignment="1">
      <alignment horizontal="center" vertical="center"/>
    </xf>
    <xf numFmtId="57" fontId="6" fillId="2" borderId="52" xfId="0" applyNumberFormat="1" applyFont="1" applyFill="1" applyBorder="1" applyAlignment="1">
      <alignment horizontal="center" vertical="center"/>
    </xf>
    <xf numFmtId="57" fontId="6" fillId="2" borderId="17" xfId="0" applyNumberFormat="1" applyFont="1" applyFill="1" applyBorder="1" applyAlignment="1">
      <alignment horizontal="center" vertical="center"/>
    </xf>
    <xf numFmtId="57" fontId="6" fillId="2" borderId="53" xfId="0" applyNumberFormat="1" applyFont="1" applyFill="1" applyBorder="1" applyAlignment="1">
      <alignment horizontal="center" vertical="center"/>
    </xf>
    <xf numFmtId="0" fontId="6" fillId="0" borderId="18" xfId="0" applyFont="1" applyBorder="1" applyAlignment="1">
      <alignment vertical="center"/>
    </xf>
    <xf numFmtId="0" fontId="6" fillId="0" borderId="2" xfId="0" applyFont="1" applyBorder="1" applyAlignment="1">
      <alignment vertical="center"/>
    </xf>
    <xf numFmtId="57" fontId="6" fillId="2" borderId="54" xfId="0" applyNumberFormat="1" applyFont="1" applyFill="1" applyBorder="1" applyAlignment="1">
      <alignment horizontal="center" vertical="center"/>
    </xf>
    <xf numFmtId="57" fontId="6" fillId="2" borderId="19" xfId="0" applyNumberFormat="1" applyFont="1" applyFill="1" applyBorder="1" applyAlignment="1">
      <alignment horizontal="center" vertical="center"/>
    </xf>
    <xf numFmtId="57" fontId="6" fillId="2" borderId="55" xfId="0" applyNumberFormat="1" applyFont="1" applyFill="1" applyBorder="1" applyAlignment="1">
      <alignment horizontal="center" vertical="center"/>
    </xf>
    <xf numFmtId="57" fontId="6" fillId="2" borderId="20" xfId="0" applyNumberFormat="1" applyFont="1" applyFill="1" applyBorder="1" applyAlignment="1">
      <alignment horizontal="center" vertical="center"/>
    </xf>
    <xf numFmtId="0" fontId="6" fillId="0" borderId="7" xfId="0" applyFont="1" applyBorder="1" applyAlignment="1">
      <alignment vertical="center"/>
    </xf>
    <xf numFmtId="0" fontId="6" fillId="0" borderId="10" xfId="0" applyFont="1" applyBorder="1" applyAlignment="1">
      <alignment vertical="center"/>
    </xf>
    <xf numFmtId="9" fontId="6" fillId="0" borderId="3" xfId="0" applyNumberFormat="1" applyFont="1" applyBorder="1" applyAlignment="1">
      <alignment horizontal="center" vertical="center"/>
    </xf>
    <xf numFmtId="9" fontId="6" fillId="0" borderId="5"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19"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3" fontId="6" fillId="0" borderId="32" xfId="0" applyNumberFormat="1" applyFont="1" applyBorder="1" applyAlignment="1">
      <alignment horizontal="right" vertic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Normal="100" zoomScaleSheetLayoutView="100" workbookViewId="0">
      <selection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0.59765625" style="115" customWidth="1"/>
    <col min="5" max="5" width="25.59765625" style="115" customWidth="1"/>
    <col min="6" max="6" width="10.59765625" style="115" customWidth="1"/>
    <col min="7" max="7" width="15.59765625" style="115" customWidth="1"/>
    <col min="8" max="8" width="0.69921875" style="115" customWidth="1"/>
    <col min="9" max="10" width="9" style="115" customWidth="1"/>
    <col min="11" max="16384" width="9" style="115"/>
  </cols>
  <sheetData>
    <row r="1" spans="1:15" ht="18.75" customHeight="1" x14ac:dyDescent="0.45">
      <c r="A1" s="114" t="s">
        <v>0</v>
      </c>
      <c r="B1" s="114"/>
      <c r="C1" s="114"/>
      <c r="D1" s="114"/>
      <c r="E1" s="114"/>
      <c r="F1" s="114"/>
      <c r="G1" s="114"/>
      <c r="H1" s="114"/>
    </row>
    <row r="2" spans="1:15" x14ac:dyDescent="0.45">
      <c r="B2" s="116"/>
      <c r="C2" s="117" t="s">
        <v>1</v>
      </c>
      <c r="D2" s="118" t="s">
        <v>2</v>
      </c>
      <c r="E2" s="119"/>
      <c r="F2" s="117" t="s">
        <v>3</v>
      </c>
      <c r="G2" s="120">
        <v>45379</v>
      </c>
    </row>
    <row r="3" spans="1:15" ht="15" customHeight="1" x14ac:dyDescent="0.45">
      <c r="B3" s="116"/>
      <c r="C3" s="119"/>
      <c r="D3" s="119"/>
      <c r="E3" s="119"/>
      <c r="F3" s="119"/>
      <c r="G3" s="119"/>
      <c r="H3" s="119"/>
    </row>
    <row r="4" spans="1:15" ht="15" customHeight="1" thickBot="1" x14ac:dyDescent="0.5">
      <c r="B4" s="115" t="s">
        <v>4</v>
      </c>
      <c r="C4" s="121" t="s">
        <v>5</v>
      </c>
      <c r="D4" s="121"/>
      <c r="E4" s="121"/>
      <c r="F4" s="121"/>
      <c r="G4" s="119"/>
    </row>
    <row r="5" spans="1:15" ht="32.25" customHeight="1" thickBot="1" x14ac:dyDescent="0.5">
      <c r="C5" s="122" t="s">
        <v>6</v>
      </c>
      <c r="D5" s="123"/>
      <c r="E5" s="124" t="s">
        <v>7</v>
      </c>
      <c r="F5" s="124"/>
      <c r="G5" s="125"/>
      <c r="H5" s="126"/>
    </row>
    <row r="6" spans="1:15" ht="15" customHeight="1" x14ac:dyDescent="0.45"/>
    <row r="7" spans="1:15" ht="15" customHeight="1" thickBot="1" x14ac:dyDescent="0.5">
      <c r="B7" s="115" t="s">
        <v>8</v>
      </c>
      <c r="C7" s="121" t="s">
        <v>9</v>
      </c>
      <c r="D7" s="121"/>
      <c r="E7" s="121"/>
      <c r="F7" s="121"/>
    </row>
    <row r="8" spans="1:15" ht="15" customHeight="1" x14ac:dyDescent="0.45">
      <c r="C8" s="127" t="s">
        <v>10</v>
      </c>
      <c r="D8" s="128" t="s">
        <v>11</v>
      </c>
      <c r="E8" s="129">
        <f>'R3.4'!E6+'R3.10'!E6+'R3.11'!E6+'R3.12'!E6+'R4.1'!E6+'R4.3'!E6+'R4.4'!E6+'R4.5'!E6+'R4.6'!E6+'R4.7'!E6+'R4.8'!E6+'R4.9'!E6+'R4.10'!E6</f>
        <v>2903150119</v>
      </c>
      <c r="F8" s="129"/>
      <c r="G8" s="130"/>
      <c r="H8" s="126"/>
    </row>
    <row r="9" spans="1:15" ht="15" customHeight="1" x14ac:dyDescent="0.45">
      <c r="C9" s="131"/>
      <c r="D9" s="132" t="s">
        <v>12</v>
      </c>
      <c r="E9" s="133">
        <f>'R3.4'!E7+'R3.10'!E7+'R3.11'!E7+'R3.12'!E7+'R4.1'!E7+'R4.3'!E7+'R4.4'!E7+'R4.5'!E7+'R4.6'!E7+'R4.7'!E7+'R4.8'!E7+'R4.9'!E7+'R4.10'!E7</f>
        <v>774263544</v>
      </c>
      <c r="F9" s="134"/>
      <c r="G9" s="135"/>
      <c r="H9" s="126"/>
    </row>
    <row r="10" spans="1:15" ht="15" customHeight="1" x14ac:dyDescent="0.45">
      <c r="C10" s="131"/>
      <c r="D10" s="132" t="s">
        <v>13</v>
      </c>
      <c r="E10" s="133">
        <f>'R3.4'!E8+'R3.10'!E8+'R3.11'!E8+'R3.12'!E8+'R4.1'!E8+'R4.3'!E8+'R4.4'!E8+'R4.5'!E8+'R4.6'!E8+'R4.7'!E8+'R4.8'!E8+'R4.9'!E8+'R4.10'!E8</f>
        <v>11084066272</v>
      </c>
      <c r="F10" s="134"/>
      <c r="G10" s="135"/>
      <c r="H10" s="126"/>
    </row>
    <row r="11" spans="1:15" ht="15" customHeight="1" x14ac:dyDescent="0.45">
      <c r="C11" s="136"/>
      <c r="D11" s="137" t="s">
        <v>14</v>
      </c>
      <c r="E11" s="138">
        <f>'R3.4'!E9+'R3.10'!E9+'R3.11'!E9+'R3.12'!E9+'R4.1'!E9+'R4.3'!E9+'R4.4'!E9+'R4.5'!E9+'R4.6'!E9+'R4.7'!E9+'R4.8'!E9+'R4.9'!E9+'R4.10'!E9</f>
        <v>0</v>
      </c>
      <c r="F11" s="139"/>
      <c r="G11" s="140"/>
      <c r="H11" s="126"/>
    </row>
    <row r="12" spans="1:15" ht="15" customHeight="1" thickBot="1" x14ac:dyDescent="0.5">
      <c r="C12" s="141" t="s">
        <v>15</v>
      </c>
      <c r="D12" s="142"/>
      <c r="E12" s="143">
        <f>SUM(E8:G11)</f>
        <v>14761479935</v>
      </c>
      <c r="F12" s="144"/>
      <c r="G12" s="145"/>
      <c r="H12" s="126"/>
    </row>
    <row r="13" spans="1:15" x14ac:dyDescent="0.45">
      <c r="C13" s="146" t="s">
        <v>16</v>
      </c>
      <c r="D13" s="147"/>
      <c r="E13" s="147"/>
      <c r="F13" s="147"/>
      <c r="G13" s="148"/>
      <c r="H13" s="149"/>
      <c r="N13" s="150"/>
      <c r="O13" s="150"/>
    </row>
    <row r="14" spans="1:15" ht="15" customHeight="1" x14ac:dyDescent="0.45">
      <c r="C14" s="151" t="s">
        <v>17</v>
      </c>
      <c r="D14" s="132" t="s">
        <v>18</v>
      </c>
      <c r="E14" s="152">
        <f>'R3.4'!E23+'R3.10'!E23+'R3.11'!E23+'R3.12'!E23+'R4.1'!E23+'R4.3'!E23+'R4.4'!E23+'R4.5'!E23+'R4.6'!E23+'R4.7'!E23+'R4.8'!E23+'R4.9'!E23+'R4.10'!E23</f>
        <v>1006495921</v>
      </c>
      <c r="F14" s="152"/>
      <c r="G14" s="153"/>
      <c r="H14" s="154"/>
      <c r="N14" s="150"/>
      <c r="O14" s="150"/>
    </row>
    <row r="15" spans="1:15" ht="15" customHeight="1" x14ac:dyDescent="0.45">
      <c r="C15" s="151"/>
      <c r="D15" s="155" t="s">
        <v>78</v>
      </c>
      <c r="E15" s="152">
        <f>'R3.4'!E34+'R3.10'!E34+'R3.11'!E34+'R3.12'!E34+'R4.1'!E34+'R4.3'!E34+'R4.4'!E34+'R4.5'!E34+'R4.6'!E34+'R4.7'!E34+'R4.8'!E34+'R4.9'!E34+'R4.10'!E34</f>
        <v>352541694</v>
      </c>
      <c r="F15" s="152"/>
      <c r="G15" s="153"/>
      <c r="H15" s="154"/>
    </row>
    <row r="16" spans="1:15" ht="15" customHeight="1" x14ac:dyDescent="0.45">
      <c r="C16" s="151"/>
      <c r="D16" s="132" t="s">
        <v>19</v>
      </c>
      <c r="E16" s="152">
        <f>'R3.4'!E45+'R3.10'!E45+'R3.11'!E45+'R3.12'!E45+'R4.1'!E45+'R4.3'!E45+'R4.4'!E45+'R4.5'!E45+'R4.6'!E45+'R4.7'!E45+'R4.8'!E45+'R4.9'!E45+'R4.10'!E45</f>
        <v>3851818901</v>
      </c>
      <c r="F16" s="152"/>
      <c r="G16" s="153"/>
      <c r="H16" s="154"/>
    </row>
    <row r="17" spans="2:8" ht="15" customHeight="1" x14ac:dyDescent="0.45">
      <c r="C17" s="151"/>
      <c r="D17" s="155" t="s">
        <v>20</v>
      </c>
      <c r="E17" s="152">
        <v>0</v>
      </c>
      <c r="F17" s="152"/>
      <c r="G17" s="153"/>
      <c r="H17" s="154"/>
    </row>
    <row r="18" spans="2:8" ht="15" customHeight="1" x14ac:dyDescent="0.45">
      <c r="C18" s="156" t="s">
        <v>21</v>
      </c>
      <c r="D18" s="157"/>
      <c r="E18" s="158">
        <f>'R3.4'!E67+'R3.10'!E67+'R3.11'!E67+'R3.12'!E67+'R4.1'!E67+'R4.3'!E67+'R4.4'!E67+'R4.5'!E67+'R4.6'!E67+'R4.7'!E67+'R4.8'!E67+'R4.9'!E67+'R4.10'!E67</f>
        <v>2259360000</v>
      </c>
      <c r="F18" s="158"/>
      <c r="G18" s="159"/>
      <c r="H18" s="154"/>
    </row>
    <row r="19" spans="2:8" ht="15" customHeight="1" thickBot="1" x14ac:dyDescent="0.5">
      <c r="C19" s="141" t="s">
        <v>15</v>
      </c>
      <c r="D19" s="142"/>
      <c r="E19" s="143">
        <f>SUM(E14:G18)</f>
        <v>7470216516</v>
      </c>
      <c r="F19" s="144"/>
      <c r="G19" s="145"/>
      <c r="H19" s="154"/>
    </row>
    <row r="20" spans="2:8" ht="15" customHeight="1" x14ac:dyDescent="0.45">
      <c r="C20" s="160" t="s">
        <v>22</v>
      </c>
      <c r="D20" s="161"/>
      <c r="E20" s="158">
        <f>'R3.4'!E69+'R3.10'!E69+'R3.11'!E69+'R3.12'!E69+'R4.1'!E69+'R4.3'!E69+'R4.4'!E69+'R4.5'!E69+'R4.6'!E69+'R4.7'!E69+'R4.8'!E69+'R4.9'!E69+'R4.10'!E69</f>
        <v>1143869</v>
      </c>
      <c r="F20" s="158"/>
      <c r="G20" s="159"/>
      <c r="H20" s="126"/>
    </row>
    <row r="21" spans="2:8" ht="15" customHeight="1" thickBot="1" x14ac:dyDescent="0.5">
      <c r="C21" s="162" t="s">
        <v>23</v>
      </c>
      <c r="D21" s="163"/>
      <c r="E21" s="164">
        <f>'R3.4'!E70+'R3.10'!E70+'R3.11'!E70+'R3.12'!E70+'R4.1'!E70+'R4.3'!E70+'R4.4'!E70+'R4.5'!E70+'R4.6'!E70+'R4.7'!E70+'R4.8'!E70+'R4.9'!E70+'R4.10'!E70</f>
        <v>81949</v>
      </c>
      <c r="F21" s="165"/>
      <c r="G21" s="166"/>
      <c r="H21" s="126"/>
    </row>
    <row r="22" spans="2:8" ht="15" customHeight="1" x14ac:dyDescent="0.45">
      <c r="C22" s="167" t="s">
        <v>24</v>
      </c>
      <c r="D22" s="168"/>
      <c r="E22" s="169">
        <f>(E8+E10)/E20</f>
        <v>12227.98798726078</v>
      </c>
      <c r="F22" s="169"/>
      <c r="G22" s="170"/>
      <c r="H22" s="126"/>
    </row>
    <row r="23" spans="2:8" ht="15" customHeight="1" thickBot="1" x14ac:dyDescent="0.5">
      <c r="C23" s="171" t="s">
        <v>79</v>
      </c>
      <c r="D23" s="172"/>
      <c r="E23" s="173">
        <f>E9/E21</f>
        <v>9448.1146078658676</v>
      </c>
      <c r="F23" s="173"/>
      <c r="G23" s="174"/>
      <c r="H23" s="126"/>
    </row>
    <row r="24" spans="2:8" ht="15" customHeight="1" x14ac:dyDescent="0.45">
      <c r="C24" s="126" t="s">
        <v>25</v>
      </c>
      <c r="D24" s="126"/>
      <c r="E24" s="126"/>
      <c r="F24" s="126"/>
      <c r="G24" s="126"/>
      <c r="H24" s="126"/>
    </row>
    <row r="25" spans="2:8" ht="15" customHeight="1" x14ac:dyDescent="0.45">
      <c r="C25" s="126" t="s">
        <v>26</v>
      </c>
      <c r="D25" s="126"/>
      <c r="E25" s="126"/>
      <c r="F25" s="126"/>
      <c r="G25" s="126"/>
      <c r="H25" s="126"/>
    </row>
    <row r="26" spans="2:8" ht="15" customHeight="1" x14ac:dyDescent="0.45">
      <c r="C26" s="126" t="s">
        <v>27</v>
      </c>
      <c r="D26" s="126"/>
      <c r="F26" s="126"/>
      <c r="G26" s="126"/>
      <c r="H26" s="126"/>
    </row>
    <row r="27" spans="2:8" ht="15" customHeight="1" x14ac:dyDescent="0.45"/>
    <row r="28" spans="2:8" ht="15" customHeight="1" x14ac:dyDescent="0.45">
      <c r="B28" s="115" t="s">
        <v>28</v>
      </c>
      <c r="C28" s="121" t="s">
        <v>29</v>
      </c>
      <c r="D28" s="121"/>
      <c r="E28" s="121"/>
      <c r="F28" s="121"/>
    </row>
    <row r="29" spans="2:8" ht="12.6" thickBot="1" x14ac:dyDescent="0.5">
      <c r="C29" s="119"/>
      <c r="D29" s="119"/>
      <c r="E29" s="175" t="s">
        <v>30</v>
      </c>
      <c r="F29" s="176" t="s">
        <v>31</v>
      </c>
      <c r="G29" s="176"/>
      <c r="H29" s="175"/>
    </row>
    <row r="30" spans="2:8" ht="15" customHeight="1" x14ac:dyDescent="0.45">
      <c r="C30" s="177" t="s">
        <v>32</v>
      </c>
      <c r="D30" s="178"/>
      <c r="E30" s="179">
        <v>44287</v>
      </c>
      <c r="F30" s="180">
        <v>44844</v>
      </c>
      <c r="G30" s="181"/>
      <c r="H30" s="182"/>
    </row>
    <row r="31" spans="2:8" ht="15" customHeight="1" thickBot="1" x14ac:dyDescent="0.5">
      <c r="C31" s="183" t="s">
        <v>33</v>
      </c>
      <c r="D31" s="184"/>
      <c r="E31" s="185">
        <v>44287</v>
      </c>
      <c r="F31" s="186">
        <v>44844</v>
      </c>
      <c r="G31" s="187"/>
      <c r="H31" s="182"/>
    </row>
    <row r="32" spans="2:8" ht="15" customHeight="1" thickBot="1" x14ac:dyDescent="0.5">
      <c r="C32" s="183" t="s">
        <v>34</v>
      </c>
      <c r="D32" s="184"/>
      <c r="E32" s="188">
        <v>200</v>
      </c>
      <c r="F32" s="189"/>
      <c r="G32" s="190"/>
      <c r="H32" s="182"/>
    </row>
    <row r="33" spans="2:8" ht="15" customHeight="1" x14ac:dyDescent="0.45">
      <c r="C33" s="126" t="s">
        <v>35</v>
      </c>
      <c r="D33" s="126"/>
      <c r="E33" s="191"/>
      <c r="F33" s="191"/>
      <c r="G33" s="191"/>
      <c r="H33" s="182"/>
    </row>
    <row r="34" spans="2:8" ht="15" customHeight="1" x14ac:dyDescent="0.45"/>
    <row r="35" spans="2:8" ht="15" customHeight="1" thickBot="1" x14ac:dyDescent="0.5">
      <c r="B35" s="115" t="s">
        <v>36</v>
      </c>
      <c r="C35" s="121" t="s">
        <v>37</v>
      </c>
      <c r="D35" s="121"/>
      <c r="E35" s="121"/>
      <c r="F35" s="121"/>
    </row>
    <row r="36" spans="2:8" ht="15" customHeight="1" x14ac:dyDescent="0.45">
      <c r="C36" s="192" t="s">
        <v>38</v>
      </c>
      <c r="D36" s="193" t="s">
        <v>39</v>
      </c>
      <c r="E36" s="194">
        <f>(E8+E9)/E12</f>
        <v>0.24912228849633972</v>
      </c>
      <c r="F36" s="194"/>
      <c r="G36" s="195"/>
    </row>
    <row r="37" spans="2:8" ht="15" customHeight="1" thickBot="1" x14ac:dyDescent="0.5">
      <c r="C37" s="196"/>
      <c r="D37" s="197" t="s">
        <v>40</v>
      </c>
      <c r="E37" s="198">
        <f>(E10+E11)/E12</f>
        <v>0.75087771150366034</v>
      </c>
      <c r="F37" s="198"/>
      <c r="G37" s="199"/>
    </row>
    <row r="38" spans="2:8" ht="15" customHeight="1" x14ac:dyDescent="0.45"/>
    <row r="39" spans="2:8" ht="15" customHeight="1" thickBot="1" x14ac:dyDescent="0.5">
      <c r="B39" s="115" t="s">
        <v>41</v>
      </c>
      <c r="C39" s="121" t="s">
        <v>42</v>
      </c>
      <c r="D39" s="121"/>
      <c r="E39" s="121"/>
      <c r="F39" s="121"/>
      <c r="G39" s="121"/>
      <c r="H39" s="121"/>
    </row>
    <row r="40" spans="2:8" ht="70.2" customHeight="1" thickBot="1" x14ac:dyDescent="0.5">
      <c r="C40" s="2" t="s">
        <v>43</v>
      </c>
      <c r="D40" s="124" t="s">
        <v>77</v>
      </c>
      <c r="E40" s="124"/>
      <c r="F40" s="124"/>
      <c r="G40" s="125"/>
      <c r="H40" s="126"/>
    </row>
  </sheetData>
  <mergeCells count="44">
    <mergeCell ref="C19:D19"/>
    <mergeCell ref="E19:G19"/>
    <mergeCell ref="C18:D18"/>
    <mergeCell ref="C23:D23"/>
    <mergeCell ref="C36:C37"/>
    <mergeCell ref="C8:C11"/>
    <mergeCell ref="C28:F28"/>
    <mergeCell ref="C35:F35"/>
    <mergeCell ref="C20:D20"/>
    <mergeCell ref="E8:G8"/>
    <mergeCell ref="E11:G11"/>
    <mergeCell ref="E14:G14"/>
    <mergeCell ref="E23:G23"/>
    <mergeCell ref="C21:D21"/>
    <mergeCell ref="E21:G21"/>
    <mergeCell ref="C22:D22"/>
    <mergeCell ref="E22:G22"/>
    <mergeCell ref="E18:G18"/>
    <mergeCell ref="E20:G20"/>
    <mergeCell ref="E9:G9"/>
    <mergeCell ref="E10:G10"/>
    <mergeCell ref="A1:H1"/>
    <mergeCell ref="C5:D5"/>
    <mergeCell ref="E5:G5"/>
    <mergeCell ref="C4:F4"/>
    <mergeCell ref="C7:F7"/>
    <mergeCell ref="D40:G40"/>
    <mergeCell ref="F30:G30"/>
    <mergeCell ref="F31:G31"/>
    <mergeCell ref="F29:G29"/>
    <mergeCell ref="E36:G36"/>
    <mergeCell ref="E37:G37"/>
    <mergeCell ref="C30:D30"/>
    <mergeCell ref="C31:D31"/>
    <mergeCell ref="C39:H39"/>
    <mergeCell ref="C32:D32"/>
    <mergeCell ref="E32:G32"/>
    <mergeCell ref="C12:D12"/>
    <mergeCell ref="E12:G12"/>
    <mergeCell ref="C14:C17"/>
    <mergeCell ref="E15:G15"/>
    <mergeCell ref="E17:G17"/>
    <mergeCell ref="E16:G16"/>
    <mergeCell ref="C13:G13"/>
  </mergeCells>
  <phoneticPr fontId="1"/>
  <pageMargins left="0.51181102362204722" right="0.11811023622047245" top="0.55118110236220474" bottom="0.19685039370078741" header="0.31496062992125984" footer="0.11811023622047245"/>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0" zoomScaleNormal="100" zoomScaleSheetLayoutView="100" workbookViewId="0">
      <selection activeCell="A50"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533108277</v>
      </c>
      <c r="F6" s="204"/>
      <c r="G6" s="204"/>
      <c r="H6" s="204"/>
      <c r="I6" s="204"/>
    </row>
    <row r="7" spans="1:10" ht="15" customHeight="1" x14ac:dyDescent="0.45">
      <c r="C7" s="131"/>
      <c r="D7" s="132" t="s">
        <v>48</v>
      </c>
      <c r="E7" s="205">
        <v>127709240</v>
      </c>
      <c r="F7" s="204"/>
      <c r="G7" s="204"/>
      <c r="H7" s="204"/>
      <c r="I7" s="204"/>
    </row>
    <row r="8" spans="1:10" ht="15" customHeight="1" x14ac:dyDescent="0.45">
      <c r="C8" s="131"/>
      <c r="D8" s="132" t="s">
        <v>13</v>
      </c>
      <c r="E8" s="205">
        <v>1175247609</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1836065126</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186587932</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60743890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438934316</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240179000</v>
      </c>
      <c r="F67" s="236"/>
      <c r="G67" s="237"/>
      <c r="H67" s="248"/>
      <c r="I67" s="238"/>
    </row>
    <row r="68" spans="2:9" ht="15" customHeight="1" thickBot="1" x14ac:dyDescent="0.5">
      <c r="C68" s="249" t="s">
        <v>15</v>
      </c>
      <c r="D68" s="250"/>
      <c r="E68" s="251">
        <f>E23+E34+E45+E56+E67</f>
        <v>926445138</v>
      </c>
      <c r="F68" s="252"/>
      <c r="G68" s="253"/>
      <c r="H68" s="254"/>
      <c r="I68" s="255"/>
    </row>
    <row r="69" spans="2:9" ht="15" customHeight="1" x14ac:dyDescent="0.45">
      <c r="C69" s="167" t="s">
        <v>22</v>
      </c>
      <c r="D69" s="168"/>
      <c r="E69" s="282">
        <v>141539</v>
      </c>
      <c r="F69" s="257"/>
      <c r="G69" s="257"/>
      <c r="H69" s="257"/>
      <c r="I69" s="257"/>
    </row>
    <row r="70" spans="2:9" ht="15" customHeight="1" thickBot="1" x14ac:dyDescent="0.5">
      <c r="C70" s="171" t="s">
        <v>63</v>
      </c>
      <c r="D70" s="172"/>
      <c r="E70" s="258">
        <v>13551</v>
      </c>
      <c r="F70" s="259"/>
      <c r="G70" s="259"/>
      <c r="H70" s="259"/>
      <c r="I70" s="259"/>
    </row>
    <row r="71" spans="2:9" ht="15" customHeight="1" x14ac:dyDescent="0.45">
      <c r="C71" s="160" t="s">
        <v>24</v>
      </c>
      <c r="D71" s="161"/>
      <c r="E71" s="260">
        <f>ROUNDDOWN(((E6+E8)/E69),-1)</f>
        <v>12060</v>
      </c>
      <c r="F71" s="259"/>
      <c r="G71" s="259"/>
      <c r="H71" s="259"/>
      <c r="I71" s="259"/>
    </row>
    <row r="72" spans="2:9" ht="15" customHeight="1" thickBot="1" x14ac:dyDescent="0.5">
      <c r="C72" s="171" t="s">
        <v>64</v>
      </c>
      <c r="D72" s="172"/>
      <c r="E72" s="258">
        <f>ROUNDDOWN((E7/E70),-1)</f>
        <v>9420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30</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0.36040219428690506</v>
      </c>
      <c r="F85" s="274"/>
      <c r="G85" s="274"/>
      <c r="H85" s="274"/>
      <c r="I85" s="275"/>
    </row>
    <row r="86" spans="2:9" ht="15" customHeight="1" thickBot="1" x14ac:dyDescent="0.5">
      <c r="C86" s="196"/>
      <c r="D86" s="197" t="s">
        <v>40</v>
      </c>
      <c r="E86" s="276">
        <f>(E45+E56)/(E23+E34+E45+E56)</f>
        <v>0.63959780571309499</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2" zoomScaleNormal="100" zoomScaleSheetLayoutView="100" workbookViewId="0">
      <selection activeCell="A52"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331986617</v>
      </c>
      <c r="F6" s="204"/>
      <c r="G6" s="204"/>
      <c r="H6" s="204"/>
      <c r="I6" s="204"/>
    </row>
    <row r="7" spans="1:10" ht="15" customHeight="1" x14ac:dyDescent="0.45">
      <c r="C7" s="131"/>
      <c r="D7" s="132" t="s">
        <v>48</v>
      </c>
      <c r="E7" s="205">
        <v>57226392</v>
      </c>
      <c r="F7" s="204"/>
      <c r="G7" s="204"/>
      <c r="H7" s="204"/>
      <c r="I7" s="204"/>
    </row>
    <row r="8" spans="1:10" ht="15" customHeight="1" x14ac:dyDescent="0.45">
      <c r="C8" s="131"/>
      <c r="D8" s="132" t="s">
        <v>13</v>
      </c>
      <c r="E8" s="205">
        <v>1158405944</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1547618953</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116195316</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27187595</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429981968</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263576000</v>
      </c>
      <c r="F67" s="236"/>
      <c r="G67" s="237"/>
      <c r="H67" s="248"/>
      <c r="I67" s="238"/>
    </row>
    <row r="68" spans="2:9" ht="15" customHeight="1" thickBot="1" x14ac:dyDescent="0.5">
      <c r="C68" s="249" t="s">
        <v>15</v>
      </c>
      <c r="D68" s="250"/>
      <c r="E68" s="251">
        <f>E23+E34+E45+E56+E67</f>
        <v>836940879</v>
      </c>
      <c r="F68" s="252"/>
      <c r="G68" s="253"/>
      <c r="H68" s="254"/>
      <c r="I68" s="255"/>
    </row>
    <row r="69" spans="2:9" ht="15" customHeight="1" x14ac:dyDescent="0.45">
      <c r="C69" s="167" t="s">
        <v>22</v>
      </c>
      <c r="D69" s="168"/>
      <c r="E69" s="282">
        <v>126213</v>
      </c>
      <c r="F69" s="257"/>
      <c r="G69" s="257"/>
      <c r="H69" s="257"/>
      <c r="I69" s="257"/>
    </row>
    <row r="70" spans="2:9" ht="15" customHeight="1" thickBot="1" x14ac:dyDescent="0.5">
      <c r="C70" s="171" t="s">
        <v>63</v>
      </c>
      <c r="D70" s="172"/>
      <c r="E70" s="258">
        <v>6246</v>
      </c>
      <c r="F70" s="259"/>
      <c r="G70" s="259"/>
      <c r="H70" s="259"/>
      <c r="I70" s="259"/>
    </row>
    <row r="71" spans="2:9" ht="15" customHeight="1" x14ac:dyDescent="0.45">
      <c r="C71" s="160" t="s">
        <v>24</v>
      </c>
      <c r="D71" s="161"/>
      <c r="E71" s="260">
        <f>ROUNDDOWN(((E6+E8)/E69),-1)</f>
        <v>11800</v>
      </c>
      <c r="F71" s="259"/>
      <c r="G71" s="259"/>
      <c r="H71" s="259"/>
      <c r="I71" s="259"/>
    </row>
    <row r="72" spans="2:9" ht="15" customHeight="1" thickBot="1" x14ac:dyDescent="0.5">
      <c r="C72" s="171" t="s">
        <v>64</v>
      </c>
      <c r="D72" s="172"/>
      <c r="E72" s="258">
        <f>ROUNDDOWN((E7/E70),-1)</f>
        <v>9160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0.25007271329571618</v>
      </c>
      <c r="F85" s="274"/>
      <c r="G85" s="274"/>
      <c r="H85" s="274"/>
      <c r="I85" s="275"/>
    </row>
    <row r="86" spans="2:9" ht="15" customHeight="1" thickBot="1" x14ac:dyDescent="0.5">
      <c r="C86" s="196"/>
      <c r="D86" s="197" t="s">
        <v>40</v>
      </c>
      <c r="E86" s="276">
        <f>(E45+E56)/(E23+E34+E45+E56)</f>
        <v>0.74992728670428377</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4" zoomScaleNormal="100" zoomScaleSheetLayoutView="100" workbookViewId="0">
      <selection activeCell="A54"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611285280</v>
      </c>
      <c r="F6" s="204"/>
      <c r="G6" s="204"/>
      <c r="H6" s="204"/>
      <c r="I6" s="204"/>
    </row>
    <row r="7" spans="1:10" ht="15" customHeight="1" x14ac:dyDescent="0.45">
      <c r="C7" s="131"/>
      <c r="D7" s="132" t="s">
        <v>48</v>
      </c>
      <c r="E7" s="205">
        <v>64875479</v>
      </c>
      <c r="F7" s="204"/>
      <c r="G7" s="204"/>
      <c r="H7" s="204"/>
      <c r="I7" s="204"/>
    </row>
    <row r="8" spans="1:10" ht="15" customHeight="1" x14ac:dyDescent="0.45">
      <c r="C8" s="131"/>
      <c r="D8" s="132" t="s">
        <v>13</v>
      </c>
      <c r="E8" s="205">
        <v>1459935883</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2136096642</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213949848</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30166331</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524877209</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317856000</v>
      </c>
      <c r="F67" s="236"/>
      <c r="G67" s="237"/>
      <c r="H67" s="248"/>
      <c r="I67" s="238"/>
    </row>
    <row r="68" spans="2:9" ht="15" customHeight="1" thickBot="1" x14ac:dyDescent="0.5">
      <c r="C68" s="249" t="s">
        <v>15</v>
      </c>
      <c r="D68" s="250"/>
      <c r="E68" s="251">
        <f>E23+E34+E45+E56+E67</f>
        <v>1086849388</v>
      </c>
      <c r="F68" s="252"/>
      <c r="G68" s="253"/>
      <c r="H68" s="254"/>
      <c r="I68" s="255"/>
    </row>
    <row r="69" spans="2:9" ht="15" customHeight="1" x14ac:dyDescent="0.45">
      <c r="C69" s="167" t="s">
        <v>22</v>
      </c>
      <c r="D69" s="168"/>
      <c r="E69" s="282">
        <v>172356</v>
      </c>
      <c r="F69" s="257"/>
      <c r="G69" s="257"/>
      <c r="H69" s="257"/>
      <c r="I69" s="257"/>
    </row>
    <row r="70" spans="2:9" ht="15" customHeight="1" thickBot="1" x14ac:dyDescent="0.5">
      <c r="C70" s="171" t="s">
        <v>63</v>
      </c>
      <c r="D70" s="172"/>
      <c r="E70" s="258">
        <v>6982</v>
      </c>
      <c r="F70" s="259"/>
      <c r="G70" s="259"/>
      <c r="H70" s="259"/>
      <c r="I70" s="259"/>
    </row>
    <row r="71" spans="2:9" ht="15" customHeight="1" x14ac:dyDescent="0.45">
      <c r="C71" s="160" t="s">
        <v>24</v>
      </c>
      <c r="D71" s="161"/>
      <c r="E71" s="260">
        <f>ROUNDDOWN(((E6+E8)/E69),-1)</f>
        <v>12010</v>
      </c>
      <c r="F71" s="259"/>
      <c r="G71" s="259"/>
      <c r="H71" s="259"/>
      <c r="I71" s="259"/>
    </row>
    <row r="72" spans="2:9" ht="15" customHeight="1" thickBot="1" x14ac:dyDescent="0.5">
      <c r="C72" s="171" t="s">
        <v>64</v>
      </c>
      <c r="D72" s="172"/>
      <c r="E72" s="258">
        <f>ROUNDDOWN((E7/E70),-1)</f>
        <v>9290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0.31744899606340959</v>
      </c>
      <c r="F85" s="274"/>
      <c r="G85" s="274"/>
      <c r="H85" s="274"/>
      <c r="I85" s="275"/>
    </row>
    <row r="86" spans="2:9" ht="15" customHeight="1" thickBot="1" x14ac:dyDescent="0.5">
      <c r="C86" s="196"/>
      <c r="D86" s="197" t="s">
        <v>40</v>
      </c>
      <c r="E86" s="276">
        <f>(E45+E56)/(E23+E34+E45+E56)</f>
        <v>0.68255100393659041</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2" zoomScaleNormal="100" zoomScaleSheetLayoutView="100" workbookViewId="0">
      <selection activeCell="A52"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393907745</v>
      </c>
      <c r="F6" s="204"/>
      <c r="G6" s="204"/>
      <c r="H6" s="204"/>
      <c r="I6" s="204"/>
    </row>
    <row r="7" spans="1:10" ht="15" customHeight="1" x14ac:dyDescent="0.45">
      <c r="C7" s="131"/>
      <c r="D7" s="132" t="s">
        <v>48</v>
      </c>
      <c r="E7" s="205">
        <v>88082827</v>
      </c>
      <c r="F7" s="204"/>
      <c r="G7" s="204"/>
      <c r="H7" s="204"/>
      <c r="I7" s="204"/>
    </row>
    <row r="8" spans="1:10" ht="15" customHeight="1" x14ac:dyDescent="0.45">
      <c r="C8" s="131"/>
      <c r="D8" s="132" t="s">
        <v>13</v>
      </c>
      <c r="E8" s="205">
        <v>1322406742</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1804397314</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137867711</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40095148</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487971748</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237679000</v>
      </c>
      <c r="F67" s="236"/>
      <c r="G67" s="237"/>
      <c r="H67" s="248"/>
      <c r="I67" s="238"/>
    </row>
    <row r="68" spans="2:9" ht="15" customHeight="1" thickBot="1" x14ac:dyDescent="0.5">
      <c r="C68" s="249" t="s">
        <v>15</v>
      </c>
      <c r="D68" s="250"/>
      <c r="E68" s="251">
        <f>E23+E34+E45+E56+E67</f>
        <v>903613607</v>
      </c>
      <c r="F68" s="252"/>
      <c r="G68" s="253"/>
      <c r="H68" s="254"/>
      <c r="I68" s="255"/>
    </row>
    <row r="69" spans="2:9" ht="15" customHeight="1" x14ac:dyDescent="0.45">
      <c r="C69" s="167" t="s">
        <v>22</v>
      </c>
      <c r="D69" s="168"/>
      <c r="E69" s="282">
        <v>141007</v>
      </c>
      <c r="F69" s="257"/>
      <c r="G69" s="257"/>
      <c r="H69" s="257"/>
      <c r="I69" s="257"/>
    </row>
    <row r="70" spans="2:9" ht="15" customHeight="1" thickBot="1" x14ac:dyDescent="0.5">
      <c r="C70" s="171" t="s">
        <v>63</v>
      </c>
      <c r="D70" s="172"/>
      <c r="E70" s="258">
        <v>9021</v>
      </c>
      <c r="F70" s="259"/>
      <c r="G70" s="259"/>
      <c r="H70" s="259"/>
      <c r="I70" s="259"/>
    </row>
    <row r="71" spans="2:9" ht="15" customHeight="1" x14ac:dyDescent="0.45">
      <c r="C71" s="160" t="s">
        <v>24</v>
      </c>
      <c r="D71" s="161"/>
      <c r="E71" s="260">
        <f>ROUNDDOWN(((E6+E8)/E69),-1)</f>
        <v>12170</v>
      </c>
      <c r="F71" s="259"/>
      <c r="G71" s="259"/>
      <c r="H71" s="259"/>
      <c r="I71" s="259"/>
    </row>
    <row r="72" spans="2:9" ht="15" customHeight="1" thickBot="1" x14ac:dyDescent="0.5">
      <c r="C72" s="171" t="s">
        <v>64</v>
      </c>
      <c r="D72" s="172"/>
      <c r="E72" s="258">
        <f>ROUNDDOWN((E7/E70),-1)</f>
        <v>9760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30</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0.26723773945570006</v>
      </c>
      <c r="F85" s="274"/>
      <c r="G85" s="274"/>
      <c r="H85" s="274"/>
      <c r="I85" s="275"/>
    </row>
    <row r="86" spans="2:9" ht="15" customHeight="1" thickBot="1" x14ac:dyDescent="0.5">
      <c r="C86" s="196"/>
      <c r="D86" s="197" t="s">
        <v>40</v>
      </c>
      <c r="E86" s="276">
        <f>(E45+E56)/(E23+E34+E45+E56)</f>
        <v>0.73276226054429994</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tabSelected="1" view="pageBreakPreview" topLeftCell="A57" zoomScaleNormal="100" zoomScaleSheetLayoutView="100" workbookViewId="0">
      <selection activeCell="A57"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53014691</v>
      </c>
      <c r="F6" s="204"/>
      <c r="G6" s="204"/>
      <c r="H6" s="204"/>
      <c r="I6" s="204"/>
    </row>
    <row r="7" spans="1:10" ht="15" customHeight="1" x14ac:dyDescent="0.45">
      <c r="C7" s="131"/>
      <c r="D7" s="132" t="s">
        <v>48</v>
      </c>
      <c r="E7" s="205">
        <v>8230490</v>
      </c>
      <c r="F7" s="204"/>
      <c r="G7" s="204"/>
      <c r="H7" s="204"/>
      <c r="I7" s="204"/>
    </row>
    <row r="8" spans="1:10" ht="15" customHeight="1" x14ac:dyDescent="0.45">
      <c r="C8" s="131"/>
      <c r="D8" s="132" t="s">
        <v>13</v>
      </c>
      <c r="E8" s="205">
        <v>422960879</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484206060</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f>#REF!-E34</f>
        <v>18555142</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3860445</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149386115</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202305000</v>
      </c>
      <c r="F67" s="236"/>
      <c r="G67" s="237"/>
      <c r="H67" s="248"/>
      <c r="I67" s="238"/>
    </row>
    <row r="68" spans="2:9" ht="15" customHeight="1" thickBot="1" x14ac:dyDescent="0.5">
      <c r="C68" s="249" t="s">
        <v>15</v>
      </c>
      <c r="D68" s="250"/>
      <c r="E68" s="251">
        <f>E23+E34+E45+E56+E67</f>
        <v>374106702</v>
      </c>
      <c r="F68" s="252"/>
      <c r="G68" s="253"/>
      <c r="H68" s="254"/>
      <c r="I68" s="255"/>
    </row>
    <row r="69" spans="2:9" ht="15" customHeight="1" x14ac:dyDescent="0.45">
      <c r="C69" s="167" t="s">
        <v>22</v>
      </c>
      <c r="D69" s="168"/>
      <c r="E69" s="282">
        <v>37401</v>
      </c>
      <c r="F69" s="257"/>
      <c r="G69" s="257"/>
      <c r="H69" s="257"/>
      <c r="I69" s="257"/>
    </row>
    <row r="70" spans="2:9" ht="15" customHeight="1" thickBot="1" x14ac:dyDescent="0.5">
      <c r="C70" s="171" t="s">
        <v>63</v>
      </c>
      <c r="D70" s="172"/>
      <c r="E70" s="258">
        <v>936</v>
      </c>
      <c r="F70" s="259"/>
      <c r="G70" s="259"/>
      <c r="H70" s="259"/>
      <c r="I70" s="259"/>
    </row>
    <row r="71" spans="2:9" ht="15" customHeight="1" x14ac:dyDescent="0.45">
      <c r="C71" s="160" t="s">
        <v>24</v>
      </c>
      <c r="D71" s="161"/>
      <c r="E71" s="260">
        <f>ROUNDDOWN(((E6+E8)/E69),-1)</f>
        <v>12720</v>
      </c>
      <c r="F71" s="259"/>
      <c r="G71" s="259"/>
      <c r="H71" s="259"/>
      <c r="I71" s="259"/>
    </row>
    <row r="72" spans="2:9" ht="15" customHeight="1" thickBot="1" x14ac:dyDescent="0.5">
      <c r="C72" s="171" t="s">
        <v>64</v>
      </c>
      <c r="D72" s="172"/>
      <c r="E72" s="258">
        <f>ROUNDDOWN((E7/E70),-1)</f>
        <v>8790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0.13047360264219035</v>
      </c>
      <c r="F85" s="274"/>
      <c r="G85" s="274"/>
      <c r="H85" s="274"/>
      <c r="I85" s="275"/>
    </row>
    <row r="86" spans="2:9" ht="15" customHeight="1" thickBot="1" x14ac:dyDescent="0.5">
      <c r="C86" s="196"/>
      <c r="D86" s="197" t="s">
        <v>40</v>
      </c>
      <c r="E86" s="276">
        <f>(E45+E56)/(E23+E34+E45+E56)</f>
        <v>0.86952639735780968</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sqref="A1:J1"/>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69921875" style="1" customWidth="1"/>
    <col min="11" max="11" width="9" style="1" customWidth="1"/>
    <col min="12" max="16384" width="9" style="1"/>
  </cols>
  <sheetData>
    <row r="1" spans="1:10" ht="18.75" customHeight="1" x14ac:dyDescent="0.45">
      <c r="A1" s="58" t="s">
        <v>44</v>
      </c>
      <c r="B1" s="58"/>
      <c r="C1" s="58"/>
      <c r="D1" s="58"/>
      <c r="E1" s="58"/>
      <c r="F1" s="58"/>
      <c r="G1" s="58"/>
      <c r="H1" s="58"/>
      <c r="I1" s="58"/>
      <c r="J1" s="58"/>
    </row>
    <row r="2" spans="1:10" ht="15" customHeight="1" thickBot="1" x14ac:dyDescent="0.5">
      <c r="B2" s="1" t="s">
        <v>4</v>
      </c>
      <c r="C2" s="54" t="s">
        <v>5</v>
      </c>
      <c r="D2" s="54"/>
      <c r="E2" s="54"/>
      <c r="F2" s="54"/>
      <c r="G2" s="54"/>
      <c r="H2" s="5"/>
    </row>
    <row r="3" spans="1:10" ht="19.5" customHeight="1" thickBot="1" x14ac:dyDescent="0.5">
      <c r="C3" s="59" t="s">
        <v>45</v>
      </c>
      <c r="D3" s="60"/>
      <c r="E3" s="111" t="s">
        <v>70</v>
      </c>
      <c r="F3" s="112"/>
      <c r="G3" s="112"/>
      <c r="H3" s="112"/>
      <c r="I3" s="113"/>
    </row>
    <row r="4" spans="1:10" ht="15" customHeight="1" x14ac:dyDescent="0.45"/>
    <row r="5" spans="1:10" ht="15" customHeight="1" thickBot="1" x14ac:dyDescent="0.5">
      <c r="B5" s="1" t="s">
        <v>8</v>
      </c>
      <c r="C5" s="54" t="s">
        <v>9</v>
      </c>
      <c r="D5" s="54"/>
      <c r="E5" s="54"/>
      <c r="F5" s="54"/>
      <c r="G5" s="54"/>
    </row>
    <row r="6" spans="1:10" ht="15" customHeight="1" x14ac:dyDescent="0.45">
      <c r="C6" s="61" t="s">
        <v>47</v>
      </c>
      <c r="D6" s="10" t="s">
        <v>11</v>
      </c>
      <c r="E6" s="23">
        <v>1000000</v>
      </c>
      <c r="F6" s="75"/>
      <c r="G6" s="75"/>
      <c r="H6" s="75"/>
      <c r="I6" s="75"/>
    </row>
    <row r="7" spans="1:10" ht="15" customHeight="1" x14ac:dyDescent="0.45">
      <c r="C7" s="62"/>
      <c r="D7" s="9" t="s">
        <v>48</v>
      </c>
      <c r="E7" s="24">
        <v>1000000</v>
      </c>
      <c r="F7" s="75"/>
      <c r="G7" s="75"/>
      <c r="H7" s="75"/>
      <c r="I7" s="75"/>
    </row>
    <row r="8" spans="1:10" ht="15" customHeight="1" x14ac:dyDescent="0.45">
      <c r="C8" s="62"/>
      <c r="D8" s="9" t="s">
        <v>13</v>
      </c>
      <c r="E8" s="24">
        <v>1000000</v>
      </c>
      <c r="F8" s="75"/>
      <c r="G8" s="75"/>
      <c r="H8" s="75"/>
      <c r="I8" s="75"/>
    </row>
    <row r="9" spans="1:10" ht="15" customHeight="1" x14ac:dyDescent="0.45">
      <c r="C9" s="110"/>
      <c r="D9" s="47" t="s">
        <v>49</v>
      </c>
      <c r="E9" s="48">
        <v>1000000</v>
      </c>
      <c r="F9" s="75"/>
      <c r="G9" s="75"/>
      <c r="H9" s="75"/>
      <c r="I9" s="75"/>
    </row>
    <row r="10" spans="1:10" ht="15" customHeight="1" thickBot="1" x14ac:dyDescent="0.5">
      <c r="C10" s="49" t="s">
        <v>15</v>
      </c>
      <c r="D10" s="50"/>
      <c r="E10" s="46">
        <f>SUM(E6:E9)</f>
        <v>4000000</v>
      </c>
      <c r="F10" s="44"/>
      <c r="G10" s="44"/>
      <c r="H10" s="44"/>
      <c r="I10" s="44"/>
    </row>
    <row r="11" spans="1:10" ht="21" customHeight="1" x14ac:dyDescent="0.45">
      <c r="C11" s="96" t="s">
        <v>16</v>
      </c>
      <c r="D11" s="97"/>
      <c r="E11" s="97"/>
      <c r="F11" s="100" t="s">
        <v>50</v>
      </c>
      <c r="G11" s="100"/>
      <c r="H11" s="100"/>
      <c r="I11" s="101"/>
    </row>
    <row r="12" spans="1:10" ht="22.2" customHeight="1" x14ac:dyDescent="0.45">
      <c r="C12" s="98"/>
      <c r="D12" s="99"/>
      <c r="E12" s="99"/>
      <c r="F12" s="13" t="s">
        <v>51</v>
      </c>
      <c r="G12" s="13" t="s">
        <v>52</v>
      </c>
      <c r="H12" s="13" t="s">
        <v>53</v>
      </c>
      <c r="I12" s="21" t="s">
        <v>54</v>
      </c>
    </row>
    <row r="13" spans="1:10" ht="15" customHeight="1" x14ac:dyDescent="0.45">
      <c r="C13" s="51" t="s">
        <v>55</v>
      </c>
      <c r="D13" s="102" t="s">
        <v>18</v>
      </c>
      <c r="E13" s="12"/>
      <c r="F13" s="11">
        <v>7000</v>
      </c>
      <c r="G13" s="14" t="s">
        <v>61</v>
      </c>
      <c r="H13" s="15" t="s">
        <v>61</v>
      </c>
      <c r="I13" s="22" t="s">
        <v>71</v>
      </c>
    </row>
    <row r="14" spans="1:10" ht="15" customHeight="1" x14ac:dyDescent="0.45">
      <c r="C14" s="51"/>
      <c r="D14" s="103"/>
      <c r="E14" s="12"/>
      <c r="F14" s="11">
        <v>3500</v>
      </c>
      <c r="G14" s="14" t="s">
        <v>61</v>
      </c>
      <c r="H14" s="15" t="s">
        <v>61</v>
      </c>
      <c r="I14" s="22" t="s">
        <v>72</v>
      </c>
    </row>
    <row r="15" spans="1:10" ht="15" customHeight="1" x14ac:dyDescent="0.45">
      <c r="C15" s="51"/>
      <c r="D15" s="103"/>
      <c r="E15" s="12"/>
      <c r="F15" s="11">
        <v>2000</v>
      </c>
      <c r="G15" s="14" t="s">
        <v>61</v>
      </c>
      <c r="H15" s="15" t="s">
        <v>61</v>
      </c>
      <c r="I15" s="22" t="s">
        <v>73</v>
      </c>
    </row>
    <row r="16" spans="1:10" ht="15" customHeight="1" x14ac:dyDescent="0.45">
      <c r="C16" s="51"/>
      <c r="D16" s="103"/>
      <c r="E16" s="12"/>
      <c r="F16" s="11">
        <v>1000</v>
      </c>
      <c r="G16" s="14" t="s">
        <v>61</v>
      </c>
      <c r="H16" s="15" t="s">
        <v>61</v>
      </c>
      <c r="I16" s="22" t="s">
        <v>74</v>
      </c>
    </row>
    <row r="17" spans="3:9" ht="15" customHeight="1" x14ac:dyDescent="0.45">
      <c r="C17" s="51"/>
      <c r="D17" s="103"/>
      <c r="E17" s="12"/>
      <c r="F17" s="15" t="s">
        <v>61</v>
      </c>
      <c r="G17" s="16">
        <v>50</v>
      </c>
      <c r="H17" s="11">
        <v>10000</v>
      </c>
      <c r="I17" s="22" t="s">
        <v>75</v>
      </c>
    </row>
    <row r="18" spans="3:9" ht="15" customHeight="1" x14ac:dyDescent="0.45">
      <c r="C18" s="51"/>
      <c r="D18" s="103"/>
      <c r="E18" s="12"/>
      <c r="F18" s="15" t="s">
        <v>61</v>
      </c>
      <c r="G18" s="16">
        <v>50</v>
      </c>
      <c r="H18" s="11">
        <v>7500</v>
      </c>
      <c r="I18" s="22" t="s">
        <v>76</v>
      </c>
    </row>
    <row r="19" spans="3:9" ht="15" customHeight="1" x14ac:dyDescent="0.45">
      <c r="C19" s="51"/>
      <c r="D19" s="103"/>
      <c r="E19" s="12"/>
      <c r="F19" s="15"/>
      <c r="G19" s="16"/>
      <c r="H19" s="11"/>
      <c r="I19" s="22"/>
    </row>
    <row r="20" spans="3:9" ht="15" customHeight="1" x14ac:dyDescent="0.45">
      <c r="C20" s="51"/>
      <c r="D20" s="103"/>
      <c r="E20" s="12"/>
      <c r="F20" s="15"/>
      <c r="G20" s="17"/>
      <c r="H20" s="11"/>
      <c r="I20" s="22"/>
    </row>
    <row r="21" spans="3:9" ht="15" customHeight="1" x14ac:dyDescent="0.45">
      <c r="C21" s="51"/>
      <c r="D21" s="103"/>
      <c r="E21" s="12"/>
      <c r="F21" s="11"/>
      <c r="G21" s="14"/>
      <c r="H21" s="11"/>
      <c r="I21" s="22"/>
    </row>
    <row r="22" spans="3:9" ht="15" customHeight="1" thickBot="1" x14ac:dyDescent="0.5">
      <c r="C22" s="51"/>
      <c r="D22" s="104"/>
      <c r="E22" s="25"/>
      <c r="F22" s="18"/>
      <c r="G22" s="26"/>
      <c r="H22" s="18"/>
      <c r="I22" s="27"/>
    </row>
    <row r="23" spans="3:9" ht="15" customHeight="1" thickBot="1" x14ac:dyDescent="0.5">
      <c r="C23" s="109"/>
      <c r="D23" s="33" t="s">
        <v>57</v>
      </c>
      <c r="E23" s="34">
        <v>800000</v>
      </c>
      <c r="F23" s="35"/>
      <c r="G23" s="36"/>
      <c r="H23" s="35"/>
      <c r="I23" s="37"/>
    </row>
    <row r="24" spans="3:9" ht="15" customHeight="1" x14ac:dyDescent="0.45">
      <c r="C24" s="51"/>
      <c r="D24" s="108" t="s">
        <v>58</v>
      </c>
      <c r="E24" s="28"/>
      <c r="F24" s="29">
        <v>7000</v>
      </c>
      <c r="G24" s="30" t="s">
        <v>61</v>
      </c>
      <c r="H24" s="31" t="s">
        <v>61</v>
      </c>
      <c r="I24" s="32" t="s">
        <v>71</v>
      </c>
    </row>
    <row r="25" spans="3:9" ht="15" customHeight="1" x14ac:dyDescent="0.45">
      <c r="C25" s="51"/>
      <c r="D25" s="103"/>
      <c r="E25" s="12"/>
      <c r="F25" s="11">
        <v>3500</v>
      </c>
      <c r="G25" s="14" t="s">
        <v>61</v>
      </c>
      <c r="H25" s="15" t="s">
        <v>61</v>
      </c>
      <c r="I25" s="22" t="s">
        <v>72</v>
      </c>
    </row>
    <row r="26" spans="3:9" ht="15" customHeight="1" x14ac:dyDescent="0.45">
      <c r="C26" s="51"/>
      <c r="D26" s="103"/>
      <c r="E26" s="12"/>
      <c r="F26" s="11">
        <v>2000</v>
      </c>
      <c r="G26" s="14" t="s">
        <v>61</v>
      </c>
      <c r="H26" s="15" t="s">
        <v>61</v>
      </c>
      <c r="I26" s="22" t="s">
        <v>73</v>
      </c>
    </row>
    <row r="27" spans="3:9" ht="15" customHeight="1" x14ac:dyDescent="0.45">
      <c r="C27" s="51"/>
      <c r="D27" s="103"/>
      <c r="E27" s="12"/>
      <c r="F27" s="11">
        <v>1000</v>
      </c>
      <c r="G27" s="14" t="s">
        <v>61</v>
      </c>
      <c r="H27" s="15" t="s">
        <v>61</v>
      </c>
      <c r="I27" s="22" t="s">
        <v>74</v>
      </c>
    </row>
    <row r="28" spans="3:9" ht="15" customHeight="1" x14ac:dyDescent="0.45">
      <c r="C28" s="51"/>
      <c r="D28" s="103"/>
      <c r="E28" s="12"/>
      <c r="F28" s="15" t="s">
        <v>61</v>
      </c>
      <c r="G28" s="16">
        <v>50</v>
      </c>
      <c r="H28" s="11">
        <v>10000</v>
      </c>
      <c r="I28" s="22" t="s">
        <v>75</v>
      </c>
    </row>
    <row r="29" spans="3:9" ht="15" customHeight="1" x14ac:dyDescent="0.45">
      <c r="C29" s="51"/>
      <c r="D29" s="103"/>
      <c r="E29" s="12"/>
      <c r="F29" s="15" t="s">
        <v>61</v>
      </c>
      <c r="G29" s="16">
        <v>50</v>
      </c>
      <c r="H29" s="11">
        <v>7500</v>
      </c>
      <c r="I29" s="22" t="s">
        <v>76</v>
      </c>
    </row>
    <row r="30" spans="3:9" ht="15" customHeight="1" x14ac:dyDescent="0.45">
      <c r="C30" s="51"/>
      <c r="D30" s="103"/>
      <c r="E30" s="12"/>
      <c r="F30" s="15"/>
      <c r="G30" s="16"/>
      <c r="H30" s="11"/>
      <c r="I30" s="22"/>
    </row>
    <row r="31" spans="3:9" ht="15" customHeight="1" x14ac:dyDescent="0.45">
      <c r="C31" s="51"/>
      <c r="D31" s="103"/>
      <c r="E31" s="12"/>
      <c r="F31" s="15"/>
      <c r="G31" s="17"/>
      <c r="H31" s="11"/>
      <c r="I31" s="22"/>
    </row>
    <row r="32" spans="3:9" ht="15" customHeight="1" x14ac:dyDescent="0.45">
      <c r="C32" s="51"/>
      <c r="D32" s="103"/>
      <c r="E32" s="12"/>
      <c r="F32" s="11"/>
      <c r="G32" s="14"/>
      <c r="H32" s="11"/>
      <c r="I32" s="22"/>
    </row>
    <row r="33" spans="3:9" ht="15" customHeight="1" thickBot="1" x14ac:dyDescent="0.5">
      <c r="C33" s="51"/>
      <c r="D33" s="104"/>
      <c r="E33" s="25"/>
      <c r="F33" s="18"/>
      <c r="G33" s="26"/>
      <c r="H33" s="18"/>
      <c r="I33" s="27"/>
    </row>
    <row r="34" spans="3:9" ht="15" customHeight="1" thickBot="1" x14ac:dyDescent="0.5">
      <c r="C34" s="109"/>
      <c r="D34" s="33" t="s">
        <v>57</v>
      </c>
      <c r="E34" s="34">
        <v>800000</v>
      </c>
      <c r="F34" s="35"/>
      <c r="G34" s="36"/>
      <c r="H34" s="35"/>
      <c r="I34" s="37"/>
    </row>
    <row r="35" spans="3:9" ht="15" customHeight="1" x14ac:dyDescent="0.45">
      <c r="C35" s="51"/>
      <c r="D35" s="105" t="s">
        <v>19</v>
      </c>
      <c r="E35" s="28"/>
      <c r="F35" s="29">
        <v>7000</v>
      </c>
      <c r="G35" s="30" t="s">
        <v>56</v>
      </c>
      <c r="H35" s="31" t="s">
        <v>56</v>
      </c>
      <c r="I35" s="32" t="s">
        <v>71</v>
      </c>
    </row>
    <row r="36" spans="3:9" ht="15" customHeight="1" x14ac:dyDescent="0.45">
      <c r="C36" s="51"/>
      <c r="D36" s="103"/>
      <c r="E36" s="12"/>
      <c r="F36" s="11">
        <v>3500</v>
      </c>
      <c r="G36" s="14" t="s">
        <v>56</v>
      </c>
      <c r="H36" s="15" t="s">
        <v>56</v>
      </c>
      <c r="I36" s="22" t="s">
        <v>72</v>
      </c>
    </row>
    <row r="37" spans="3:9" ht="15" customHeight="1" x14ac:dyDescent="0.45">
      <c r="C37" s="51"/>
      <c r="D37" s="103"/>
      <c r="E37" s="12"/>
      <c r="F37" s="11">
        <v>2000</v>
      </c>
      <c r="G37" s="14" t="s">
        <v>56</v>
      </c>
      <c r="H37" s="15" t="s">
        <v>56</v>
      </c>
      <c r="I37" s="22" t="s">
        <v>73</v>
      </c>
    </row>
    <row r="38" spans="3:9" ht="15" customHeight="1" x14ac:dyDescent="0.45">
      <c r="C38" s="51"/>
      <c r="D38" s="103"/>
      <c r="E38" s="12"/>
      <c r="F38" s="11">
        <v>1000</v>
      </c>
      <c r="G38" s="14" t="s">
        <v>56</v>
      </c>
      <c r="H38" s="15" t="s">
        <v>56</v>
      </c>
      <c r="I38" s="22" t="s">
        <v>74</v>
      </c>
    </row>
    <row r="39" spans="3:9" ht="15" customHeight="1" x14ac:dyDescent="0.45">
      <c r="C39" s="51"/>
      <c r="D39" s="103"/>
      <c r="E39" s="12"/>
      <c r="F39" s="11"/>
      <c r="G39" s="16"/>
      <c r="H39" s="11"/>
      <c r="I39" s="22"/>
    </row>
    <row r="40" spans="3:9" ht="15" customHeight="1" x14ac:dyDescent="0.45">
      <c r="C40" s="51"/>
      <c r="D40" s="103"/>
      <c r="E40" s="12"/>
      <c r="F40" s="11"/>
      <c r="G40" s="16"/>
      <c r="H40" s="11"/>
      <c r="I40" s="22"/>
    </row>
    <row r="41" spans="3:9" ht="15" customHeight="1" x14ac:dyDescent="0.45">
      <c r="C41" s="51"/>
      <c r="D41" s="103"/>
      <c r="E41" s="12"/>
      <c r="F41" s="11"/>
      <c r="G41" s="16"/>
      <c r="H41" s="11"/>
      <c r="I41" s="22"/>
    </row>
    <row r="42" spans="3:9" ht="15" customHeight="1" x14ac:dyDescent="0.45">
      <c r="C42" s="51"/>
      <c r="D42" s="103"/>
      <c r="E42" s="12"/>
      <c r="F42" s="11"/>
      <c r="G42" s="14"/>
      <c r="H42" s="11"/>
      <c r="I42" s="22"/>
    </row>
    <row r="43" spans="3:9" ht="15" customHeight="1" x14ac:dyDescent="0.45">
      <c r="C43" s="51"/>
      <c r="D43" s="103"/>
      <c r="E43" s="12"/>
      <c r="F43" s="11"/>
      <c r="G43" s="14"/>
      <c r="H43" s="11"/>
      <c r="I43" s="22"/>
    </row>
    <row r="44" spans="3:9" ht="15" customHeight="1" thickBot="1" x14ac:dyDescent="0.5">
      <c r="C44" s="51"/>
      <c r="D44" s="104"/>
      <c r="E44" s="25"/>
      <c r="F44" s="18"/>
      <c r="G44" s="26"/>
      <c r="H44" s="18"/>
      <c r="I44" s="27"/>
    </row>
    <row r="45" spans="3:9" ht="15" customHeight="1" thickBot="1" x14ac:dyDescent="0.5">
      <c r="C45" s="109"/>
      <c r="D45" s="33" t="s">
        <v>57</v>
      </c>
      <c r="E45" s="34">
        <v>200000</v>
      </c>
      <c r="F45" s="35"/>
      <c r="G45" s="36"/>
      <c r="H45" s="35"/>
      <c r="I45" s="37"/>
    </row>
    <row r="46" spans="3:9" ht="15" customHeight="1" x14ac:dyDescent="0.45">
      <c r="C46" s="51"/>
      <c r="D46" s="105" t="s">
        <v>59</v>
      </c>
      <c r="E46" s="28"/>
      <c r="F46" s="29">
        <v>7000</v>
      </c>
      <c r="G46" s="30" t="s">
        <v>56</v>
      </c>
      <c r="H46" s="31" t="s">
        <v>56</v>
      </c>
      <c r="I46" s="32" t="s">
        <v>71</v>
      </c>
    </row>
    <row r="47" spans="3:9" ht="15" customHeight="1" x14ac:dyDescent="0.45">
      <c r="C47" s="51"/>
      <c r="D47" s="103"/>
      <c r="E47" s="12"/>
      <c r="F47" s="11">
        <v>3500</v>
      </c>
      <c r="G47" s="14" t="s">
        <v>56</v>
      </c>
      <c r="H47" s="15" t="s">
        <v>56</v>
      </c>
      <c r="I47" s="22" t="s">
        <v>72</v>
      </c>
    </row>
    <row r="48" spans="3:9" ht="15" customHeight="1" x14ac:dyDescent="0.45">
      <c r="C48" s="51"/>
      <c r="D48" s="103"/>
      <c r="E48" s="12"/>
      <c r="F48" s="11">
        <v>2000</v>
      </c>
      <c r="G48" s="14" t="s">
        <v>56</v>
      </c>
      <c r="H48" s="15" t="s">
        <v>56</v>
      </c>
      <c r="I48" s="22" t="s">
        <v>73</v>
      </c>
    </row>
    <row r="49" spans="3:9" ht="15" customHeight="1" x14ac:dyDescent="0.45">
      <c r="C49" s="51"/>
      <c r="D49" s="103"/>
      <c r="E49" s="12"/>
      <c r="F49" s="11">
        <v>1000</v>
      </c>
      <c r="G49" s="14" t="s">
        <v>56</v>
      </c>
      <c r="H49" s="15" t="s">
        <v>56</v>
      </c>
      <c r="I49" s="22" t="s">
        <v>74</v>
      </c>
    </row>
    <row r="50" spans="3:9" ht="15" customHeight="1" x14ac:dyDescent="0.45">
      <c r="C50" s="51"/>
      <c r="D50" s="103"/>
      <c r="E50" s="12"/>
      <c r="F50" s="11"/>
      <c r="G50" s="16"/>
      <c r="H50" s="11"/>
      <c r="I50" s="22"/>
    </row>
    <row r="51" spans="3:9" ht="15" customHeight="1" x14ac:dyDescent="0.45">
      <c r="C51" s="51"/>
      <c r="D51" s="103"/>
      <c r="E51" s="12"/>
      <c r="F51" s="11"/>
      <c r="G51" s="16"/>
      <c r="H51" s="11"/>
      <c r="I51" s="22"/>
    </row>
    <row r="52" spans="3:9" ht="15" customHeight="1" x14ac:dyDescent="0.45">
      <c r="C52" s="51"/>
      <c r="D52" s="103"/>
      <c r="E52" s="12"/>
      <c r="F52" s="11"/>
      <c r="G52" s="16"/>
      <c r="H52" s="11"/>
      <c r="I52" s="22"/>
    </row>
    <row r="53" spans="3:9" ht="15" customHeight="1" x14ac:dyDescent="0.45">
      <c r="C53" s="51"/>
      <c r="D53" s="103"/>
      <c r="E53" s="12"/>
      <c r="F53" s="11"/>
      <c r="G53" s="14"/>
      <c r="H53" s="11"/>
      <c r="I53" s="22"/>
    </row>
    <row r="54" spans="3:9" ht="15" customHeight="1" x14ac:dyDescent="0.45">
      <c r="C54" s="51"/>
      <c r="D54" s="103"/>
      <c r="E54" s="12"/>
      <c r="F54" s="11"/>
      <c r="G54" s="14"/>
      <c r="H54" s="11"/>
      <c r="I54" s="22"/>
    </row>
    <row r="55" spans="3:9" ht="15" customHeight="1" thickBot="1" x14ac:dyDescent="0.5">
      <c r="C55" s="51"/>
      <c r="D55" s="104"/>
      <c r="E55" s="25"/>
      <c r="F55" s="18"/>
      <c r="G55" s="26"/>
      <c r="H55" s="18"/>
      <c r="I55" s="27"/>
    </row>
    <row r="56" spans="3:9" ht="15" customHeight="1" thickBot="1" x14ac:dyDescent="0.5">
      <c r="C56" s="109"/>
      <c r="D56" s="33" t="s">
        <v>57</v>
      </c>
      <c r="E56" s="34">
        <v>200000</v>
      </c>
      <c r="F56" s="35"/>
      <c r="G56" s="36"/>
      <c r="H56" s="35"/>
      <c r="I56" s="37"/>
    </row>
    <row r="57" spans="3:9" ht="15" customHeight="1" x14ac:dyDescent="0.45">
      <c r="C57" s="106" t="s">
        <v>60</v>
      </c>
      <c r="D57" s="105" t="s">
        <v>21</v>
      </c>
      <c r="E57" s="28"/>
      <c r="F57" s="29">
        <v>3000</v>
      </c>
      <c r="G57" s="30" t="s">
        <v>61</v>
      </c>
      <c r="H57" s="31" t="s">
        <v>61</v>
      </c>
      <c r="I57" s="32" t="s">
        <v>71</v>
      </c>
    </row>
    <row r="58" spans="3:9" ht="15" customHeight="1" x14ac:dyDescent="0.45">
      <c r="C58" s="106"/>
      <c r="D58" s="103"/>
      <c r="E58" s="12"/>
      <c r="F58" s="11">
        <v>2000</v>
      </c>
      <c r="G58" s="14" t="s">
        <v>61</v>
      </c>
      <c r="H58" s="15" t="s">
        <v>61</v>
      </c>
      <c r="I58" s="22" t="s">
        <v>72</v>
      </c>
    </row>
    <row r="59" spans="3:9" ht="15" customHeight="1" x14ac:dyDescent="0.45">
      <c r="C59" s="106"/>
      <c r="D59" s="103"/>
      <c r="E59" s="12"/>
      <c r="F59" s="11">
        <v>1000</v>
      </c>
      <c r="G59" s="14" t="s">
        <v>61</v>
      </c>
      <c r="H59" s="15" t="s">
        <v>61</v>
      </c>
      <c r="I59" s="22" t="s">
        <v>74</v>
      </c>
    </row>
    <row r="60" spans="3:9" ht="15" customHeight="1" x14ac:dyDescent="0.45">
      <c r="C60" s="106"/>
      <c r="D60" s="103"/>
      <c r="E60" s="12"/>
      <c r="F60" s="11"/>
      <c r="G60" s="16"/>
      <c r="H60" s="11"/>
      <c r="I60" s="22"/>
    </row>
    <row r="61" spans="3:9" ht="15" customHeight="1" x14ac:dyDescent="0.45">
      <c r="C61" s="106"/>
      <c r="D61" s="103"/>
      <c r="E61" s="12"/>
      <c r="F61" s="11"/>
      <c r="G61" s="14"/>
      <c r="H61" s="11"/>
      <c r="I61" s="22"/>
    </row>
    <row r="62" spans="3:9" ht="15" customHeight="1" x14ac:dyDescent="0.45">
      <c r="C62" s="106"/>
      <c r="D62" s="103"/>
      <c r="E62" s="12"/>
      <c r="F62" s="11"/>
      <c r="G62" s="14"/>
      <c r="H62" s="11"/>
      <c r="I62" s="22"/>
    </row>
    <row r="63" spans="3:9" ht="15" customHeight="1" x14ac:dyDescent="0.45">
      <c r="C63" s="106"/>
      <c r="D63" s="103"/>
      <c r="E63" s="12"/>
      <c r="F63" s="11"/>
      <c r="G63" s="14"/>
      <c r="H63" s="11"/>
      <c r="I63" s="22"/>
    </row>
    <row r="64" spans="3:9" ht="15" customHeight="1" x14ac:dyDescent="0.45">
      <c r="C64" s="106"/>
      <c r="D64" s="103"/>
      <c r="E64" s="12"/>
      <c r="F64" s="11"/>
      <c r="G64" s="14"/>
      <c r="H64" s="11"/>
      <c r="I64" s="22"/>
    </row>
    <row r="65" spans="2:9" ht="15" customHeight="1" x14ac:dyDescent="0.45">
      <c r="C65" s="106"/>
      <c r="D65" s="103"/>
      <c r="E65" s="12"/>
      <c r="F65" s="11"/>
      <c r="G65" s="14"/>
      <c r="H65" s="11"/>
      <c r="I65" s="22"/>
    </row>
    <row r="66" spans="2:9" ht="15" customHeight="1" thickBot="1" x14ac:dyDescent="0.5">
      <c r="C66" s="106"/>
      <c r="D66" s="104"/>
      <c r="E66" s="25"/>
      <c r="F66" s="18"/>
      <c r="G66" s="26"/>
      <c r="H66" s="18"/>
      <c r="I66" s="27"/>
    </row>
    <row r="67" spans="2:9" ht="15" customHeight="1" thickBot="1" x14ac:dyDescent="0.5">
      <c r="C67" s="107"/>
      <c r="D67" s="33" t="s">
        <v>57</v>
      </c>
      <c r="E67" s="34">
        <v>200000</v>
      </c>
      <c r="F67" s="35"/>
      <c r="G67" s="36"/>
      <c r="H67" s="43"/>
      <c r="I67" s="37"/>
    </row>
    <row r="68" spans="2:9" ht="15" customHeight="1" thickBot="1" x14ac:dyDescent="0.5">
      <c r="C68" s="72" t="s">
        <v>15</v>
      </c>
      <c r="D68" s="73"/>
      <c r="E68" s="38">
        <f>E23+E34+E45+E56+E67</f>
        <v>2200000</v>
      </c>
      <c r="F68" s="39"/>
      <c r="G68" s="40"/>
      <c r="H68" s="41"/>
      <c r="I68" s="42"/>
    </row>
    <row r="69" spans="2:9" ht="15" customHeight="1" x14ac:dyDescent="0.45">
      <c r="C69" s="65" t="s">
        <v>22</v>
      </c>
      <c r="D69" s="66"/>
      <c r="E69" s="20">
        <v>10000</v>
      </c>
      <c r="F69" s="74"/>
      <c r="G69" s="74"/>
      <c r="H69" s="74"/>
      <c r="I69" s="74"/>
    </row>
    <row r="70" spans="2:9" ht="15" customHeight="1" thickBot="1" x14ac:dyDescent="0.5">
      <c r="C70" s="67" t="s">
        <v>63</v>
      </c>
      <c r="D70" s="68"/>
      <c r="E70" s="19">
        <v>10000</v>
      </c>
      <c r="F70" s="7"/>
      <c r="G70" s="7"/>
      <c r="H70" s="7"/>
      <c r="I70" s="7"/>
    </row>
    <row r="71" spans="2:9" ht="15" customHeight="1" x14ac:dyDescent="0.45">
      <c r="C71" s="63" t="s">
        <v>24</v>
      </c>
      <c r="D71" s="64"/>
      <c r="E71" s="45">
        <v>10000</v>
      </c>
      <c r="F71" s="7"/>
      <c r="G71" s="7"/>
      <c r="H71" s="7"/>
      <c r="I71" s="7"/>
    </row>
    <row r="72" spans="2:9" ht="15" customHeight="1" thickBot="1" x14ac:dyDescent="0.5">
      <c r="C72" s="67" t="s">
        <v>64</v>
      </c>
      <c r="D72" s="68"/>
      <c r="E72" s="19">
        <v>10000</v>
      </c>
      <c r="F72" s="75"/>
      <c r="G72" s="75"/>
      <c r="H72" s="75"/>
      <c r="I72" s="75"/>
    </row>
    <row r="73" spans="2:9" ht="15" customHeight="1" x14ac:dyDescent="0.45">
      <c r="C73" s="6" t="s">
        <v>65</v>
      </c>
      <c r="D73" s="6"/>
      <c r="E73" s="6"/>
      <c r="F73" s="6"/>
      <c r="G73" s="6"/>
      <c r="H73" s="6"/>
      <c r="I73" s="6"/>
    </row>
    <row r="74" spans="2:9" ht="15" customHeight="1" x14ac:dyDescent="0.45">
      <c r="C74" s="6" t="s">
        <v>66</v>
      </c>
      <c r="D74" s="6"/>
      <c r="E74" s="6"/>
      <c r="F74" s="6"/>
      <c r="G74" s="6"/>
      <c r="H74" s="6"/>
      <c r="I74" s="6"/>
    </row>
    <row r="75" spans="2:9" ht="15" customHeight="1" x14ac:dyDescent="0.45">
      <c r="C75" s="6" t="s">
        <v>67</v>
      </c>
      <c r="D75" s="6"/>
      <c r="E75" s="6"/>
      <c r="F75" s="6"/>
      <c r="G75" s="6"/>
      <c r="H75" s="6"/>
      <c r="I75" s="6"/>
    </row>
    <row r="76" spans="2:9" ht="15" customHeight="1" x14ac:dyDescent="0.45"/>
    <row r="77" spans="2:9" ht="15" customHeight="1" x14ac:dyDescent="0.45">
      <c r="B77" s="1" t="s">
        <v>28</v>
      </c>
      <c r="C77" s="54" t="s">
        <v>29</v>
      </c>
      <c r="D77" s="54"/>
      <c r="E77" s="54"/>
      <c r="F77" s="54"/>
      <c r="G77" s="54"/>
    </row>
    <row r="78" spans="2:9" ht="12.6" thickBot="1" x14ac:dyDescent="0.5">
      <c r="C78" s="5"/>
      <c r="D78" s="5"/>
      <c r="E78" s="71" t="s">
        <v>30</v>
      </c>
      <c r="F78" s="71"/>
      <c r="G78" s="71"/>
      <c r="H78" s="71" t="s">
        <v>31</v>
      </c>
      <c r="I78" s="71"/>
    </row>
    <row r="79" spans="2:9" ht="15" customHeight="1" x14ac:dyDescent="0.45">
      <c r="C79" s="52" t="s">
        <v>32</v>
      </c>
      <c r="D79" s="53"/>
      <c r="E79" s="88"/>
      <c r="F79" s="89"/>
      <c r="G79" s="90"/>
      <c r="H79" s="88"/>
      <c r="I79" s="91"/>
    </row>
    <row r="80" spans="2:9" ht="15" customHeight="1" thickBot="1" x14ac:dyDescent="0.5">
      <c r="C80" s="83" t="s">
        <v>33</v>
      </c>
      <c r="D80" s="84"/>
      <c r="E80" s="94"/>
      <c r="F80" s="92"/>
      <c r="G80" s="95"/>
      <c r="H80" s="92"/>
      <c r="I80" s="93"/>
    </row>
    <row r="81" spans="2:9" ht="15" customHeight="1" thickBot="1" x14ac:dyDescent="0.5">
      <c r="C81" s="79" t="s">
        <v>68</v>
      </c>
      <c r="D81" s="80"/>
      <c r="E81" s="55">
        <v>15</v>
      </c>
      <c r="F81" s="56"/>
      <c r="G81" s="56"/>
      <c r="H81" s="56"/>
      <c r="I81" s="57"/>
    </row>
    <row r="82" spans="2:9" ht="15" customHeight="1" x14ac:dyDescent="0.45">
      <c r="C82" s="6" t="s">
        <v>69</v>
      </c>
      <c r="D82" s="6"/>
      <c r="E82" s="8"/>
      <c r="F82" s="8"/>
      <c r="G82" s="8"/>
      <c r="H82" s="8"/>
      <c r="I82" s="8"/>
    </row>
    <row r="83" spans="2:9" ht="15" customHeight="1" x14ac:dyDescent="0.45"/>
    <row r="84" spans="2:9" ht="15" customHeight="1" thickBot="1" x14ac:dyDescent="0.5">
      <c r="B84" s="1" t="s">
        <v>36</v>
      </c>
      <c r="C84" s="54" t="s">
        <v>37</v>
      </c>
      <c r="D84" s="54"/>
      <c r="E84" s="54"/>
      <c r="F84" s="54"/>
      <c r="G84" s="54"/>
    </row>
    <row r="85" spans="2:9" ht="15" customHeight="1" x14ac:dyDescent="0.45">
      <c r="C85" s="69" t="s">
        <v>38</v>
      </c>
      <c r="D85" s="3" t="s">
        <v>39</v>
      </c>
      <c r="E85" s="81">
        <f>(E23+E34)/(E23+E34+E45+E56)</f>
        <v>0.8</v>
      </c>
      <c r="F85" s="81"/>
      <c r="G85" s="81"/>
      <c r="H85" s="81"/>
      <c r="I85" s="82"/>
    </row>
    <row r="86" spans="2:9" ht="15" customHeight="1" thickBot="1" x14ac:dyDescent="0.5">
      <c r="C86" s="70"/>
      <c r="D86" s="4" t="s">
        <v>40</v>
      </c>
      <c r="E86" s="85">
        <f>(E45+E56)/(E23+E34+E45+E56)</f>
        <v>0.2</v>
      </c>
      <c r="F86" s="86"/>
      <c r="G86" s="86"/>
      <c r="H86" s="86"/>
      <c r="I86" s="87"/>
    </row>
    <row r="87" spans="2:9" ht="15" customHeight="1" x14ac:dyDescent="0.45"/>
    <row r="88" spans="2:9" ht="15" customHeight="1" thickBot="1" x14ac:dyDescent="0.5">
      <c r="B88" s="1" t="s">
        <v>41</v>
      </c>
      <c r="C88" s="54" t="s">
        <v>42</v>
      </c>
      <c r="D88" s="54"/>
      <c r="E88" s="54"/>
      <c r="F88" s="54"/>
      <c r="G88" s="54"/>
      <c r="H88" s="54"/>
      <c r="I88" s="54"/>
    </row>
    <row r="89" spans="2:9" ht="70.2" customHeight="1" thickBot="1" x14ac:dyDescent="0.5">
      <c r="C89" s="2" t="s">
        <v>43</v>
      </c>
      <c r="D89" s="76"/>
      <c r="E89" s="77"/>
      <c r="F89" s="77"/>
      <c r="G89" s="77"/>
      <c r="H89" s="77"/>
      <c r="I89" s="78"/>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orientation="portrait" r:id="rId1"/>
  <headerFooter scaleWithDoc="0" alignWithMargins="0"/>
  <rowBreaks count="1" manualBreakCount="1">
    <brk id="5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47" zoomScaleNormal="100" zoomScaleSheetLayoutView="100" workbookViewId="0">
      <selection activeCell="A47"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44829859</v>
      </c>
      <c r="F6" s="204"/>
      <c r="G6" s="204"/>
      <c r="H6" s="204"/>
      <c r="I6" s="204"/>
    </row>
    <row r="7" spans="1:10" ht="15" customHeight="1" x14ac:dyDescent="0.45">
      <c r="C7" s="131"/>
      <c r="D7" s="132" t="s">
        <v>48</v>
      </c>
      <c r="E7" s="205">
        <v>0</v>
      </c>
      <c r="F7" s="204"/>
      <c r="G7" s="204"/>
      <c r="H7" s="204"/>
      <c r="I7" s="204"/>
    </row>
    <row r="8" spans="1:10" ht="15" customHeight="1" x14ac:dyDescent="0.45">
      <c r="C8" s="131"/>
      <c r="D8" s="132" t="s">
        <v>13</v>
      </c>
      <c r="E8" s="205">
        <v>452727682</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497557541</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14248270</v>
      </c>
      <c r="F23" s="236"/>
      <c r="G23" s="237"/>
      <c r="H23" s="236"/>
      <c r="I23" s="238"/>
    </row>
    <row r="24" spans="3:9" ht="15" customHeight="1" x14ac:dyDescent="0.45">
      <c r="C24" s="151"/>
      <c r="D24" s="239" t="s">
        <v>58</v>
      </c>
      <c r="E24" s="240"/>
      <c r="F24" s="221"/>
      <c r="G24" s="222"/>
      <c r="H24" s="223"/>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140434975</v>
      </c>
      <c r="F45" s="236"/>
      <c r="G45" s="237"/>
      <c r="H45" s="236"/>
      <c r="I45" s="238"/>
    </row>
    <row r="46" spans="3:9" ht="15" customHeight="1" x14ac:dyDescent="0.45">
      <c r="C46" s="151"/>
      <c r="D46" s="241" t="s">
        <v>59</v>
      </c>
      <c r="E46" s="240"/>
      <c r="F46" s="221"/>
      <c r="G46" s="222"/>
      <c r="H46" s="223"/>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0</v>
      </c>
      <c r="F67" s="236"/>
      <c r="G67" s="237"/>
      <c r="H67" s="248"/>
      <c r="I67" s="238"/>
    </row>
    <row r="68" spans="2:9" ht="15" customHeight="1" thickBot="1" x14ac:dyDescent="0.5">
      <c r="C68" s="249" t="s">
        <v>15</v>
      </c>
      <c r="D68" s="250"/>
      <c r="E68" s="251">
        <f>E23+E34+E45+E56+E67</f>
        <v>154683245</v>
      </c>
      <c r="F68" s="252"/>
      <c r="G68" s="253"/>
      <c r="H68" s="254"/>
      <c r="I68" s="255"/>
    </row>
    <row r="69" spans="2:9" ht="15" customHeight="1" x14ac:dyDescent="0.45">
      <c r="C69" s="167" t="s">
        <v>22</v>
      </c>
      <c r="D69" s="168"/>
      <c r="E69" s="256">
        <v>41019</v>
      </c>
      <c r="F69" s="257"/>
      <c r="G69" s="257"/>
      <c r="H69" s="257"/>
      <c r="I69" s="257"/>
    </row>
    <row r="70" spans="2:9" ht="15" customHeight="1" thickBot="1" x14ac:dyDescent="0.5">
      <c r="C70" s="171" t="s">
        <v>63</v>
      </c>
      <c r="D70" s="172"/>
      <c r="E70" s="258">
        <v>0</v>
      </c>
      <c r="F70" s="259"/>
      <c r="G70" s="259"/>
      <c r="H70" s="259"/>
      <c r="I70" s="259"/>
    </row>
    <row r="71" spans="2:9" ht="15" customHeight="1" x14ac:dyDescent="0.45">
      <c r="C71" s="160" t="s">
        <v>24</v>
      </c>
      <c r="D71" s="161"/>
      <c r="E71" s="260">
        <f>ROUNDDOWN(((E6+E8)/E69),-1)</f>
        <v>12120</v>
      </c>
      <c r="F71" s="259"/>
      <c r="G71" s="259"/>
      <c r="H71" s="259"/>
      <c r="I71" s="259"/>
    </row>
    <row r="72" spans="2:9" ht="15" customHeight="1" thickBot="1" x14ac:dyDescent="0.5">
      <c r="C72" s="171" t="s">
        <v>64</v>
      </c>
      <c r="D72" s="172"/>
      <c r="E72" s="258">
        <v>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30</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9.2112562029585038E-2</v>
      </c>
      <c r="F85" s="274"/>
      <c r="G85" s="274"/>
      <c r="H85" s="274"/>
      <c r="I85" s="275"/>
    </row>
    <row r="86" spans="2:9" ht="15" customHeight="1" thickBot="1" x14ac:dyDescent="0.5">
      <c r="C86" s="196"/>
      <c r="D86" s="197" t="s">
        <v>40</v>
      </c>
      <c r="E86" s="276">
        <f>(E45+E56)/(E23+E34+E45+E56)</f>
        <v>0.90788743797041493</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10:D10"/>
    <mergeCell ref="C6:C9"/>
    <mergeCell ref="F6:I6"/>
    <mergeCell ref="F9:I9"/>
    <mergeCell ref="A1:J1"/>
    <mergeCell ref="C2:G2"/>
    <mergeCell ref="C3:D3"/>
    <mergeCell ref="E3:I3"/>
    <mergeCell ref="C5:G5"/>
    <mergeCell ref="F7:I7"/>
    <mergeCell ref="F8:I8"/>
    <mergeCell ref="C11:E12"/>
    <mergeCell ref="F11:I11"/>
    <mergeCell ref="D13:D22"/>
    <mergeCell ref="D35:D44"/>
    <mergeCell ref="C57:C67"/>
    <mergeCell ref="D57:D66"/>
    <mergeCell ref="D24:D33"/>
    <mergeCell ref="D46:D55"/>
    <mergeCell ref="C13:C56"/>
    <mergeCell ref="D89:I89"/>
    <mergeCell ref="C79:D79"/>
    <mergeCell ref="C81:D81"/>
    <mergeCell ref="C84:G84"/>
    <mergeCell ref="C85:C86"/>
    <mergeCell ref="E85:I85"/>
    <mergeCell ref="C88:I88"/>
    <mergeCell ref="C80:D80"/>
    <mergeCell ref="E86:I86"/>
    <mergeCell ref="E81:I81"/>
    <mergeCell ref="E79:G79"/>
    <mergeCell ref="H79:I79"/>
    <mergeCell ref="H80:I80"/>
    <mergeCell ref="E80:G80"/>
    <mergeCell ref="H78:I78"/>
    <mergeCell ref="E78:G78"/>
    <mergeCell ref="C77:G77"/>
    <mergeCell ref="C68:D68"/>
    <mergeCell ref="C69:D69"/>
    <mergeCell ref="F69:I69"/>
    <mergeCell ref="C72:D72"/>
    <mergeCell ref="F72:I72"/>
    <mergeCell ref="C70:D70"/>
    <mergeCell ref="C71:D71"/>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zoomScaleNormal="100" zoomScaleSheetLayoutView="100" workbookViewId="0">
      <selection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83907103</v>
      </c>
      <c r="F6" s="204"/>
      <c r="G6" s="204"/>
      <c r="H6" s="204"/>
      <c r="I6" s="204"/>
    </row>
    <row r="7" spans="1:10" ht="15" customHeight="1" x14ac:dyDescent="0.45">
      <c r="C7" s="131"/>
      <c r="D7" s="132" t="s">
        <v>48</v>
      </c>
      <c r="E7" s="205">
        <v>23701850</v>
      </c>
      <c r="F7" s="204"/>
      <c r="G7" s="204"/>
      <c r="H7" s="204"/>
      <c r="I7" s="204"/>
    </row>
    <row r="8" spans="1:10" ht="15" customHeight="1" x14ac:dyDescent="0.45">
      <c r="C8" s="131"/>
      <c r="D8" s="132" t="s">
        <v>13</v>
      </c>
      <c r="E8" s="205">
        <v>537604254</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645213207</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29276052</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9628890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180617528</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57049000</v>
      </c>
      <c r="F67" s="236"/>
      <c r="G67" s="237"/>
      <c r="H67" s="248"/>
      <c r="I67" s="238"/>
    </row>
    <row r="68" spans="2:9" ht="15" customHeight="1" thickBot="1" x14ac:dyDescent="0.5">
      <c r="C68" s="249" t="s">
        <v>15</v>
      </c>
      <c r="D68" s="250"/>
      <c r="E68" s="251">
        <f>E23+E34+E45+E56+E67</f>
        <v>276571470</v>
      </c>
      <c r="F68" s="252"/>
      <c r="G68" s="253"/>
      <c r="H68" s="254"/>
      <c r="I68" s="255"/>
    </row>
    <row r="69" spans="2:9" ht="15" customHeight="1" x14ac:dyDescent="0.45">
      <c r="C69" s="167" t="s">
        <v>22</v>
      </c>
      <c r="D69" s="168"/>
      <c r="E69" s="282">
        <v>50095</v>
      </c>
      <c r="F69" s="257"/>
      <c r="G69" s="257"/>
      <c r="H69" s="257"/>
      <c r="I69" s="257"/>
    </row>
    <row r="70" spans="2:9" ht="15" customHeight="1" thickBot="1" x14ac:dyDescent="0.5">
      <c r="C70" s="171" t="s">
        <v>63</v>
      </c>
      <c r="D70" s="172"/>
      <c r="E70" s="258">
        <v>2308</v>
      </c>
      <c r="F70" s="259"/>
      <c r="G70" s="259"/>
      <c r="H70" s="259"/>
      <c r="I70" s="259"/>
    </row>
    <row r="71" spans="2:9" ht="15" customHeight="1" x14ac:dyDescent="0.45">
      <c r="C71" s="160" t="s">
        <v>24</v>
      </c>
      <c r="D71" s="161"/>
      <c r="E71" s="260">
        <f>ROUNDDOWN(((E6+E8)/E69),-1)</f>
        <v>12400</v>
      </c>
      <c r="F71" s="259"/>
      <c r="G71" s="259"/>
      <c r="H71" s="259"/>
      <c r="I71" s="259"/>
    </row>
    <row r="72" spans="2:9" ht="15" customHeight="1" thickBot="1" x14ac:dyDescent="0.5">
      <c r="C72" s="171" t="s">
        <v>64</v>
      </c>
      <c r="D72" s="172"/>
      <c r="E72" s="258">
        <f>ROUNDDOWN((E7/E70),-1)</f>
        <v>10260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0.17722532914284356</v>
      </c>
      <c r="F85" s="274"/>
      <c r="G85" s="274"/>
      <c r="H85" s="274"/>
      <c r="I85" s="275"/>
    </row>
    <row r="86" spans="2:9" ht="15" customHeight="1" thickBot="1" x14ac:dyDescent="0.5">
      <c r="C86" s="196"/>
      <c r="D86" s="197" t="s">
        <v>40</v>
      </c>
      <c r="E86" s="276">
        <f>(E45+E56)/(E23+E34+E45+E56)</f>
        <v>0.8227746708571565</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39" zoomScaleNormal="100" zoomScaleSheetLayoutView="100" workbookViewId="0">
      <selection activeCell="A39"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205469353</v>
      </c>
      <c r="F6" s="204"/>
      <c r="G6" s="204"/>
      <c r="H6" s="204"/>
      <c r="I6" s="204"/>
    </row>
    <row r="7" spans="1:10" ht="15" customHeight="1" x14ac:dyDescent="0.45">
      <c r="C7" s="131"/>
      <c r="D7" s="132" t="s">
        <v>48</v>
      </c>
      <c r="E7" s="205">
        <v>87078069</v>
      </c>
      <c r="F7" s="204"/>
      <c r="G7" s="204"/>
      <c r="H7" s="204"/>
      <c r="I7" s="204"/>
    </row>
    <row r="8" spans="1:10" ht="15" customHeight="1" x14ac:dyDescent="0.45">
      <c r="C8" s="131"/>
      <c r="D8" s="132" t="s">
        <v>13</v>
      </c>
      <c r="E8" s="205">
        <v>999471935</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1292019357</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70387365</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36037640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341209927</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164927000</v>
      </c>
      <c r="F67" s="236"/>
      <c r="G67" s="237"/>
      <c r="H67" s="248"/>
      <c r="I67" s="238"/>
    </row>
    <row r="68" spans="2:9" ht="15" customHeight="1" thickBot="1" x14ac:dyDescent="0.5">
      <c r="C68" s="249" t="s">
        <v>15</v>
      </c>
      <c r="D68" s="250"/>
      <c r="E68" s="251">
        <f>E23+E34+E45+E56+E67</f>
        <v>612561932</v>
      </c>
      <c r="F68" s="252"/>
      <c r="G68" s="253"/>
      <c r="H68" s="254"/>
      <c r="I68" s="255"/>
    </row>
    <row r="69" spans="2:9" ht="15" customHeight="1" x14ac:dyDescent="0.45">
      <c r="C69" s="167" t="s">
        <v>22</v>
      </c>
      <c r="D69" s="168"/>
      <c r="E69" s="282">
        <v>97671</v>
      </c>
      <c r="F69" s="257"/>
      <c r="G69" s="257"/>
      <c r="H69" s="257"/>
      <c r="I69" s="257"/>
    </row>
    <row r="70" spans="2:9" ht="15" customHeight="1" thickBot="1" x14ac:dyDescent="0.5">
      <c r="C70" s="171" t="s">
        <v>63</v>
      </c>
      <c r="D70" s="172"/>
      <c r="E70" s="258">
        <v>8409</v>
      </c>
      <c r="F70" s="259"/>
      <c r="G70" s="259"/>
      <c r="H70" s="259"/>
      <c r="I70" s="259"/>
    </row>
    <row r="71" spans="2:9" ht="15" customHeight="1" x14ac:dyDescent="0.45">
      <c r="C71" s="160" t="s">
        <v>24</v>
      </c>
      <c r="D71" s="161"/>
      <c r="E71" s="260">
        <f>ROUNDDOWN(((E6+E8)/E69),-1)</f>
        <v>12330</v>
      </c>
      <c r="F71" s="259"/>
      <c r="G71" s="259"/>
      <c r="H71" s="259"/>
      <c r="I71" s="259"/>
    </row>
    <row r="72" spans="2:9" ht="15" customHeight="1" thickBot="1" x14ac:dyDescent="0.5">
      <c r="C72" s="171" t="s">
        <v>64</v>
      </c>
      <c r="D72" s="172"/>
      <c r="E72" s="258">
        <f>ROUNDDOWN((E7/E70),-1)</f>
        <v>10350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0.23774955302192546</v>
      </c>
      <c r="F85" s="274"/>
      <c r="G85" s="274"/>
      <c r="H85" s="274"/>
      <c r="I85" s="275"/>
    </row>
    <row r="86" spans="2:9" ht="15" customHeight="1" thickBot="1" x14ac:dyDescent="0.5">
      <c r="C86" s="196"/>
      <c r="D86" s="197" t="s">
        <v>40</v>
      </c>
      <c r="E86" s="276">
        <f>(E45+E56)/(E23+E34+E45+E56)</f>
        <v>0.76225044697807454</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47" zoomScaleNormal="100" zoomScaleSheetLayoutView="100" workbookViewId="0">
      <selection activeCell="A47"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230377543</v>
      </c>
      <c r="F6" s="204"/>
      <c r="G6" s="204"/>
      <c r="H6" s="204"/>
      <c r="I6" s="204"/>
    </row>
    <row r="7" spans="1:10" ht="15" customHeight="1" x14ac:dyDescent="0.45">
      <c r="C7" s="131"/>
      <c r="D7" s="132" t="s">
        <v>48</v>
      </c>
      <c r="E7" s="205">
        <v>128983808</v>
      </c>
      <c r="F7" s="204"/>
      <c r="G7" s="204"/>
      <c r="H7" s="204"/>
      <c r="I7" s="204"/>
    </row>
    <row r="8" spans="1:10" ht="15" customHeight="1" x14ac:dyDescent="0.45">
      <c r="C8" s="131"/>
      <c r="D8" s="132" t="s">
        <v>13</v>
      </c>
      <c r="E8" s="205">
        <v>1180569411</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1539930762</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77672458</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57299781</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371622679</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243593000</v>
      </c>
      <c r="F67" s="236"/>
      <c r="G67" s="237"/>
      <c r="H67" s="248"/>
      <c r="I67" s="238"/>
    </row>
    <row r="68" spans="2:9" ht="15" customHeight="1" thickBot="1" x14ac:dyDescent="0.5">
      <c r="C68" s="249" t="s">
        <v>15</v>
      </c>
      <c r="D68" s="250"/>
      <c r="E68" s="251">
        <f>E23+E34+E45+E56+E67</f>
        <v>750187918</v>
      </c>
      <c r="F68" s="252"/>
      <c r="G68" s="253"/>
      <c r="H68" s="254"/>
      <c r="I68" s="255"/>
    </row>
    <row r="69" spans="2:9" ht="15" customHeight="1" x14ac:dyDescent="0.45">
      <c r="C69" s="167" t="s">
        <v>22</v>
      </c>
      <c r="D69" s="168"/>
      <c r="E69" s="282">
        <v>113922</v>
      </c>
      <c r="F69" s="257"/>
      <c r="G69" s="257"/>
      <c r="H69" s="257"/>
      <c r="I69" s="257"/>
    </row>
    <row r="70" spans="2:9" ht="15" customHeight="1" thickBot="1" x14ac:dyDescent="0.5">
      <c r="C70" s="171" t="s">
        <v>63</v>
      </c>
      <c r="D70" s="172"/>
      <c r="E70" s="258">
        <v>14014</v>
      </c>
      <c r="F70" s="259"/>
      <c r="G70" s="259"/>
      <c r="H70" s="259"/>
      <c r="I70" s="259"/>
    </row>
    <row r="71" spans="2:9" ht="15" customHeight="1" x14ac:dyDescent="0.45">
      <c r="C71" s="160" t="s">
        <v>24</v>
      </c>
      <c r="D71" s="161"/>
      <c r="E71" s="260">
        <f>ROUNDDOWN(((E6+E8)/E69),-1)</f>
        <v>12380</v>
      </c>
      <c r="F71" s="259"/>
      <c r="G71" s="259"/>
      <c r="H71" s="259"/>
      <c r="I71" s="259"/>
    </row>
    <row r="72" spans="2:9" ht="15" customHeight="1" thickBot="1" x14ac:dyDescent="0.5">
      <c r="C72" s="171" t="s">
        <v>64</v>
      </c>
      <c r="D72" s="172"/>
      <c r="E72" s="258">
        <f>ROUNDDOWN((E7/E70),-1)</f>
        <v>9200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0.26643030595897133</v>
      </c>
      <c r="F85" s="274"/>
      <c r="G85" s="274"/>
      <c r="H85" s="274"/>
      <c r="I85" s="275"/>
    </row>
    <row r="86" spans="2:9" ht="15" customHeight="1" thickBot="1" x14ac:dyDescent="0.5">
      <c r="C86" s="196"/>
      <c r="D86" s="197" t="s">
        <v>40</v>
      </c>
      <c r="E86" s="276">
        <f>(E45+E56)/(E23+E34+E45+E56)</f>
        <v>0.73356969404102867</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0" zoomScaleNormal="100" zoomScaleSheetLayoutView="100" workbookViewId="0">
      <selection activeCell="A50"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36960591</v>
      </c>
      <c r="F6" s="204"/>
      <c r="G6" s="204"/>
      <c r="H6" s="204"/>
      <c r="I6" s="204"/>
    </row>
    <row r="7" spans="1:10" ht="15" customHeight="1" x14ac:dyDescent="0.45">
      <c r="C7" s="131"/>
      <c r="D7" s="132" t="s">
        <v>48</v>
      </c>
      <c r="E7" s="205">
        <v>15876620</v>
      </c>
      <c r="F7" s="204"/>
      <c r="G7" s="204"/>
      <c r="H7" s="204"/>
      <c r="I7" s="204"/>
    </row>
    <row r="8" spans="1:10" ht="15" customHeight="1" x14ac:dyDescent="0.45">
      <c r="C8" s="131"/>
      <c r="D8" s="132" t="s">
        <v>13</v>
      </c>
      <c r="E8" s="205">
        <v>450258694</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503095905</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12056056</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7122315</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124029761</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179906000</v>
      </c>
      <c r="F67" s="236"/>
      <c r="G67" s="237"/>
      <c r="H67" s="248"/>
      <c r="I67" s="238"/>
    </row>
    <row r="68" spans="2:9" ht="15" customHeight="1" thickBot="1" x14ac:dyDescent="0.5">
      <c r="C68" s="249" t="s">
        <v>15</v>
      </c>
      <c r="D68" s="250"/>
      <c r="E68" s="251">
        <f>E23+E34+E45+E56+E67</f>
        <v>323114132</v>
      </c>
      <c r="F68" s="252"/>
      <c r="G68" s="253"/>
      <c r="H68" s="254"/>
      <c r="I68" s="255"/>
    </row>
    <row r="69" spans="2:9" ht="15" customHeight="1" x14ac:dyDescent="0.45">
      <c r="C69" s="167" t="s">
        <v>22</v>
      </c>
      <c r="D69" s="168"/>
      <c r="E69" s="282">
        <v>35394</v>
      </c>
      <c r="F69" s="257"/>
      <c r="G69" s="257"/>
      <c r="H69" s="257"/>
      <c r="I69" s="257"/>
    </row>
    <row r="70" spans="2:9" ht="15" customHeight="1" thickBot="1" x14ac:dyDescent="0.5">
      <c r="C70" s="171" t="s">
        <v>63</v>
      </c>
      <c r="D70" s="172"/>
      <c r="E70" s="258">
        <v>1757</v>
      </c>
      <c r="F70" s="259"/>
      <c r="G70" s="259"/>
      <c r="H70" s="259"/>
      <c r="I70" s="259"/>
    </row>
    <row r="71" spans="2:9" ht="15" customHeight="1" x14ac:dyDescent="0.45">
      <c r="C71" s="160" t="s">
        <v>24</v>
      </c>
      <c r="D71" s="161"/>
      <c r="E71" s="260">
        <f>ROUNDDOWN(((E6+E8)/E69),-1)</f>
        <v>13760</v>
      </c>
      <c r="F71" s="259"/>
      <c r="G71" s="259"/>
      <c r="H71" s="259"/>
      <c r="I71" s="259"/>
    </row>
    <row r="72" spans="2:9" ht="15" customHeight="1" thickBot="1" x14ac:dyDescent="0.5">
      <c r="C72" s="171" t="s">
        <v>64</v>
      </c>
      <c r="D72" s="172"/>
      <c r="E72" s="258">
        <f>ROUNDDOWN((E7/E70),-1)</f>
        <v>9030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0.13391956680225395</v>
      </c>
      <c r="F85" s="274"/>
      <c r="G85" s="274"/>
      <c r="H85" s="274"/>
      <c r="I85" s="275"/>
    </row>
    <row r="86" spans="2:9" ht="15" customHeight="1" thickBot="1" x14ac:dyDescent="0.5">
      <c r="C86" s="196"/>
      <c r="D86" s="197" t="s">
        <v>40</v>
      </c>
      <c r="E86" s="276">
        <f>(E45+E56)/(E23+E34+E45+E56)</f>
        <v>0.86608043319774608</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0" zoomScaleNormal="100" zoomScaleSheetLayoutView="100" workbookViewId="0">
      <selection activeCell="A50"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12056056</v>
      </c>
      <c r="F6" s="204"/>
      <c r="G6" s="204"/>
      <c r="H6" s="204"/>
      <c r="I6" s="204"/>
    </row>
    <row r="7" spans="1:10" ht="15" customHeight="1" x14ac:dyDescent="0.45">
      <c r="C7" s="131"/>
      <c r="D7" s="132" t="s">
        <v>48</v>
      </c>
      <c r="E7" s="205">
        <v>5126904</v>
      </c>
      <c r="F7" s="204"/>
      <c r="G7" s="204"/>
      <c r="H7" s="204"/>
      <c r="I7" s="204"/>
    </row>
    <row r="8" spans="1:10" ht="15" customHeight="1" x14ac:dyDescent="0.45">
      <c r="C8" s="131"/>
      <c r="D8" s="132" t="s">
        <v>13</v>
      </c>
      <c r="E8" s="205">
        <v>139878301</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157061261</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1891089</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2274450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49742658</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35652000</v>
      </c>
      <c r="F67" s="236"/>
      <c r="G67" s="237"/>
      <c r="H67" s="248"/>
      <c r="I67" s="238"/>
    </row>
    <row r="68" spans="2:9" ht="15" customHeight="1" thickBot="1" x14ac:dyDescent="0.5">
      <c r="C68" s="249" t="s">
        <v>15</v>
      </c>
      <c r="D68" s="250"/>
      <c r="E68" s="251">
        <f>E23+E34+E45+E56+E67</f>
        <v>89560197</v>
      </c>
      <c r="F68" s="252"/>
      <c r="G68" s="253"/>
      <c r="H68" s="254"/>
      <c r="I68" s="255"/>
    </row>
    <row r="69" spans="2:9" ht="15" customHeight="1" x14ac:dyDescent="0.45">
      <c r="C69" s="167" t="s">
        <v>22</v>
      </c>
      <c r="D69" s="168"/>
      <c r="E69" s="282">
        <v>12455</v>
      </c>
      <c r="F69" s="257"/>
      <c r="G69" s="257"/>
      <c r="H69" s="257"/>
      <c r="I69" s="257"/>
    </row>
    <row r="70" spans="2:9" ht="15" customHeight="1" thickBot="1" x14ac:dyDescent="0.5">
      <c r="C70" s="171" t="s">
        <v>63</v>
      </c>
      <c r="D70" s="172"/>
      <c r="E70" s="258">
        <v>611</v>
      </c>
      <c r="F70" s="259"/>
      <c r="G70" s="259"/>
      <c r="H70" s="259"/>
      <c r="I70" s="259"/>
    </row>
    <row r="71" spans="2:9" ht="15" customHeight="1" x14ac:dyDescent="0.45">
      <c r="C71" s="160" t="s">
        <v>24</v>
      </c>
      <c r="D71" s="161"/>
      <c r="E71" s="260">
        <f>ROUNDDOWN(((E6+E8)/E69),-1)</f>
        <v>12190</v>
      </c>
      <c r="F71" s="259"/>
      <c r="G71" s="259"/>
      <c r="H71" s="259"/>
      <c r="I71" s="259"/>
    </row>
    <row r="72" spans="2:9" ht="15" customHeight="1" thickBot="1" x14ac:dyDescent="0.5">
      <c r="C72" s="171" t="s">
        <v>64</v>
      </c>
      <c r="D72" s="172"/>
      <c r="E72" s="258">
        <f>ROUNDDOWN((E7/E70),-1)</f>
        <v>8390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7.7270976063250646E-2</v>
      </c>
      <c r="F85" s="274"/>
      <c r="G85" s="274"/>
      <c r="H85" s="274"/>
      <c r="I85" s="275"/>
    </row>
    <row r="86" spans="2:9" ht="15" customHeight="1" thickBot="1" x14ac:dyDescent="0.5">
      <c r="C86" s="196"/>
      <c r="D86" s="197" t="s">
        <v>40</v>
      </c>
      <c r="E86" s="276">
        <f>(E45+E56)/(E23+E34+E45+E56)</f>
        <v>0.92272902393674938</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0" zoomScaleNormal="100" zoomScaleSheetLayoutView="100" workbookViewId="0">
      <selection activeCell="A50"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105808439</v>
      </c>
      <c r="F6" s="204"/>
      <c r="G6" s="204"/>
      <c r="H6" s="204"/>
      <c r="I6" s="204"/>
    </row>
    <row r="7" spans="1:10" ht="15" customHeight="1" x14ac:dyDescent="0.45">
      <c r="C7" s="131"/>
      <c r="D7" s="132" t="s">
        <v>48</v>
      </c>
      <c r="E7" s="205">
        <v>89958660</v>
      </c>
      <c r="F7" s="204"/>
      <c r="G7" s="204"/>
      <c r="H7" s="204"/>
      <c r="I7" s="204"/>
    </row>
    <row r="8" spans="1:10" ht="15" customHeight="1" x14ac:dyDescent="0.45">
      <c r="C8" s="131"/>
      <c r="D8" s="132" t="s">
        <v>13</v>
      </c>
      <c r="E8" s="205">
        <v>902894253</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1098661352</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36655184</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41894770</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309863594</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142275000</v>
      </c>
      <c r="F67" s="236"/>
      <c r="G67" s="237"/>
      <c r="H67" s="248"/>
      <c r="I67" s="238"/>
    </row>
    <row r="68" spans="2:9" ht="15" customHeight="1" thickBot="1" x14ac:dyDescent="0.5">
      <c r="C68" s="249" t="s">
        <v>15</v>
      </c>
      <c r="D68" s="250"/>
      <c r="E68" s="251">
        <f>E23+E34+E45+E56+E67</f>
        <v>530688548</v>
      </c>
      <c r="F68" s="252"/>
      <c r="G68" s="253"/>
      <c r="H68" s="254"/>
      <c r="I68" s="255"/>
    </row>
    <row r="69" spans="2:9" ht="15" customHeight="1" x14ac:dyDescent="0.45">
      <c r="C69" s="167" t="s">
        <v>22</v>
      </c>
      <c r="D69" s="168"/>
      <c r="E69" s="282">
        <v>81370</v>
      </c>
      <c r="F69" s="257"/>
      <c r="G69" s="257"/>
      <c r="H69" s="257"/>
      <c r="I69" s="257"/>
    </row>
    <row r="70" spans="2:9" ht="15" customHeight="1" thickBot="1" x14ac:dyDescent="0.5">
      <c r="C70" s="171" t="s">
        <v>63</v>
      </c>
      <c r="D70" s="172"/>
      <c r="E70" s="258">
        <v>9948</v>
      </c>
      <c r="F70" s="259"/>
      <c r="G70" s="259"/>
      <c r="H70" s="259"/>
      <c r="I70" s="259"/>
    </row>
    <row r="71" spans="2:9" ht="15" customHeight="1" x14ac:dyDescent="0.45">
      <c r="C71" s="160" t="s">
        <v>24</v>
      </c>
      <c r="D71" s="161"/>
      <c r="E71" s="260">
        <f>ROUNDDOWN(((E6+E8)/E69),-1)</f>
        <v>12390</v>
      </c>
      <c r="F71" s="259"/>
      <c r="G71" s="259"/>
      <c r="H71" s="259"/>
      <c r="I71" s="259"/>
    </row>
    <row r="72" spans="2:9" ht="15" customHeight="1" thickBot="1" x14ac:dyDescent="0.5">
      <c r="C72" s="171" t="s">
        <v>64</v>
      </c>
      <c r="D72" s="172"/>
      <c r="E72" s="258">
        <f>ROUNDDOWN((E7/E70),-1)</f>
        <v>9040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30</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0.20223278617459553</v>
      </c>
      <c r="F85" s="274"/>
      <c r="G85" s="274"/>
      <c r="H85" s="274"/>
      <c r="I85" s="275"/>
    </row>
    <row r="86" spans="2:9" ht="15" customHeight="1" thickBot="1" x14ac:dyDescent="0.5">
      <c r="C86" s="196"/>
      <c r="D86" s="197" t="s">
        <v>40</v>
      </c>
      <c r="E86" s="276">
        <f>(E45+E56)/(E23+E34+E45+E56)</f>
        <v>0.7977672138254045</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topLeftCell="A50" zoomScaleNormal="100" zoomScaleSheetLayoutView="100" workbookViewId="0">
      <selection activeCell="A50" sqref="A1:XFD1048576"/>
    </sheetView>
  </sheetViews>
  <sheetFormatPr defaultColWidth="9" defaultRowHeight="12" x14ac:dyDescent="0.45"/>
  <cols>
    <col min="1" max="1" width="0.69921875" style="115" customWidth="1"/>
    <col min="2" max="2" width="3.09765625" style="115" bestFit="1" customWidth="1"/>
    <col min="3" max="3" width="10.59765625" style="115" customWidth="1"/>
    <col min="4" max="4" width="24.59765625" style="115" customWidth="1"/>
    <col min="5" max="6" width="10.59765625" style="115" customWidth="1"/>
    <col min="7" max="8" width="6.59765625" style="115" customWidth="1"/>
    <col min="9" max="9" width="19.59765625" style="115" customWidth="1"/>
    <col min="10" max="10" width="0.69921875" style="115" customWidth="1"/>
    <col min="11" max="11" width="9" style="115" customWidth="1"/>
    <col min="12" max="16384" width="9" style="115"/>
  </cols>
  <sheetData>
    <row r="1" spans="1:10" ht="18.75" customHeight="1" x14ac:dyDescent="0.45">
      <c r="A1" s="114" t="s">
        <v>44</v>
      </c>
      <c r="B1" s="114"/>
      <c r="C1" s="114"/>
      <c r="D1" s="114"/>
      <c r="E1" s="114"/>
      <c r="F1" s="114"/>
      <c r="G1" s="114"/>
      <c r="H1" s="114"/>
      <c r="I1" s="114"/>
      <c r="J1" s="114"/>
    </row>
    <row r="2" spans="1:10" ht="15" customHeight="1" thickBot="1" x14ac:dyDescent="0.5">
      <c r="B2" s="115" t="s">
        <v>4</v>
      </c>
      <c r="C2" s="121" t="s">
        <v>5</v>
      </c>
      <c r="D2" s="121"/>
      <c r="E2" s="121"/>
      <c r="F2" s="121"/>
      <c r="G2" s="121"/>
      <c r="H2" s="119"/>
    </row>
    <row r="3" spans="1:10" ht="19.5" customHeight="1" thickBot="1" x14ac:dyDescent="0.5">
      <c r="C3" s="122" t="s">
        <v>45</v>
      </c>
      <c r="D3" s="123"/>
      <c r="E3" s="200" t="s">
        <v>46</v>
      </c>
      <c r="F3" s="201"/>
      <c r="G3" s="201"/>
      <c r="H3" s="201"/>
      <c r="I3" s="202"/>
    </row>
    <row r="4" spans="1:10" ht="15" customHeight="1" x14ac:dyDescent="0.45"/>
    <row r="5" spans="1:10" ht="15" customHeight="1" thickBot="1" x14ac:dyDescent="0.5">
      <c r="B5" s="115" t="s">
        <v>8</v>
      </c>
      <c r="C5" s="121" t="s">
        <v>9</v>
      </c>
      <c r="D5" s="121"/>
      <c r="E5" s="121"/>
      <c r="F5" s="121"/>
      <c r="G5" s="121"/>
    </row>
    <row r="6" spans="1:10" ht="15" customHeight="1" x14ac:dyDescent="0.45">
      <c r="C6" s="127" t="s">
        <v>47</v>
      </c>
      <c r="D6" s="128" t="s">
        <v>11</v>
      </c>
      <c r="E6" s="203">
        <v>260438565</v>
      </c>
      <c r="F6" s="204"/>
      <c r="G6" s="204"/>
      <c r="H6" s="204"/>
      <c r="I6" s="204"/>
    </row>
    <row r="7" spans="1:10" ht="15" customHeight="1" x14ac:dyDescent="0.45">
      <c r="C7" s="131"/>
      <c r="D7" s="132" t="s">
        <v>48</v>
      </c>
      <c r="E7" s="205">
        <v>77413205</v>
      </c>
      <c r="F7" s="204"/>
      <c r="G7" s="204"/>
      <c r="H7" s="204"/>
      <c r="I7" s="204"/>
    </row>
    <row r="8" spans="1:10" ht="15" customHeight="1" x14ac:dyDescent="0.45">
      <c r="C8" s="131"/>
      <c r="D8" s="132" t="s">
        <v>13</v>
      </c>
      <c r="E8" s="205">
        <v>881704685</v>
      </c>
      <c r="F8" s="204"/>
      <c r="G8" s="204"/>
      <c r="H8" s="204"/>
      <c r="I8" s="204"/>
    </row>
    <row r="9" spans="1:10" ht="15" customHeight="1" x14ac:dyDescent="0.45">
      <c r="C9" s="206"/>
      <c r="D9" s="207" t="s">
        <v>49</v>
      </c>
      <c r="E9" s="208">
        <v>0</v>
      </c>
      <c r="F9" s="204"/>
      <c r="G9" s="204"/>
      <c r="H9" s="204"/>
      <c r="I9" s="204"/>
    </row>
    <row r="10" spans="1:10" ht="15" customHeight="1" thickBot="1" x14ac:dyDescent="0.5">
      <c r="C10" s="141" t="s">
        <v>15</v>
      </c>
      <c r="D10" s="142"/>
      <c r="E10" s="209">
        <f>SUM(E6:E9)</f>
        <v>1219556455</v>
      </c>
      <c r="F10" s="210"/>
      <c r="G10" s="210"/>
      <c r="H10" s="210"/>
      <c r="I10" s="210"/>
    </row>
    <row r="11" spans="1:10" ht="21" customHeight="1" x14ac:dyDescent="0.45">
      <c r="C11" s="211" t="s">
        <v>16</v>
      </c>
      <c r="D11" s="212"/>
      <c r="E11" s="212"/>
      <c r="F11" s="213" t="s">
        <v>50</v>
      </c>
      <c r="G11" s="213"/>
      <c r="H11" s="213"/>
      <c r="I11" s="214"/>
    </row>
    <row r="12" spans="1:10" ht="22.2" customHeight="1" x14ac:dyDescent="0.45">
      <c r="C12" s="215"/>
      <c r="D12" s="216"/>
      <c r="E12" s="216"/>
      <c r="F12" s="217" t="s">
        <v>51</v>
      </c>
      <c r="G12" s="217" t="s">
        <v>52</v>
      </c>
      <c r="H12" s="217" t="s">
        <v>53</v>
      </c>
      <c r="I12" s="218" t="s">
        <v>54</v>
      </c>
    </row>
    <row r="13" spans="1:10" ht="15" customHeight="1" x14ac:dyDescent="0.45">
      <c r="C13" s="151" t="s">
        <v>55</v>
      </c>
      <c r="D13" s="219" t="s">
        <v>18</v>
      </c>
      <c r="E13" s="220"/>
      <c r="F13" s="221" t="s">
        <v>56</v>
      </c>
      <c r="G13" s="222">
        <v>50</v>
      </c>
      <c r="H13" s="223">
        <v>5000</v>
      </c>
      <c r="I13" s="224"/>
    </row>
    <row r="14" spans="1:10" ht="15" customHeight="1" x14ac:dyDescent="0.45">
      <c r="C14" s="151"/>
      <c r="D14" s="225"/>
      <c r="E14" s="220"/>
      <c r="F14" s="221"/>
      <c r="G14" s="222"/>
      <c r="H14" s="223"/>
      <c r="I14" s="224"/>
    </row>
    <row r="15" spans="1:10" ht="15" customHeight="1" x14ac:dyDescent="0.45">
      <c r="C15" s="151"/>
      <c r="D15" s="225"/>
      <c r="E15" s="220"/>
      <c r="F15" s="221"/>
      <c r="G15" s="222"/>
      <c r="H15" s="223"/>
      <c r="I15" s="224"/>
    </row>
    <row r="16" spans="1:10" ht="15" customHeight="1" x14ac:dyDescent="0.45">
      <c r="C16" s="151"/>
      <c r="D16" s="225"/>
      <c r="E16" s="220"/>
      <c r="F16" s="221"/>
      <c r="G16" s="222"/>
      <c r="H16" s="223"/>
      <c r="I16" s="224"/>
    </row>
    <row r="17" spans="3:9" ht="15" customHeight="1" x14ac:dyDescent="0.45">
      <c r="C17" s="151"/>
      <c r="D17" s="225"/>
      <c r="E17" s="220"/>
      <c r="F17" s="223"/>
      <c r="G17" s="226"/>
      <c r="H17" s="221"/>
      <c r="I17" s="224"/>
    </row>
    <row r="18" spans="3:9" ht="15" customHeight="1" x14ac:dyDescent="0.45">
      <c r="C18" s="151"/>
      <c r="D18" s="225"/>
      <c r="E18" s="220"/>
      <c r="F18" s="223"/>
      <c r="G18" s="226"/>
      <c r="H18" s="221"/>
      <c r="I18" s="224"/>
    </row>
    <row r="19" spans="3:9" ht="15" customHeight="1" x14ac:dyDescent="0.45">
      <c r="C19" s="151"/>
      <c r="D19" s="225"/>
      <c r="E19" s="220"/>
      <c r="F19" s="223"/>
      <c r="G19" s="226"/>
      <c r="H19" s="221"/>
      <c r="I19" s="224"/>
    </row>
    <row r="20" spans="3:9" ht="15" customHeight="1" x14ac:dyDescent="0.45">
      <c r="C20" s="151"/>
      <c r="D20" s="225"/>
      <c r="E20" s="220"/>
      <c r="F20" s="223"/>
      <c r="G20" s="227"/>
      <c r="H20" s="221"/>
      <c r="I20" s="224"/>
    </row>
    <row r="21" spans="3:9" ht="15" customHeight="1" x14ac:dyDescent="0.45">
      <c r="C21" s="151"/>
      <c r="D21" s="225"/>
      <c r="E21" s="220"/>
      <c r="F21" s="221"/>
      <c r="G21" s="222"/>
      <c r="H21" s="221"/>
      <c r="I21" s="224"/>
    </row>
    <row r="22" spans="3:9" ht="15" customHeight="1" thickBot="1" x14ac:dyDescent="0.5">
      <c r="C22" s="151"/>
      <c r="D22" s="228"/>
      <c r="E22" s="229"/>
      <c r="F22" s="230"/>
      <c r="G22" s="231"/>
      <c r="H22" s="230"/>
      <c r="I22" s="232"/>
    </row>
    <row r="23" spans="3:9" ht="15" customHeight="1" thickBot="1" x14ac:dyDescent="0.5">
      <c r="C23" s="233"/>
      <c r="D23" s="234" t="s">
        <v>57</v>
      </c>
      <c r="E23" s="235">
        <v>91153498</v>
      </c>
      <c r="F23" s="236"/>
      <c r="G23" s="237"/>
      <c r="H23" s="236"/>
      <c r="I23" s="238"/>
    </row>
    <row r="24" spans="3:9" ht="15" customHeight="1" x14ac:dyDescent="0.45">
      <c r="C24" s="151"/>
      <c r="D24" s="239" t="s">
        <v>58</v>
      </c>
      <c r="E24" s="240"/>
      <c r="F24" s="221"/>
      <c r="G24" s="222">
        <v>50</v>
      </c>
      <c r="H24" s="223">
        <v>5000</v>
      </c>
      <c r="I24" s="224"/>
    </row>
    <row r="25" spans="3:9" ht="15" customHeight="1" x14ac:dyDescent="0.45">
      <c r="C25" s="151"/>
      <c r="D25" s="225"/>
      <c r="E25" s="220"/>
      <c r="F25" s="221"/>
      <c r="G25" s="222"/>
      <c r="H25" s="223"/>
      <c r="I25" s="224"/>
    </row>
    <row r="26" spans="3:9" ht="15" customHeight="1" x14ac:dyDescent="0.45">
      <c r="C26" s="151"/>
      <c r="D26" s="225"/>
      <c r="E26" s="220"/>
      <c r="F26" s="221"/>
      <c r="G26" s="222"/>
      <c r="H26" s="223"/>
      <c r="I26" s="224"/>
    </row>
    <row r="27" spans="3:9" ht="15" customHeight="1" x14ac:dyDescent="0.45">
      <c r="C27" s="151"/>
      <c r="D27" s="225"/>
      <c r="E27" s="220"/>
      <c r="F27" s="221"/>
      <c r="G27" s="222"/>
      <c r="H27" s="223"/>
      <c r="I27" s="224"/>
    </row>
    <row r="28" spans="3:9" ht="15" customHeight="1" x14ac:dyDescent="0.45">
      <c r="C28" s="151"/>
      <c r="D28" s="225"/>
      <c r="E28" s="220"/>
      <c r="F28" s="223"/>
      <c r="G28" s="226"/>
      <c r="H28" s="221"/>
      <c r="I28" s="224"/>
    </row>
    <row r="29" spans="3:9" ht="15" customHeight="1" x14ac:dyDescent="0.45">
      <c r="C29" s="151"/>
      <c r="D29" s="225"/>
      <c r="E29" s="220"/>
      <c r="F29" s="223"/>
      <c r="G29" s="226"/>
      <c r="H29" s="221"/>
      <c r="I29" s="224"/>
    </row>
    <row r="30" spans="3:9" ht="15" customHeight="1" x14ac:dyDescent="0.45">
      <c r="C30" s="151"/>
      <c r="D30" s="225"/>
      <c r="E30" s="220"/>
      <c r="F30" s="223"/>
      <c r="G30" s="226"/>
      <c r="H30" s="221"/>
      <c r="I30" s="224"/>
    </row>
    <row r="31" spans="3:9" ht="15" customHeight="1" x14ac:dyDescent="0.45">
      <c r="C31" s="151"/>
      <c r="D31" s="225"/>
      <c r="E31" s="220"/>
      <c r="F31" s="223"/>
      <c r="G31" s="227"/>
      <c r="H31" s="221"/>
      <c r="I31" s="224"/>
    </row>
    <row r="32" spans="3:9" ht="15" customHeight="1" x14ac:dyDescent="0.45">
      <c r="C32" s="151"/>
      <c r="D32" s="225"/>
      <c r="E32" s="220"/>
      <c r="F32" s="221"/>
      <c r="G32" s="222"/>
      <c r="H32" s="221"/>
      <c r="I32" s="224"/>
    </row>
    <row r="33" spans="3:9" ht="15" customHeight="1" thickBot="1" x14ac:dyDescent="0.5">
      <c r="C33" s="151"/>
      <c r="D33" s="228"/>
      <c r="E33" s="229"/>
      <c r="F33" s="230"/>
      <c r="G33" s="231"/>
      <c r="H33" s="230"/>
      <c r="I33" s="232"/>
    </row>
    <row r="34" spans="3:9" ht="15" customHeight="1" thickBot="1" x14ac:dyDescent="0.5">
      <c r="C34" s="233"/>
      <c r="D34" s="234" t="s">
        <v>57</v>
      </c>
      <c r="E34" s="235">
        <v>36230439</v>
      </c>
      <c r="F34" s="236"/>
      <c r="G34" s="237"/>
      <c r="H34" s="236"/>
      <c r="I34" s="238"/>
    </row>
    <row r="35" spans="3:9" ht="15" customHeight="1" x14ac:dyDescent="0.45">
      <c r="C35" s="151"/>
      <c r="D35" s="241" t="s">
        <v>19</v>
      </c>
      <c r="E35" s="240"/>
      <c r="F35" s="221" t="s">
        <v>56</v>
      </c>
      <c r="G35" s="222">
        <v>50</v>
      </c>
      <c r="H35" s="223">
        <v>5000</v>
      </c>
      <c r="I35" s="224"/>
    </row>
    <row r="36" spans="3:9" ht="15" customHeight="1" x14ac:dyDescent="0.45">
      <c r="C36" s="151"/>
      <c r="D36" s="225"/>
      <c r="E36" s="220"/>
      <c r="F36" s="221"/>
      <c r="G36" s="222"/>
      <c r="H36" s="223"/>
      <c r="I36" s="224"/>
    </row>
    <row r="37" spans="3:9" ht="15" customHeight="1" x14ac:dyDescent="0.45">
      <c r="C37" s="151"/>
      <c r="D37" s="225"/>
      <c r="E37" s="220"/>
      <c r="F37" s="221"/>
      <c r="G37" s="222"/>
      <c r="H37" s="223"/>
      <c r="I37" s="224"/>
    </row>
    <row r="38" spans="3:9" ht="15" customHeight="1" x14ac:dyDescent="0.45">
      <c r="C38" s="151"/>
      <c r="D38" s="225"/>
      <c r="E38" s="220"/>
      <c r="F38" s="221"/>
      <c r="G38" s="222"/>
      <c r="H38" s="223"/>
      <c r="I38" s="224"/>
    </row>
    <row r="39" spans="3:9" ht="15" customHeight="1" x14ac:dyDescent="0.45">
      <c r="C39" s="151"/>
      <c r="D39" s="225"/>
      <c r="E39" s="220"/>
      <c r="F39" s="223"/>
      <c r="G39" s="226"/>
      <c r="H39" s="221"/>
      <c r="I39" s="224"/>
    </row>
    <row r="40" spans="3:9" ht="15" customHeight="1" x14ac:dyDescent="0.45">
      <c r="C40" s="151"/>
      <c r="D40" s="225"/>
      <c r="E40" s="220"/>
      <c r="F40" s="223"/>
      <c r="G40" s="226"/>
      <c r="H40" s="221"/>
      <c r="I40" s="224"/>
    </row>
    <row r="41" spans="3:9" ht="15" customHeight="1" x14ac:dyDescent="0.45">
      <c r="C41" s="151"/>
      <c r="D41" s="225"/>
      <c r="E41" s="220"/>
      <c r="F41" s="223"/>
      <c r="G41" s="226"/>
      <c r="H41" s="221"/>
      <c r="I41" s="224"/>
    </row>
    <row r="42" spans="3:9" ht="15" customHeight="1" x14ac:dyDescent="0.45">
      <c r="C42" s="151"/>
      <c r="D42" s="225"/>
      <c r="E42" s="220"/>
      <c r="F42" s="223"/>
      <c r="G42" s="227"/>
      <c r="H42" s="221"/>
      <c r="I42" s="224"/>
    </row>
    <row r="43" spans="3:9" ht="15" customHeight="1" x14ac:dyDescent="0.45">
      <c r="C43" s="151"/>
      <c r="D43" s="225"/>
      <c r="E43" s="220"/>
      <c r="F43" s="221"/>
      <c r="G43" s="222"/>
      <c r="H43" s="221"/>
      <c r="I43" s="224"/>
    </row>
    <row r="44" spans="3:9" ht="15" customHeight="1" thickBot="1" x14ac:dyDescent="0.5">
      <c r="C44" s="151"/>
      <c r="D44" s="228"/>
      <c r="E44" s="229"/>
      <c r="F44" s="230"/>
      <c r="G44" s="231"/>
      <c r="H44" s="230"/>
      <c r="I44" s="232"/>
    </row>
    <row r="45" spans="3:9" ht="15" customHeight="1" thickBot="1" x14ac:dyDescent="0.5">
      <c r="C45" s="233"/>
      <c r="D45" s="234" t="s">
        <v>57</v>
      </c>
      <c r="E45" s="235">
        <v>303146423</v>
      </c>
      <c r="F45" s="236"/>
      <c r="G45" s="237"/>
      <c r="H45" s="236"/>
      <c r="I45" s="238"/>
    </row>
    <row r="46" spans="3:9" ht="15" customHeight="1" x14ac:dyDescent="0.45">
      <c r="C46" s="151"/>
      <c r="D46" s="241" t="s">
        <v>59</v>
      </c>
      <c r="E46" s="240"/>
      <c r="F46" s="221"/>
      <c r="G46" s="222">
        <v>50</v>
      </c>
      <c r="H46" s="223">
        <v>5000</v>
      </c>
      <c r="I46" s="224"/>
    </row>
    <row r="47" spans="3:9" ht="15" customHeight="1" x14ac:dyDescent="0.45">
      <c r="C47" s="151"/>
      <c r="D47" s="225"/>
      <c r="E47" s="220"/>
      <c r="F47" s="221"/>
      <c r="G47" s="222"/>
      <c r="H47" s="223"/>
      <c r="I47" s="224"/>
    </row>
    <row r="48" spans="3:9" ht="15" customHeight="1" x14ac:dyDescent="0.45">
      <c r="C48" s="151"/>
      <c r="D48" s="225"/>
      <c r="E48" s="220"/>
      <c r="F48" s="221"/>
      <c r="G48" s="222"/>
      <c r="H48" s="223"/>
      <c r="I48" s="224"/>
    </row>
    <row r="49" spans="3:9" ht="15" customHeight="1" x14ac:dyDescent="0.45">
      <c r="C49" s="151"/>
      <c r="D49" s="225"/>
      <c r="E49" s="220"/>
      <c r="F49" s="221"/>
      <c r="G49" s="222"/>
      <c r="H49" s="223"/>
      <c r="I49" s="224"/>
    </row>
    <row r="50" spans="3:9" ht="15" customHeight="1" x14ac:dyDescent="0.45">
      <c r="C50" s="151"/>
      <c r="D50" s="225"/>
      <c r="E50" s="220"/>
      <c r="F50" s="223"/>
      <c r="G50" s="226"/>
      <c r="H50" s="221"/>
      <c r="I50" s="224"/>
    </row>
    <row r="51" spans="3:9" ht="15" customHeight="1" x14ac:dyDescent="0.45">
      <c r="C51" s="151"/>
      <c r="D51" s="225"/>
      <c r="E51" s="220"/>
      <c r="F51" s="223"/>
      <c r="G51" s="226"/>
      <c r="H51" s="221"/>
      <c r="I51" s="224"/>
    </row>
    <row r="52" spans="3:9" ht="15" customHeight="1" x14ac:dyDescent="0.45">
      <c r="C52" s="151"/>
      <c r="D52" s="225"/>
      <c r="E52" s="220"/>
      <c r="F52" s="223"/>
      <c r="G52" s="226"/>
      <c r="H52" s="221"/>
      <c r="I52" s="224"/>
    </row>
    <row r="53" spans="3:9" ht="15" customHeight="1" x14ac:dyDescent="0.45">
      <c r="C53" s="151"/>
      <c r="D53" s="225"/>
      <c r="E53" s="220"/>
      <c r="F53" s="223"/>
      <c r="G53" s="227"/>
      <c r="H53" s="221"/>
      <c r="I53" s="224"/>
    </row>
    <row r="54" spans="3:9" ht="15" customHeight="1" x14ac:dyDescent="0.45">
      <c r="C54" s="151"/>
      <c r="D54" s="225"/>
      <c r="E54" s="220"/>
      <c r="F54" s="221"/>
      <c r="G54" s="222"/>
      <c r="H54" s="221"/>
      <c r="I54" s="224"/>
    </row>
    <row r="55" spans="3:9" ht="15" customHeight="1" thickBot="1" x14ac:dyDescent="0.5">
      <c r="C55" s="151"/>
      <c r="D55" s="228"/>
      <c r="E55" s="229"/>
      <c r="F55" s="230"/>
      <c r="G55" s="231"/>
      <c r="H55" s="230"/>
      <c r="I55" s="232"/>
    </row>
    <row r="56" spans="3:9" ht="15" customHeight="1" thickBot="1" x14ac:dyDescent="0.5">
      <c r="C56" s="233"/>
      <c r="D56" s="234" t="s">
        <v>57</v>
      </c>
      <c r="E56" s="235">
        <v>0</v>
      </c>
      <c r="F56" s="236"/>
      <c r="G56" s="237"/>
      <c r="H56" s="236"/>
      <c r="I56" s="238"/>
    </row>
    <row r="57" spans="3:9" ht="15" customHeight="1" x14ac:dyDescent="0.45">
      <c r="C57" s="242" t="s">
        <v>60</v>
      </c>
      <c r="D57" s="241" t="s">
        <v>21</v>
      </c>
      <c r="E57" s="240"/>
      <c r="F57" s="243">
        <v>2000</v>
      </c>
      <c r="G57" s="244" t="s">
        <v>61</v>
      </c>
      <c r="H57" s="245" t="s">
        <v>61</v>
      </c>
      <c r="I57" s="246" t="s">
        <v>62</v>
      </c>
    </row>
    <row r="58" spans="3:9" ht="15" customHeight="1" x14ac:dyDescent="0.45">
      <c r="C58" s="242"/>
      <c r="D58" s="225"/>
      <c r="E58" s="220"/>
      <c r="F58" s="221"/>
      <c r="G58" s="222"/>
      <c r="H58" s="223"/>
      <c r="I58" s="224"/>
    </row>
    <row r="59" spans="3:9" ht="15" customHeight="1" x14ac:dyDescent="0.45">
      <c r="C59" s="242"/>
      <c r="D59" s="225"/>
      <c r="E59" s="220"/>
      <c r="F59" s="221"/>
      <c r="G59" s="222"/>
      <c r="H59" s="223"/>
      <c r="I59" s="224"/>
    </row>
    <row r="60" spans="3:9" ht="15" customHeight="1" x14ac:dyDescent="0.45">
      <c r="C60" s="242"/>
      <c r="D60" s="225"/>
      <c r="E60" s="220"/>
      <c r="F60" s="221"/>
      <c r="G60" s="226"/>
      <c r="H60" s="221"/>
      <c r="I60" s="224"/>
    </row>
    <row r="61" spans="3:9" ht="15" customHeight="1" x14ac:dyDescent="0.45">
      <c r="C61" s="242"/>
      <c r="D61" s="225"/>
      <c r="E61" s="220"/>
      <c r="F61" s="221"/>
      <c r="G61" s="222"/>
      <c r="H61" s="221"/>
      <c r="I61" s="224"/>
    </row>
    <row r="62" spans="3:9" ht="15" customHeight="1" x14ac:dyDescent="0.45">
      <c r="C62" s="242"/>
      <c r="D62" s="225"/>
      <c r="E62" s="220"/>
      <c r="F62" s="221"/>
      <c r="G62" s="222"/>
      <c r="H62" s="221"/>
      <c r="I62" s="224"/>
    </row>
    <row r="63" spans="3:9" ht="15" customHeight="1" x14ac:dyDescent="0.45">
      <c r="C63" s="242"/>
      <c r="D63" s="225"/>
      <c r="E63" s="220"/>
      <c r="F63" s="221"/>
      <c r="G63" s="222"/>
      <c r="H63" s="221"/>
      <c r="I63" s="224"/>
    </row>
    <row r="64" spans="3:9" ht="15" customHeight="1" x14ac:dyDescent="0.45">
      <c r="C64" s="242"/>
      <c r="D64" s="225"/>
      <c r="E64" s="220"/>
      <c r="F64" s="221"/>
      <c r="G64" s="222"/>
      <c r="H64" s="221"/>
      <c r="I64" s="224"/>
    </row>
    <row r="65" spans="2:9" ht="15" customHeight="1" x14ac:dyDescent="0.45">
      <c r="C65" s="242"/>
      <c r="D65" s="225"/>
      <c r="E65" s="220"/>
      <c r="F65" s="221"/>
      <c r="G65" s="222"/>
      <c r="H65" s="221"/>
      <c r="I65" s="224"/>
    </row>
    <row r="66" spans="2:9" ht="15" customHeight="1" thickBot="1" x14ac:dyDescent="0.5">
      <c r="C66" s="242"/>
      <c r="D66" s="228"/>
      <c r="E66" s="229"/>
      <c r="F66" s="230"/>
      <c r="G66" s="231"/>
      <c r="H66" s="230"/>
      <c r="I66" s="232"/>
    </row>
    <row r="67" spans="2:9" ht="15" customHeight="1" thickBot="1" x14ac:dyDescent="0.5">
      <c r="C67" s="247"/>
      <c r="D67" s="234" t="s">
        <v>57</v>
      </c>
      <c r="E67" s="235">
        <v>174363000</v>
      </c>
      <c r="F67" s="236"/>
      <c r="G67" s="237"/>
      <c r="H67" s="248"/>
      <c r="I67" s="238"/>
    </row>
    <row r="68" spans="2:9" ht="15" customHeight="1" thickBot="1" x14ac:dyDescent="0.5">
      <c r="C68" s="249" t="s">
        <v>15</v>
      </c>
      <c r="D68" s="250"/>
      <c r="E68" s="251">
        <f>E23+E34+E45+E56+E67</f>
        <v>604893360</v>
      </c>
      <c r="F68" s="252"/>
      <c r="G68" s="253"/>
      <c r="H68" s="254"/>
      <c r="I68" s="255"/>
    </row>
    <row r="69" spans="2:9" ht="15" customHeight="1" x14ac:dyDescent="0.45">
      <c r="C69" s="167" t="s">
        <v>22</v>
      </c>
      <c r="D69" s="168"/>
      <c r="E69" s="282">
        <v>93427</v>
      </c>
      <c r="F69" s="257"/>
      <c r="G69" s="257"/>
      <c r="H69" s="257"/>
      <c r="I69" s="257"/>
    </row>
    <row r="70" spans="2:9" ht="15" customHeight="1" thickBot="1" x14ac:dyDescent="0.5">
      <c r="C70" s="171" t="s">
        <v>63</v>
      </c>
      <c r="D70" s="172"/>
      <c r="E70" s="258">
        <v>8166</v>
      </c>
      <c r="F70" s="259"/>
      <c r="G70" s="259"/>
      <c r="H70" s="259"/>
      <c r="I70" s="259"/>
    </row>
    <row r="71" spans="2:9" ht="15" customHeight="1" x14ac:dyDescent="0.45">
      <c r="C71" s="160" t="s">
        <v>24</v>
      </c>
      <c r="D71" s="161"/>
      <c r="E71" s="260">
        <f>ROUNDDOWN(((E6+E8)/E69),-1)</f>
        <v>12220</v>
      </c>
      <c r="F71" s="259"/>
      <c r="G71" s="259"/>
      <c r="H71" s="259"/>
      <c r="I71" s="259"/>
    </row>
    <row r="72" spans="2:9" ht="15" customHeight="1" thickBot="1" x14ac:dyDescent="0.5">
      <c r="C72" s="171" t="s">
        <v>64</v>
      </c>
      <c r="D72" s="172"/>
      <c r="E72" s="258">
        <f>ROUNDDOWN((E7/E70),-1)</f>
        <v>9470</v>
      </c>
      <c r="F72" s="204"/>
      <c r="G72" s="204"/>
      <c r="H72" s="204"/>
      <c r="I72" s="204"/>
    </row>
    <row r="73" spans="2:9" ht="15" customHeight="1" x14ac:dyDescent="0.45">
      <c r="C73" s="126" t="s">
        <v>65</v>
      </c>
      <c r="D73" s="126"/>
      <c r="E73" s="126"/>
      <c r="F73" s="126"/>
      <c r="G73" s="126"/>
      <c r="H73" s="126"/>
      <c r="I73" s="126"/>
    </row>
    <row r="74" spans="2:9" ht="15" customHeight="1" x14ac:dyDescent="0.45">
      <c r="C74" s="126" t="s">
        <v>66</v>
      </c>
      <c r="D74" s="126"/>
      <c r="E74" s="126"/>
      <c r="F74" s="126"/>
      <c r="G74" s="126"/>
      <c r="H74" s="126"/>
      <c r="I74" s="126"/>
    </row>
    <row r="75" spans="2:9" ht="15" customHeight="1" x14ac:dyDescent="0.45">
      <c r="C75" s="126" t="s">
        <v>67</v>
      </c>
      <c r="D75" s="126"/>
      <c r="E75" s="126"/>
      <c r="F75" s="126"/>
      <c r="G75" s="126"/>
      <c r="H75" s="126"/>
      <c r="I75" s="126"/>
    </row>
    <row r="76" spans="2:9" ht="15" customHeight="1" x14ac:dyDescent="0.45"/>
    <row r="77" spans="2:9" ht="15" customHeight="1" x14ac:dyDescent="0.45">
      <c r="B77" s="115" t="s">
        <v>28</v>
      </c>
      <c r="C77" s="121" t="s">
        <v>29</v>
      </c>
      <c r="D77" s="121"/>
      <c r="E77" s="121"/>
      <c r="F77" s="121"/>
      <c r="G77" s="121"/>
    </row>
    <row r="78" spans="2:9" ht="12.6" thickBot="1" x14ac:dyDescent="0.5">
      <c r="C78" s="119"/>
      <c r="D78" s="119"/>
      <c r="E78" s="261" t="s">
        <v>30</v>
      </c>
      <c r="F78" s="261"/>
      <c r="G78" s="261"/>
      <c r="H78" s="261" t="s">
        <v>31</v>
      </c>
      <c r="I78" s="261"/>
    </row>
    <row r="79" spans="2:9" ht="15" customHeight="1" x14ac:dyDescent="0.45">
      <c r="C79" s="177" t="s">
        <v>32</v>
      </c>
      <c r="D79" s="178"/>
      <c r="E79" s="262"/>
      <c r="F79" s="263"/>
      <c r="G79" s="264"/>
      <c r="H79" s="262"/>
      <c r="I79" s="265"/>
    </row>
    <row r="80" spans="2:9" ht="15" customHeight="1" thickBot="1" x14ac:dyDescent="0.5">
      <c r="C80" s="266" t="s">
        <v>33</v>
      </c>
      <c r="D80" s="267"/>
      <c r="E80" s="268"/>
      <c r="F80" s="269"/>
      <c r="G80" s="270"/>
      <c r="H80" s="269"/>
      <c r="I80" s="271"/>
    </row>
    <row r="81" spans="2:9" ht="15" customHeight="1" thickBot="1" x14ac:dyDescent="0.5">
      <c r="C81" s="272" t="s">
        <v>68</v>
      </c>
      <c r="D81" s="273"/>
      <c r="E81" s="188">
        <v>31</v>
      </c>
      <c r="F81" s="189"/>
      <c r="G81" s="189"/>
      <c r="H81" s="189"/>
      <c r="I81" s="190"/>
    </row>
    <row r="82" spans="2:9" ht="15" customHeight="1" x14ac:dyDescent="0.45">
      <c r="C82" s="126" t="s">
        <v>69</v>
      </c>
      <c r="D82" s="126"/>
      <c r="E82" s="191"/>
      <c r="F82" s="191"/>
      <c r="G82" s="191"/>
      <c r="H82" s="191"/>
      <c r="I82" s="191"/>
    </row>
    <row r="83" spans="2:9" ht="15" customHeight="1" x14ac:dyDescent="0.45"/>
    <row r="84" spans="2:9" ht="15" customHeight="1" thickBot="1" x14ac:dyDescent="0.5">
      <c r="B84" s="115" t="s">
        <v>36</v>
      </c>
      <c r="C84" s="121" t="s">
        <v>37</v>
      </c>
      <c r="D84" s="121"/>
      <c r="E84" s="121"/>
      <c r="F84" s="121"/>
      <c r="G84" s="121"/>
    </row>
    <row r="85" spans="2:9" ht="15" customHeight="1" x14ac:dyDescent="0.45">
      <c r="C85" s="192" t="s">
        <v>38</v>
      </c>
      <c r="D85" s="193" t="s">
        <v>39</v>
      </c>
      <c r="E85" s="274">
        <f>(E23+E34)/(E23+E34+E45+E56)</f>
        <v>0.29587678090808739</v>
      </c>
      <c r="F85" s="274"/>
      <c r="G85" s="274"/>
      <c r="H85" s="274"/>
      <c r="I85" s="275"/>
    </row>
    <row r="86" spans="2:9" ht="15" customHeight="1" thickBot="1" x14ac:dyDescent="0.5">
      <c r="C86" s="196"/>
      <c r="D86" s="197" t="s">
        <v>40</v>
      </c>
      <c r="E86" s="276">
        <f>(E45+E56)/(E23+E34+E45+E56)</f>
        <v>0.70412321909191256</v>
      </c>
      <c r="F86" s="277"/>
      <c r="G86" s="277"/>
      <c r="H86" s="277"/>
      <c r="I86" s="278"/>
    </row>
    <row r="87" spans="2:9" ht="15" customHeight="1" x14ac:dyDescent="0.45"/>
    <row r="88" spans="2:9" ht="15" customHeight="1" thickBot="1" x14ac:dyDescent="0.5">
      <c r="B88" s="115" t="s">
        <v>41</v>
      </c>
      <c r="C88" s="121" t="s">
        <v>42</v>
      </c>
      <c r="D88" s="121"/>
      <c r="E88" s="121"/>
      <c r="F88" s="121"/>
      <c r="G88" s="121"/>
      <c r="H88" s="121"/>
      <c r="I88" s="121"/>
    </row>
    <row r="89" spans="2:9" ht="70.2" customHeight="1" thickBot="1" x14ac:dyDescent="0.5">
      <c r="C89" s="2" t="s">
        <v>43</v>
      </c>
      <c r="D89" s="279"/>
      <c r="E89" s="280"/>
      <c r="F89" s="280"/>
      <c r="G89" s="280"/>
      <c r="H89" s="280"/>
      <c r="I89" s="281"/>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54" orientation="portrait" r:id="rId1"/>
  <headerFooter scaleWithDoc="0" alignWithMargins="0"/>
  <rowBreaks count="1" manualBreakCount="1">
    <brk id="56"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af3562b6-1766-4ee7-a23c-8b09e6ef674c" xsi:nil="true"/>
    <MediaLengthInSeconds xmlns="af3562b6-1766-4ee7-a23c-8b09e6ef674c" xsi:nil="true"/>
    <_x51fa__x767a__x65e5_ xmlns="af3562b6-1766-4ee7-a23c-8b09e6ef674c" xsi:nil="true"/>
    <_x6301__x51fa__x65e5_ xmlns="af3562b6-1766-4ee7-a23c-8b09e6ef674c" xsi:nil="true"/>
    <_x8fd4__x5374_or_x5ec3__x68c4__x65e5_ xmlns="af3562b6-1766-4ee7-a23c-8b09e6ef674c" xsi:nil="true"/>
    <GDPR_x5bfe__x8c61__x6570_ xmlns="af3562b6-1766-4ee7-a23c-8b09e6ef674c" xsi:nil="true"/>
    <_Flow_SignoffStatus xmlns="af3562b6-1766-4ee7-a23c-8b09e6ef674c" xsi:nil="true"/>
    <GDPRJTB_xff1d_P_x306e__x5834__x5408__x306e__xff7a__xff9d__xff84__xff9b__xff70__xff97__xff70__x540d_ xmlns="af3562b6-1766-4ee7-a23c-8b09e6ef674c" xsi:nil="true"/>
    <_x4eba__x6570_ xmlns="af3562b6-1766-4ee7-a23c-8b09e6ef674c" xsi:nil="true"/>
    <SharedWithUsers xmlns="cd910eac-860b-4774-900b-10edfc4b71b2">
      <UserInfo>
        <DisplayName/>
        <AccountId xsi:nil="true"/>
        <AccountType/>
      </UserInfo>
    </SharedWithUsers>
    <GDPR_x65e5__x672c__x4ee5__x5916__x306e__x7b2c__x4e09__x56fd__x79fb__x8ee2__x306e__x56fd__x540d_ xmlns="af3562b6-1766-4ee7-a23c-8b09e6ef674c" xsi:nil="true"/>
    <_x6301__x51fa__x5a92__x4f53_ xmlns="af3562b6-1766-4ee7-a23c-8b09e6ef674c" xsi:nil="true"/>
    <TaxCatchAll xmlns="b36b396b-ce71-4894-a1f2-4205d8faa0e3" xsi:nil="true"/>
    <lcf76f155ced4ddcb4097134ff3c332f xmlns="af3562b6-1766-4ee7-a23c-8b09e6ef674c">
      <Terms xmlns="http://schemas.microsoft.com/office/infopath/2007/PartnerControls"/>
    </lcf76f155ced4ddcb4097134ff3c332f>
    <_x6301__x51fa__x8005_ xmlns="af3562b6-1766-4ee7-a23c-8b09e6ef67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8E201BF7CCA746B06103914307C227" ma:contentTypeVersion="29" ma:contentTypeDescription="新しいドキュメントを作成します。" ma:contentTypeScope="" ma:versionID="60931d290c1ad29bdc907e49c2f6dc8e">
  <xsd:schema xmlns:xsd="http://www.w3.org/2001/XMLSchema" xmlns:xs="http://www.w3.org/2001/XMLSchema" xmlns:p="http://schemas.microsoft.com/office/2006/metadata/properties" xmlns:ns2="af3562b6-1766-4ee7-a23c-8b09e6ef674c" xmlns:ns3="cd910eac-860b-4774-900b-10edfc4b71b2" xmlns:ns4="b36b396b-ce71-4894-a1f2-4205d8faa0e3" targetNamespace="http://schemas.microsoft.com/office/2006/metadata/properties" ma:root="true" ma:fieldsID="44abc093170771c8df858b653a452e1a" ns2:_="" ns3:_="" ns4:_="">
    <xsd:import namespace="af3562b6-1766-4ee7-a23c-8b09e6ef674c"/>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ServiceLocation"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ff1d_P_x306e__x5834__x5408__x306e__xff7a__xff9d__xff84__xff9b__xff70__xff97__xff70__x540d_" minOccurs="0"/>
                <xsd:element ref="ns2:lcf76f155ced4ddcb4097134ff3c332f" minOccurs="0"/>
                <xsd:element ref="ns4:TaxCatchAll" minOccurs="0"/>
                <xsd:element ref="ns2:MediaServiceObjectDetectorVersions" minOccurs="0"/>
                <xsd:element ref="ns2:_Flow_SignoffStatu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3562b6-1766-4ee7-a23c-8b09e6ef67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_x51fa__x767a__x65e5_" ma:index="20" nillable="true" ma:displayName="出発日" ma:format="DateOnly" ma:internalName="_x51fa__x767a__x65e5_">
      <xsd:simpleType>
        <xsd:restriction base="dms:DateTime"/>
      </xsd:simpleType>
    </xsd:element>
    <xsd:element name="_x60c5__x5831__x533a__x5206_" ma:index="21" nillable="true" ma:displayName="情報区分　" ma:description="ﾊﾟｽﾎﾟｰﾄ・口座" ma:format="Dropdown" ma:internalName="_x60c5__x5831__x533a__x5206_">
      <xsd:simpleType>
        <xsd:restriction base="dms:Choice">
          <xsd:enumeration value="氏名のみ"/>
          <xsd:enumeration value="連絡先（住所・TEL・ﾒｱﾄﾞ）"/>
          <xsd:enumeration value="ﾊﾟｽﾎﾟｰﾄ・口座"/>
          <xsd:enumeration value="ｱﾚﾙｷﾞｰ等"/>
          <xsd:enumeration value="ﾏｲﾅﾝﾊﾞｰ"/>
        </xsd:restriction>
      </xsd:simpleType>
    </xsd:element>
    <xsd:element name="_x4eba__x6570_" ma:index="22" nillable="true" ma:displayName="人数" ma:format="Dropdown" ma:internalName="_x4eba__x6570_" ma:percentage="FALSE">
      <xsd:simpleType>
        <xsd:restriction base="dms:Number"/>
      </xsd:simpleType>
    </xsd:element>
    <xsd:element name="_x6301__x51fa__x5a92__x4f53_" ma:index="23"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4"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25"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26" nillable="true" ma:displayName="返却or廃棄日　"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27" nillable="true" ma:displayName="GDPR対象数　"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8" nillable="true" ma:displayName="GDPR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ff1d_P_x306e__x5834__x5408__x306e__xff7a__xff9d__xff84__xff9b__xff70__xff97__xff70__x540d_" ma:index="29" nillable="true" ma:displayName="GDPR JTB＝Pの場合のｺﾝﾄﾛｰﾗｰ名" ma:description="対象がある場合のみ記入" ma:format="Dropdown" ma:internalName="GDPRJTB_xff1d_P_x306e__x5834__x5408__x306e__xff7a__xff9d__xff84__xff9b__xff70__xff97__xff70__x540d_">
      <xsd:simpleType>
        <xsd:restriction base="dms:Text">
          <xsd:maxLength value="255"/>
        </xsd:restriction>
      </xsd:simpleType>
    </xsd:element>
    <xsd:element name="lcf76f155ced4ddcb4097134ff3c332f" ma:index="31"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_Flow_SignoffStatus" ma:index="34" nillable="true" ma:displayName="承認の状態" ma:internalName="_x627f__x8a8d__x306e__x72b6__x614b_">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2"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941C4-B085-463A-8062-73C16A788A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 ds:uri="cd910eac-860b-4774-900b-10edfc4b71b2"/>
    <ds:schemaRef ds:uri="b36b396b-ce71-4894-a1f2-4205d8faa0e3"/>
    <ds:schemaRef ds:uri="af3562b6-1766-4ee7-a23c-8b09e6ef674c"/>
    <ds:schemaRef ds:uri="http://www.w3.org/XML/1998/namespace"/>
    <ds:schemaRef ds:uri="http://purl.org/dc/dcmitype/"/>
  </ds:schemaRefs>
</ds:datastoreItem>
</file>

<file path=customXml/itemProps2.xml><?xml version="1.0" encoding="utf-8"?>
<ds:datastoreItem xmlns:ds="http://schemas.openxmlformats.org/officeDocument/2006/customXml" ds:itemID="{8E23B144-D21D-4A8B-82E9-3BA7EAA2BA8F}">
  <ds:schemaRefs>
    <ds:schemaRef ds:uri="http://schemas.microsoft.com/sharepoint/v3/contenttype/forms"/>
  </ds:schemaRefs>
</ds:datastoreItem>
</file>

<file path=customXml/itemProps3.xml><?xml version="1.0" encoding="utf-8"?>
<ds:datastoreItem xmlns:ds="http://schemas.openxmlformats.org/officeDocument/2006/customXml" ds:itemID="{391E521C-1F11-46D7-AE33-FF37C08E2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3562b6-1766-4ee7-a23c-8b09e6ef674c"/>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効果検証様式（集計値）</vt:lpstr>
      <vt:lpstr>R3.4</vt:lpstr>
      <vt:lpstr>R3.10</vt:lpstr>
      <vt:lpstr>R3.11</vt:lpstr>
      <vt:lpstr>R3.12</vt:lpstr>
      <vt:lpstr>R4.1</vt:lpstr>
      <vt:lpstr>R4.3</vt:lpstr>
      <vt:lpstr>R4.4</vt:lpstr>
      <vt:lpstr>R4.5</vt:lpstr>
      <vt:lpstr>R4.6</vt:lpstr>
      <vt:lpstr>R4.7</vt:lpstr>
      <vt:lpstr>R4.8</vt:lpstr>
      <vt:lpstr>R4.9</vt:lpstr>
      <vt:lpstr>R4.10</vt:lpstr>
      <vt:lpstr>...</vt:lpstr>
      <vt:lpstr>'...'!Print_Area</vt:lpstr>
      <vt:lpstr>R3.10!Print_Area</vt:lpstr>
      <vt:lpstr>R3.11!Print_Area</vt:lpstr>
      <vt:lpstr>R3.12!Print_Area</vt:lpstr>
      <vt:lpstr>R3.4!Print_Area</vt:lpstr>
      <vt:lpstr>R4.1!Print_Area</vt:lpstr>
      <vt:lpstr>R4.10!Print_Area</vt:lpstr>
      <vt:lpstr>R4.3!Print_Area</vt:lpstr>
      <vt:lpstr>R4.4!Print_Area</vt:lpstr>
      <vt:lpstr>R4.5!Print_Area</vt:lpstr>
      <vt:lpstr>R4.6!Print_Area</vt:lpstr>
      <vt:lpstr>R4.7!Print_Area</vt:lpstr>
      <vt:lpstr>R4.8!Print_Area</vt:lpstr>
      <vt:lpstr>R4.9!Print_Area</vt:lpstr>
      <vt:lpstr>'効果検証様式（集計値）'!Print_Area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2024-03-28T23:50:14Z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0x010100DA8E201BF7CCA746B06103914307C227</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