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５表 部位別がん死亡者数・率・割合（性・年次別）" sheetId="1" r:id="rId1"/>
  </sheets>
  <definedNames>
    <definedName name="_xlnm.Print_Area" localSheetId="0">'第５表 部位別がん死亡者数・率・割合（性・年次別）'!$A$1:$X$79</definedName>
    <definedName name="_xlnm.Print_Titles" localSheetId="0">'第５表 部位別がん死亡者数・率・割合（性・年次別）'!$1:$1</definedName>
  </definedNames>
  <calcPr fullCalcOnLoad="1"/>
</workbook>
</file>

<file path=xl/sharedStrings.xml><?xml version="1.0" encoding="utf-8"?>
<sst xmlns="http://schemas.openxmlformats.org/spreadsheetml/2006/main" count="146" uniqueCount="58">
  <si>
    <t>食道</t>
  </si>
  <si>
    <t>胃</t>
  </si>
  <si>
    <t>膵臓</t>
  </si>
  <si>
    <t>気管　気管支　肺</t>
  </si>
  <si>
    <t>白血病</t>
  </si>
  <si>
    <t>その他</t>
  </si>
  <si>
    <t>乳房</t>
  </si>
  <si>
    <t>死亡率</t>
  </si>
  <si>
    <t>Ｈ２</t>
  </si>
  <si>
    <t>　７</t>
  </si>
  <si>
    <t>男</t>
  </si>
  <si>
    <t>女</t>
  </si>
  <si>
    <t>総数</t>
  </si>
  <si>
    <t>Ｓ40</t>
  </si>
  <si>
    <t>　･･･</t>
  </si>
  <si>
    <t>死亡者数</t>
  </si>
  <si>
    <t>大腸   1)</t>
  </si>
  <si>
    <t xml:space="preserve">肝臓 　2) </t>
  </si>
  <si>
    <t>肝臓    2)</t>
  </si>
  <si>
    <t xml:space="preserve">  60</t>
  </si>
  <si>
    <t>　　 3)  平成６年以前は胎盤を含む。　</t>
  </si>
  <si>
    <t>死亡割合</t>
  </si>
  <si>
    <t>（％）</t>
  </si>
  <si>
    <t>悪性新生物</t>
  </si>
  <si>
    <t>気管　気管支　肺</t>
  </si>
  <si>
    <t>子宮  3)</t>
  </si>
  <si>
    <t>　･･･</t>
  </si>
  <si>
    <t>　</t>
  </si>
  <si>
    <t xml:space="preserve">(男女別 </t>
  </si>
  <si>
    <t>人口</t>
  </si>
  <si>
    <t>10万対）</t>
  </si>
  <si>
    <t>注） 1)　結腸と直腸Ｓ状結腸移行部及び直腸を示す。</t>
  </si>
  <si>
    <t xml:space="preserve"> 　　　　但し平成６年までは、結腸を含まず、肛門を含む。</t>
  </si>
  <si>
    <t>　12</t>
  </si>
  <si>
    <t>　13</t>
  </si>
  <si>
    <t>　14</t>
  </si>
  <si>
    <t xml:space="preserve">     2)　肝及び肝内胆管を示す。</t>
  </si>
  <si>
    <t>　15</t>
  </si>
  <si>
    <t>　15</t>
  </si>
  <si>
    <t>第５表　部位別にみた悪性新生物による死亡者数・死亡率・死亡割合（百分率）、性・年次別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</si>
  <si>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</si>
  <si>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</si>
  <si>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</si>
  <si>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</si>
  <si>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</si>
  <si>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</si>
  <si>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</si>
  <si>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</si>
  <si>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23</t>
  </si>
  <si>
    <t>Ｓ45</t>
  </si>
  <si>
    <t>　24</t>
  </si>
  <si>
    <t>Ｓ50</t>
  </si>
  <si>
    <t>　25</t>
  </si>
  <si>
    <t>Ｓ55</t>
  </si>
  <si>
    <t>　26</t>
  </si>
  <si>
    <t>　27</t>
  </si>
  <si>
    <t>平成28年</t>
  </si>
  <si>
    <t>　28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</si>
</sst>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_ * #,##0_ ;_ * \-#,##0_ ;_ * &quot;・&quot;_ ;_ @_ "/>
    <numFmt numFmtId="182" formatCode="#,##0.0_ ;[Red]\-#,##0.0\ 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41" fontId="6" fillId="0" borderId="22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 quotePrefix="1">
      <alignment horizontal="center" vertical="center"/>
    </xf>
    <xf numFmtId="41" fontId="6" fillId="0" borderId="25" xfId="48" applyNumberFormat="1" applyFont="1" applyBorder="1" applyAlignment="1" quotePrefix="1">
      <alignment horizontal="right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 quotePrefix="1">
      <alignment horizontal="center" vertical="center"/>
    </xf>
    <xf numFmtId="41" fontId="6" fillId="0" borderId="28" xfId="48" applyNumberFormat="1" applyFont="1" applyBorder="1" applyAlignment="1" quotePrefix="1">
      <alignment horizontal="right" vertical="center"/>
    </xf>
    <xf numFmtId="41" fontId="6" fillId="0" borderId="28" xfId="48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 quotePrefix="1">
      <alignment horizontal="center" vertical="center"/>
    </xf>
    <xf numFmtId="177" fontId="6" fillId="0" borderId="23" xfId="48" applyNumberFormat="1" applyFont="1" applyBorder="1" applyAlignment="1">
      <alignment vertical="center"/>
    </xf>
    <xf numFmtId="0" fontId="6" fillId="0" borderId="11" xfId="48" applyNumberFormat="1" applyFont="1" applyBorder="1" applyAlignment="1" quotePrefix="1">
      <alignment horizontal="left"/>
    </xf>
    <xf numFmtId="177" fontId="6" fillId="0" borderId="25" xfId="48" applyNumberFormat="1" applyFont="1" applyBorder="1" applyAlignment="1">
      <alignment vertical="center"/>
    </xf>
    <xf numFmtId="177" fontId="6" fillId="0" borderId="24" xfId="48" applyNumberFormat="1" applyFont="1" applyBorder="1" applyAlignment="1">
      <alignment vertical="center"/>
    </xf>
    <xf numFmtId="177" fontId="6" fillId="0" borderId="20" xfId="48" applyNumberFormat="1" applyFont="1" applyBorder="1" applyAlignment="1">
      <alignment vertical="center"/>
    </xf>
    <xf numFmtId="177" fontId="6" fillId="0" borderId="22" xfId="48" applyNumberFormat="1" applyFont="1" applyBorder="1" applyAlignment="1">
      <alignment vertical="center"/>
    </xf>
    <xf numFmtId="177" fontId="6" fillId="0" borderId="21" xfId="48" applyNumberFormat="1" applyFont="1" applyBorder="1" applyAlignment="1">
      <alignment vertical="center"/>
    </xf>
    <xf numFmtId="0" fontId="6" fillId="0" borderId="28" xfId="48" applyNumberFormat="1" applyFont="1" applyBorder="1" applyAlignment="1" quotePrefix="1">
      <alignment horizontal="left"/>
    </xf>
    <xf numFmtId="0" fontId="6" fillId="0" borderId="26" xfId="0" applyFont="1" applyBorder="1" applyAlignment="1">
      <alignment horizontal="center" vertical="center"/>
    </xf>
    <xf numFmtId="0" fontId="6" fillId="0" borderId="0" xfId="48" applyNumberFormat="1" applyFont="1" applyBorder="1" applyAlignment="1" quotePrefix="1">
      <alignment horizontal="left"/>
    </xf>
    <xf numFmtId="177" fontId="6" fillId="0" borderId="28" xfId="48" applyNumberFormat="1" applyFont="1" applyBorder="1" applyAlignment="1">
      <alignment vertical="center"/>
    </xf>
    <xf numFmtId="177" fontId="6" fillId="0" borderId="27" xfId="48" applyNumberFormat="1" applyFont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0" fontId="6" fillId="0" borderId="0" xfId="0" applyFont="1" applyAlignment="1" quotePrefix="1">
      <alignment horizontal="left"/>
    </xf>
    <xf numFmtId="38" fontId="6" fillId="0" borderId="20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11" xfId="48" applyFont="1" applyBorder="1" applyAlignment="1" quotePrefix="1">
      <alignment vertical="center"/>
    </xf>
    <xf numFmtId="38" fontId="6" fillId="0" borderId="22" xfId="48" applyFont="1" applyBorder="1" applyAlignment="1" quotePrefix="1">
      <alignment vertical="center"/>
    </xf>
    <xf numFmtId="38" fontId="6" fillId="0" borderId="28" xfId="48" applyFont="1" applyBorder="1" applyAlignment="1" quotePrefix="1">
      <alignment vertical="center"/>
    </xf>
    <xf numFmtId="38" fontId="6" fillId="0" borderId="25" xfId="48" applyFont="1" applyBorder="1" applyAlignment="1" quotePrefix="1">
      <alignment vertical="center"/>
    </xf>
    <xf numFmtId="41" fontId="6" fillId="0" borderId="11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vertical="center"/>
    </xf>
    <xf numFmtId="176" fontId="6" fillId="0" borderId="24" xfId="48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38" fontId="6" fillId="0" borderId="23" xfId="0" applyNumberFormat="1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38" fontId="6" fillId="0" borderId="29" xfId="48" applyFont="1" applyBorder="1" applyAlignment="1">
      <alignment/>
    </xf>
    <xf numFmtId="38" fontId="6" fillId="0" borderId="23" xfId="48" applyFont="1" applyBorder="1" applyAlignment="1">
      <alignment/>
    </xf>
    <xf numFmtId="38" fontId="6" fillId="0" borderId="29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177" fontId="6" fillId="0" borderId="29" xfId="48" applyNumberFormat="1" applyFont="1" applyBorder="1" applyAlignment="1">
      <alignment vertical="center"/>
    </xf>
    <xf numFmtId="177" fontId="6" fillId="0" borderId="16" xfId="48" applyNumberFormat="1" applyFont="1" applyBorder="1" applyAlignment="1">
      <alignment vertical="center"/>
    </xf>
    <xf numFmtId="177" fontId="6" fillId="0" borderId="30" xfId="48" applyNumberFormat="1" applyFont="1" applyBorder="1" applyAlignment="1">
      <alignment vertical="center"/>
    </xf>
    <xf numFmtId="177" fontId="6" fillId="0" borderId="29" xfId="48" applyNumberFormat="1" applyFont="1" applyBorder="1" applyAlignment="1">
      <alignment/>
    </xf>
    <xf numFmtId="177" fontId="6" fillId="0" borderId="24" xfId="48" applyNumberFormat="1" applyFont="1" applyFill="1" applyBorder="1" applyAlignment="1">
      <alignment vertical="center"/>
    </xf>
    <xf numFmtId="177" fontId="6" fillId="0" borderId="23" xfId="48" applyNumberFormat="1" applyFont="1" applyBorder="1" applyAlignment="1">
      <alignment/>
    </xf>
    <xf numFmtId="177" fontId="6" fillId="0" borderId="29" xfId="48" applyNumberFormat="1" applyFont="1" applyFill="1" applyBorder="1" applyAlignment="1">
      <alignment vertical="center"/>
    </xf>
    <xf numFmtId="177" fontId="6" fillId="0" borderId="16" xfId="48" applyNumberFormat="1" applyFont="1" applyFill="1" applyBorder="1" applyAlignment="1">
      <alignment vertical="center"/>
    </xf>
    <xf numFmtId="177" fontId="6" fillId="0" borderId="30" xfId="48" applyNumberFormat="1" applyFont="1" applyFill="1" applyBorder="1" applyAlignment="1">
      <alignment vertical="center"/>
    </xf>
    <xf numFmtId="177" fontId="6" fillId="0" borderId="29" xfId="48" applyNumberFormat="1" applyFont="1" applyFill="1" applyBorder="1" applyAlignment="1">
      <alignment/>
    </xf>
    <xf numFmtId="177" fontId="6" fillId="0" borderId="23" xfId="48" applyNumberFormat="1" applyFont="1" applyFill="1" applyBorder="1" applyAlignment="1">
      <alignment vertical="center"/>
    </xf>
    <xf numFmtId="177" fontId="6" fillId="0" borderId="28" xfId="48" applyNumberFormat="1" applyFont="1" applyFill="1" applyBorder="1" applyAlignment="1">
      <alignment vertical="center"/>
    </xf>
    <xf numFmtId="177" fontId="6" fillId="0" borderId="23" xfId="48" applyNumberFormat="1" applyFont="1" applyFill="1" applyBorder="1" applyAlignment="1">
      <alignment/>
    </xf>
    <xf numFmtId="0" fontId="8" fillId="0" borderId="31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75</xdr:row>
      <xdr:rowOff>152400</xdr:rowOff>
    </xdr:from>
    <xdr:to>
      <xdr:col>23</xdr:col>
      <xdr:colOff>371475</xdr:colOff>
      <xdr:row>77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439650" y="1257300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tabSelected="1" view="pageBreakPreview" zoomScale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14.25"/>
  <cols>
    <col min="1" max="1" width="2.8984375" style="2" customWidth="1"/>
    <col min="2" max="2" width="9.3984375" style="2" customWidth="1"/>
    <col min="3" max="3" width="6" style="1" bestFit="1" customWidth="1"/>
    <col min="4" max="4" width="8.59765625" style="2" customWidth="1"/>
    <col min="5" max="13" width="7.59765625" style="2" customWidth="1"/>
    <col min="14" max="14" width="7.8984375" style="2" customWidth="1"/>
    <col min="15" max="24" width="6.59765625" style="2" customWidth="1"/>
    <col min="25" max="30" width="9" style="2" customWidth="1"/>
    <col min="31" max="31" width="18.09765625" style="2" customWidth="1"/>
    <col min="32" max="16384" width="9" style="2" customWidth="1"/>
  </cols>
  <sheetData>
    <row r="1" spans="1:24" ht="22.5" customHeight="1" thickBot="1">
      <c r="A1" s="64" t="s">
        <v>39</v>
      </c>
      <c r="N1" s="64"/>
      <c r="W1" s="83" t="s">
        <v>56</v>
      </c>
      <c r="X1" s="83"/>
    </row>
    <row r="2" spans="2:24" ht="15" customHeight="1">
      <c r="B2" s="4"/>
      <c r="C2" s="5"/>
      <c r="D2" s="6" t="s">
        <v>10</v>
      </c>
      <c r="E2" s="7"/>
      <c r="F2" s="7"/>
      <c r="G2" s="7"/>
      <c r="H2" s="7"/>
      <c r="I2" s="7"/>
      <c r="J2" s="7"/>
      <c r="K2" s="7"/>
      <c r="L2" s="7"/>
      <c r="M2" s="8"/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8"/>
    </row>
    <row r="3" spans="2:24" ht="42.75" customHeight="1" thickBot="1">
      <c r="B3" s="9"/>
      <c r="C3" s="10"/>
      <c r="D3" s="11" t="s">
        <v>12</v>
      </c>
      <c r="E3" s="12" t="s">
        <v>0</v>
      </c>
      <c r="F3" s="12" t="s">
        <v>1</v>
      </c>
      <c r="G3" s="13" t="s">
        <v>16</v>
      </c>
      <c r="H3" s="13" t="s">
        <v>17</v>
      </c>
      <c r="I3" s="12" t="s">
        <v>2</v>
      </c>
      <c r="J3" s="14" t="s">
        <v>24</v>
      </c>
      <c r="K3" s="12" t="s">
        <v>6</v>
      </c>
      <c r="L3" s="12" t="s">
        <v>4</v>
      </c>
      <c r="M3" s="15" t="s">
        <v>5</v>
      </c>
      <c r="N3" s="11" t="s">
        <v>12</v>
      </c>
      <c r="O3" s="12" t="s">
        <v>0</v>
      </c>
      <c r="P3" s="12" t="s">
        <v>1</v>
      </c>
      <c r="Q3" s="13" t="s">
        <v>16</v>
      </c>
      <c r="R3" s="13" t="s">
        <v>18</v>
      </c>
      <c r="S3" s="12" t="s">
        <v>2</v>
      </c>
      <c r="T3" s="13" t="s">
        <v>3</v>
      </c>
      <c r="U3" s="12" t="s">
        <v>6</v>
      </c>
      <c r="V3" s="13" t="s">
        <v>25</v>
      </c>
      <c r="W3" s="12" t="s">
        <v>4</v>
      </c>
      <c r="X3" s="15" t="s">
        <v>5</v>
      </c>
    </row>
    <row r="4" spans="2:24" s="3" customFormat="1" ht="14.25" customHeight="1" hidden="1">
      <c r="B4" s="16"/>
      <c r="C4" s="17" t="s">
        <v>13</v>
      </c>
      <c r="D4" s="45">
        <v>1073</v>
      </c>
      <c r="E4" s="54" t="s">
        <v>14</v>
      </c>
      <c r="F4" s="46">
        <v>386</v>
      </c>
      <c r="G4" s="54" t="s">
        <v>14</v>
      </c>
      <c r="H4" s="54" t="s">
        <v>14</v>
      </c>
      <c r="I4" s="54" t="s">
        <v>14</v>
      </c>
      <c r="J4" s="46">
        <v>117</v>
      </c>
      <c r="K4" s="55">
        <v>0</v>
      </c>
      <c r="L4" s="46">
        <v>32</v>
      </c>
      <c r="M4" s="47">
        <v>538</v>
      </c>
      <c r="N4" s="45">
        <v>991</v>
      </c>
      <c r="O4" s="54" t="s">
        <v>14</v>
      </c>
      <c r="P4" s="48">
        <v>323</v>
      </c>
      <c r="Q4" s="54" t="s">
        <v>14</v>
      </c>
      <c r="R4" s="54" t="s">
        <v>14</v>
      </c>
      <c r="S4" s="54" t="s">
        <v>14</v>
      </c>
      <c r="T4" s="46">
        <v>46</v>
      </c>
      <c r="U4" s="46">
        <v>45</v>
      </c>
      <c r="V4" s="46">
        <v>163</v>
      </c>
      <c r="W4" s="46">
        <v>22</v>
      </c>
      <c r="X4" s="47">
        <v>392</v>
      </c>
    </row>
    <row r="5" spans="2:24" s="3" customFormat="1" ht="14.25" customHeight="1" hidden="1">
      <c r="B5" s="19"/>
      <c r="C5" s="25" t="s">
        <v>49</v>
      </c>
      <c r="D5" s="49">
        <v>1223</v>
      </c>
      <c r="E5" s="50">
        <v>68</v>
      </c>
      <c r="F5" s="50">
        <v>420</v>
      </c>
      <c r="G5" s="56" t="s">
        <v>14</v>
      </c>
      <c r="H5" s="50">
        <v>172</v>
      </c>
      <c r="I5" s="50">
        <v>48</v>
      </c>
      <c r="J5" s="50">
        <v>146</v>
      </c>
      <c r="K5" s="57">
        <v>0</v>
      </c>
      <c r="L5" s="50">
        <v>34</v>
      </c>
      <c r="M5" s="51">
        <v>335</v>
      </c>
      <c r="N5" s="49">
        <v>974</v>
      </c>
      <c r="O5" s="52">
        <v>18</v>
      </c>
      <c r="P5" s="52">
        <v>287</v>
      </c>
      <c r="Q5" s="56" t="s">
        <v>14</v>
      </c>
      <c r="R5" s="50">
        <v>105</v>
      </c>
      <c r="S5" s="50">
        <v>37</v>
      </c>
      <c r="T5" s="50">
        <v>53</v>
      </c>
      <c r="U5" s="50">
        <v>51</v>
      </c>
      <c r="V5" s="50">
        <v>159</v>
      </c>
      <c r="W5" s="50">
        <v>27</v>
      </c>
      <c r="X5" s="51">
        <v>237</v>
      </c>
    </row>
    <row r="6" spans="2:24" s="3" customFormat="1" ht="14.25" customHeight="1" hidden="1">
      <c r="B6" s="23"/>
      <c r="C6" s="20" t="s">
        <v>51</v>
      </c>
      <c r="D6" s="49">
        <v>1321</v>
      </c>
      <c r="E6" s="50">
        <v>58</v>
      </c>
      <c r="F6" s="50">
        <v>436</v>
      </c>
      <c r="G6" s="56" t="s">
        <v>14</v>
      </c>
      <c r="H6" s="50">
        <v>145</v>
      </c>
      <c r="I6" s="50">
        <v>59</v>
      </c>
      <c r="J6" s="50">
        <v>203</v>
      </c>
      <c r="K6" s="57">
        <v>0</v>
      </c>
      <c r="L6" s="50">
        <v>57</v>
      </c>
      <c r="M6" s="51">
        <v>363</v>
      </c>
      <c r="N6" s="49">
        <v>1176</v>
      </c>
      <c r="O6" s="50">
        <v>19</v>
      </c>
      <c r="P6" s="52">
        <v>314</v>
      </c>
      <c r="Q6" s="56" t="s">
        <v>14</v>
      </c>
      <c r="R6" s="50">
        <v>108</v>
      </c>
      <c r="S6" s="50">
        <v>48</v>
      </c>
      <c r="T6" s="50">
        <v>76</v>
      </c>
      <c r="U6" s="50">
        <v>52</v>
      </c>
      <c r="V6" s="50">
        <v>164</v>
      </c>
      <c r="W6" s="50">
        <v>38</v>
      </c>
      <c r="X6" s="51">
        <v>357</v>
      </c>
    </row>
    <row r="7" spans="2:24" s="3" customFormat="1" ht="14.25" customHeight="1">
      <c r="B7" s="19"/>
      <c r="C7" s="20" t="s">
        <v>53</v>
      </c>
      <c r="D7" s="49">
        <v>1573</v>
      </c>
      <c r="E7" s="50">
        <v>78</v>
      </c>
      <c r="F7" s="50">
        <v>416</v>
      </c>
      <c r="G7" s="56">
        <v>75</v>
      </c>
      <c r="H7" s="50">
        <v>215</v>
      </c>
      <c r="I7" s="50">
        <v>78</v>
      </c>
      <c r="J7" s="50">
        <v>309</v>
      </c>
      <c r="K7" s="50">
        <v>1</v>
      </c>
      <c r="L7" s="50">
        <v>42</v>
      </c>
      <c r="M7" s="51">
        <v>359</v>
      </c>
      <c r="N7" s="49">
        <v>1227</v>
      </c>
      <c r="O7" s="50">
        <v>16</v>
      </c>
      <c r="P7" s="52">
        <v>281</v>
      </c>
      <c r="Q7" s="56">
        <v>43</v>
      </c>
      <c r="R7" s="50">
        <v>123</v>
      </c>
      <c r="S7" s="50">
        <v>60</v>
      </c>
      <c r="T7" s="50">
        <v>114</v>
      </c>
      <c r="U7" s="50">
        <v>56</v>
      </c>
      <c r="V7" s="50">
        <v>117</v>
      </c>
      <c r="W7" s="50">
        <v>44</v>
      </c>
      <c r="X7" s="51">
        <v>373</v>
      </c>
    </row>
    <row r="8" spans="2:24" s="3" customFormat="1" ht="14.25" customHeight="1">
      <c r="B8" s="23"/>
      <c r="C8" s="20" t="s">
        <v>19</v>
      </c>
      <c r="D8" s="49">
        <v>1855</v>
      </c>
      <c r="E8" s="50">
        <v>84</v>
      </c>
      <c r="F8" s="50">
        <v>423</v>
      </c>
      <c r="G8" s="56">
        <v>78</v>
      </c>
      <c r="H8" s="50">
        <v>291</v>
      </c>
      <c r="I8" s="50">
        <v>104</v>
      </c>
      <c r="J8" s="50">
        <v>336</v>
      </c>
      <c r="K8" s="50">
        <v>1</v>
      </c>
      <c r="L8" s="50">
        <v>54</v>
      </c>
      <c r="M8" s="51">
        <v>484</v>
      </c>
      <c r="N8" s="49">
        <v>1393</v>
      </c>
      <c r="O8" s="50">
        <v>21</v>
      </c>
      <c r="P8" s="52">
        <v>275</v>
      </c>
      <c r="Q8" s="56">
        <v>50</v>
      </c>
      <c r="R8" s="50">
        <v>132</v>
      </c>
      <c r="S8" s="50">
        <v>106</v>
      </c>
      <c r="T8" s="50">
        <v>156</v>
      </c>
      <c r="U8" s="50">
        <v>71</v>
      </c>
      <c r="V8" s="50">
        <v>99</v>
      </c>
      <c r="W8" s="50">
        <v>46</v>
      </c>
      <c r="X8" s="51">
        <v>437</v>
      </c>
    </row>
    <row r="9" spans="2:24" s="3" customFormat="1" ht="14.25" customHeight="1">
      <c r="B9" s="24" t="s">
        <v>15</v>
      </c>
      <c r="C9" s="25" t="s">
        <v>8</v>
      </c>
      <c r="D9" s="49">
        <v>2236</v>
      </c>
      <c r="E9" s="50">
        <v>96</v>
      </c>
      <c r="F9" s="50">
        <v>436</v>
      </c>
      <c r="G9" s="56">
        <v>82</v>
      </c>
      <c r="H9" s="50">
        <v>385</v>
      </c>
      <c r="I9" s="50">
        <v>119</v>
      </c>
      <c r="J9" s="50">
        <v>435</v>
      </c>
      <c r="K9" s="57">
        <v>0</v>
      </c>
      <c r="L9" s="50">
        <v>81</v>
      </c>
      <c r="M9" s="51">
        <v>602</v>
      </c>
      <c r="N9" s="49">
        <v>1532</v>
      </c>
      <c r="O9" s="50">
        <v>16</v>
      </c>
      <c r="P9" s="52">
        <v>246</v>
      </c>
      <c r="Q9" s="56">
        <v>77</v>
      </c>
      <c r="R9" s="50">
        <v>138</v>
      </c>
      <c r="S9" s="50">
        <v>117</v>
      </c>
      <c r="T9" s="50">
        <v>199</v>
      </c>
      <c r="U9" s="50">
        <v>93</v>
      </c>
      <c r="V9" s="50">
        <v>75</v>
      </c>
      <c r="W9" s="50">
        <v>60</v>
      </c>
      <c r="X9" s="51">
        <v>511</v>
      </c>
    </row>
    <row r="10" spans="2:24" s="3" customFormat="1" ht="14.25" customHeight="1">
      <c r="B10" s="19"/>
      <c r="C10" s="26" t="s">
        <v>9</v>
      </c>
      <c r="D10" s="49">
        <v>2444</v>
      </c>
      <c r="E10" s="56">
        <v>91</v>
      </c>
      <c r="F10" s="52">
        <v>364</v>
      </c>
      <c r="G10" s="56">
        <v>239</v>
      </c>
      <c r="H10" s="52">
        <v>418</v>
      </c>
      <c r="I10" s="52">
        <v>136</v>
      </c>
      <c r="J10" s="52">
        <v>522</v>
      </c>
      <c r="K10" s="56">
        <v>0</v>
      </c>
      <c r="L10" s="52">
        <v>79</v>
      </c>
      <c r="M10" s="53">
        <v>595</v>
      </c>
      <c r="N10" s="49">
        <v>1774</v>
      </c>
      <c r="O10" s="52">
        <v>17</v>
      </c>
      <c r="P10" s="52">
        <v>260</v>
      </c>
      <c r="Q10" s="56">
        <v>228</v>
      </c>
      <c r="R10" s="52">
        <v>195</v>
      </c>
      <c r="S10" s="52">
        <v>133</v>
      </c>
      <c r="T10" s="52">
        <v>245</v>
      </c>
      <c r="U10" s="52">
        <v>102</v>
      </c>
      <c r="V10" s="52">
        <v>88</v>
      </c>
      <c r="W10" s="52">
        <v>52</v>
      </c>
      <c r="X10" s="53">
        <v>454</v>
      </c>
    </row>
    <row r="11" spans="2:24" s="3" customFormat="1" ht="14.25" customHeight="1">
      <c r="B11" s="19"/>
      <c r="C11" s="20" t="s">
        <v>33</v>
      </c>
      <c r="D11" s="49">
        <v>2686</v>
      </c>
      <c r="E11" s="52">
        <v>96</v>
      </c>
      <c r="F11" s="52">
        <v>380</v>
      </c>
      <c r="G11" s="52">
        <v>250</v>
      </c>
      <c r="H11" s="52">
        <v>427</v>
      </c>
      <c r="I11" s="52">
        <v>153</v>
      </c>
      <c r="J11" s="52">
        <v>634</v>
      </c>
      <c r="K11" s="52">
        <v>3</v>
      </c>
      <c r="L11" s="52">
        <v>80</v>
      </c>
      <c r="M11" s="51">
        <v>663</v>
      </c>
      <c r="N11" s="49">
        <v>1911</v>
      </c>
      <c r="O11" s="52">
        <v>20</v>
      </c>
      <c r="P11" s="52">
        <v>229</v>
      </c>
      <c r="Q11" s="52">
        <v>240</v>
      </c>
      <c r="R11" s="52">
        <v>182</v>
      </c>
      <c r="S11" s="52">
        <v>177</v>
      </c>
      <c r="T11" s="52">
        <v>255</v>
      </c>
      <c r="U11" s="52">
        <v>133</v>
      </c>
      <c r="V11" s="52">
        <v>94</v>
      </c>
      <c r="W11" s="52">
        <v>64</v>
      </c>
      <c r="X11" s="51">
        <v>517</v>
      </c>
    </row>
    <row r="12" spans="2:24" s="3" customFormat="1" ht="14.25" customHeight="1">
      <c r="B12" s="19"/>
      <c r="C12" s="20" t="s">
        <v>34</v>
      </c>
      <c r="D12" s="49">
        <v>2705</v>
      </c>
      <c r="E12" s="52">
        <v>109</v>
      </c>
      <c r="F12" s="52">
        <v>369</v>
      </c>
      <c r="G12" s="52">
        <v>284</v>
      </c>
      <c r="H12" s="52">
        <v>455</v>
      </c>
      <c r="I12" s="52">
        <v>142</v>
      </c>
      <c r="J12" s="52">
        <v>583</v>
      </c>
      <c r="K12" s="52">
        <v>0</v>
      </c>
      <c r="L12" s="52">
        <v>88</v>
      </c>
      <c r="M12" s="51">
        <v>675</v>
      </c>
      <c r="N12" s="49">
        <v>1954</v>
      </c>
      <c r="O12" s="52">
        <v>15</v>
      </c>
      <c r="P12" s="52">
        <v>240</v>
      </c>
      <c r="Q12" s="52">
        <v>260</v>
      </c>
      <c r="R12" s="52">
        <v>197</v>
      </c>
      <c r="S12" s="52">
        <v>144</v>
      </c>
      <c r="T12" s="52">
        <v>237</v>
      </c>
      <c r="U12" s="52">
        <v>157</v>
      </c>
      <c r="V12" s="52">
        <v>100</v>
      </c>
      <c r="W12" s="52">
        <v>68</v>
      </c>
      <c r="X12" s="51">
        <v>536</v>
      </c>
    </row>
    <row r="13" spans="2:24" s="3" customFormat="1" ht="14.25" customHeight="1">
      <c r="B13" s="19"/>
      <c r="C13" s="20" t="s">
        <v>35</v>
      </c>
      <c r="D13" s="49">
        <v>2844</v>
      </c>
      <c r="E13" s="52">
        <v>94</v>
      </c>
      <c r="F13" s="52">
        <v>391</v>
      </c>
      <c r="G13" s="52">
        <v>298</v>
      </c>
      <c r="H13" s="52">
        <v>454</v>
      </c>
      <c r="I13" s="52">
        <v>179</v>
      </c>
      <c r="J13" s="52">
        <v>624</v>
      </c>
      <c r="K13" s="52">
        <v>3</v>
      </c>
      <c r="L13" s="52">
        <v>71</v>
      </c>
      <c r="M13" s="51">
        <v>730</v>
      </c>
      <c r="N13" s="49">
        <v>2011</v>
      </c>
      <c r="O13" s="52">
        <v>22</v>
      </c>
      <c r="P13" s="52">
        <v>217</v>
      </c>
      <c r="Q13" s="52">
        <v>283</v>
      </c>
      <c r="R13" s="52">
        <v>207</v>
      </c>
      <c r="S13" s="52">
        <v>149</v>
      </c>
      <c r="T13" s="52">
        <v>282</v>
      </c>
      <c r="U13" s="52">
        <v>126</v>
      </c>
      <c r="V13" s="52">
        <v>99</v>
      </c>
      <c r="W13" s="52">
        <v>62</v>
      </c>
      <c r="X13" s="51">
        <v>564</v>
      </c>
    </row>
    <row r="14" spans="2:24" s="3" customFormat="1" ht="14.25" customHeight="1">
      <c r="B14" s="19"/>
      <c r="C14" s="20" t="s">
        <v>37</v>
      </c>
      <c r="D14" s="49">
        <v>2805</v>
      </c>
      <c r="E14" s="52">
        <v>122</v>
      </c>
      <c r="F14" s="52">
        <v>355</v>
      </c>
      <c r="G14" s="52">
        <v>255</v>
      </c>
      <c r="H14" s="52">
        <v>429</v>
      </c>
      <c r="I14" s="52">
        <v>167</v>
      </c>
      <c r="J14" s="52">
        <v>628</v>
      </c>
      <c r="K14" s="52">
        <v>1</v>
      </c>
      <c r="L14" s="52">
        <v>84</v>
      </c>
      <c r="M14" s="51">
        <v>764</v>
      </c>
      <c r="N14" s="49">
        <v>2004</v>
      </c>
      <c r="O14" s="52">
        <v>21</v>
      </c>
      <c r="P14" s="52">
        <v>266</v>
      </c>
      <c r="Q14" s="52">
        <v>268</v>
      </c>
      <c r="R14" s="52">
        <v>210</v>
      </c>
      <c r="S14" s="52">
        <v>138</v>
      </c>
      <c r="T14" s="52">
        <v>273</v>
      </c>
      <c r="U14" s="52">
        <v>125</v>
      </c>
      <c r="V14" s="52">
        <v>100</v>
      </c>
      <c r="W14" s="52">
        <v>72</v>
      </c>
      <c r="X14" s="51">
        <v>531</v>
      </c>
    </row>
    <row r="15" spans="2:24" s="3" customFormat="1" ht="14.25" customHeight="1">
      <c r="B15" s="63"/>
      <c r="C15" s="20" t="s">
        <v>40</v>
      </c>
      <c r="D15" s="49">
        <v>2918</v>
      </c>
      <c r="E15" s="52">
        <v>105</v>
      </c>
      <c r="F15" s="52">
        <v>347</v>
      </c>
      <c r="G15" s="52">
        <v>264</v>
      </c>
      <c r="H15" s="52">
        <v>447</v>
      </c>
      <c r="I15" s="52">
        <v>182</v>
      </c>
      <c r="J15" s="52">
        <v>724</v>
      </c>
      <c r="K15" s="52">
        <v>1</v>
      </c>
      <c r="L15" s="52">
        <v>87</v>
      </c>
      <c r="M15" s="51">
        <v>761</v>
      </c>
      <c r="N15" s="49">
        <v>2058</v>
      </c>
      <c r="O15" s="52">
        <v>25</v>
      </c>
      <c r="P15" s="52">
        <v>223</v>
      </c>
      <c r="Q15" s="52">
        <v>264</v>
      </c>
      <c r="R15" s="52">
        <v>192</v>
      </c>
      <c r="S15" s="52">
        <v>159</v>
      </c>
      <c r="T15" s="52">
        <v>273</v>
      </c>
      <c r="U15" s="52">
        <v>163</v>
      </c>
      <c r="V15" s="52">
        <v>80</v>
      </c>
      <c r="W15" s="52">
        <v>71</v>
      </c>
      <c r="X15" s="51">
        <v>608</v>
      </c>
    </row>
    <row r="16" spans="2:24" s="3" customFormat="1" ht="14.25" customHeight="1">
      <c r="B16" s="63"/>
      <c r="C16" s="20" t="s">
        <v>41</v>
      </c>
      <c r="D16" s="49">
        <v>2878</v>
      </c>
      <c r="E16" s="52">
        <v>117</v>
      </c>
      <c r="F16" s="52">
        <v>319</v>
      </c>
      <c r="G16" s="52">
        <v>269</v>
      </c>
      <c r="H16" s="52">
        <v>441</v>
      </c>
      <c r="I16" s="52">
        <v>203</v>
      </c>
      <c r="J16" s="52">
        <v>676</v>
      </c>
      <c r="K16" s="52">
        <v>1</v>
      </c>
      <c r="L16" s="52">
        <v>77</v>
      </c>
      <c r="M16" s="51">
        <v>775</v>
      </c>
      <c r="N16" s="49">
        <v>2147</v>
      </c>
      <c r="O16" s="52">
        <v>23</v>
      </c>
      <c r="P16" s="52">
        <v>216</v>
      </c>
      <c r="Q16" s="52">
        <v>274</v>
      </c>
      <c r="R16" s="52">
        <v>232</v>
      </c>
      <c r="S16" s="52">
        <v>196</v>
      </c>
      <c r="T16" s="52">
        <v>298</v>
      </c>
      <c r="U16" s="52">
        <v>153</v>
      </c>
      <c r="V16" s="52">
        <v>100</v>
      </c>
      <c r="W16" s="52">
        <v>72</v>
      </c>
      <c r="X16" s="51">
        <v>583</v>
      </c>
    </row>
    <row r="17" spans="2:24" s="3" customFormat="1" ht="14.25" customHeight="1">
      <c r="B17" s="63"/>
      <c r="C17" s="20" t="s">
        <v>42</v>
      </c>
      <c r="D17" s="49">
        <v>2969</v>
      </c>
      <c r="E17" s="52">
        <v>111</v>
      </c>
      <c r="F17" s="52">
        <v>366</v>
      </c>
      <c r="G17" s="52">
        <v>269</v>
      </c>
      <c r="H17" s="52">
        <v>432</v>
      </c>
      <c r="I17" s="52">
        <v>180</v>
      </c>
      <c r="J17" s="52">
        <v>734</v>
      </c>
      <c r="K17" s="52">
        <v>2</v>
      </c>
      <c r="L17" s="52">
        <v>90</v>
      </c>
      <c r="M17" s="51">
        <v>785</v>
      </c>
      <c r="N17" s="49">
        <v>2127</v>
      </c>
      <c r="O17" s="52">
        <v>22</v>
      </c>
      <c r="P17" s="52">
        <v>252</v>
      </c>
      <c r="Q17" s="52">
        <v>239</v>
      </c>
      <c r="R17" s="52">
        <v>201</v>
      </c>
      <c r="S17" s="52">
        <v>176</v>
      </c>
      <c r="T17" s="52">
        <v>268</v>
      </c>
      <c r="U17" s="52">
        <v>157</v>
      </c>
      <c r="V17" s="52">
        <v>120</v>
      </c>
      <c r="W17" s="52">
        <v>78</v>
      </c>
      <c r="X17" s="51">
        <v>614</v>
      </c>
    </row>
    <row r="18" spans="2:24" s="3" customFormat="1" ht="14.25" customHeight="1">
      <c r="B18" s="19"/>
      <c r="C18" s="20" t="s">
        <v>43</v>
      </c>
      <c r="D18" s="49">
        <v>2981</v>
      </c>
      <c r="E18" s="52">
        <v>120</v>
      </c>
      <c r="F18" s="52">
        <v>362</v>
      </c>
      <c r="G18" s="52">
        <v>289</v>
      </c>
      <c r="H18" s="52">
        <v>429</v>
      </c>
      <c r="I18" s="52">
        <v>191</v>
      </c>
      <c r="J18" s="52">
        <v>685</v>
      </c>
      <c r="K18" s="52">
        <v>1</v>
      </c>
      <c r="L18" s="52">
        <v>83</v>
      </c>
      <c r="M18" s="51">
        <v>822</v>
      </c>
      <c r="N18" s="66">
        <v>2151</v>
      </c>
      <c r="O18" s="52">
        <v>17</v>
      </c>
      <c r="P18" s="52">
        <v>221</v>
      </c>
      <c r="Q18" s="52">
        <v>297</v>
      </c>
      <c r="R18" s="52">
        <v>203</v>
      </c>
      <c r="S18" s="52">
        <v>193</v>
      </c>
      <c r="T18" s="52">
        <v>293</v>
      </c>
      <c r="U18" s="52">
        <v>153</v>
      </c>
      <c r="V18" s="52">
        <v>101</v>
      </c>
      <c r="W18" s="52">
        <v>81</v>
      </c>
      <c r="X18" s="51">
        <v>592</v>
      </c>
    </row>
    <row r="19" spans="2:24" s="3" customFormat="1" ht="14.25" customHeight="1">
      <c r="B19" s="19"/>
      <c r="C19" s="20" t="s">
        <v>44</v>
      </c>
      <c r="D19" s="49">
        <v>2965</v>
      </c>
      <c r="E19" s="52">
        <v>101</v>
      </c>
      <c r="F19" s="52">
        <v>362</v>
      </c>
      <c r="G19" s="52">
        <v>293</v>
      </c>
      <c r="H19" s="52">
        <v>422</v>
      </c>
      <c r="I19" s="52">
        <v>176</v>
      </c>
      <c r="J19" s="52">
        <v>770</v>
      </c>
      <c r="K19" s="52">
        <v>2</v>
      </c>
      <c r="L19" s="52">
        <v>90</v>
      </c>
      <c r="M19" s="51">
        <v>749</v>
      </c>
      <c r="N19" s="66">
        <v>2197</v>
      </c>
      <c r="O19" s="52">
        <v>20</v>
      </c>
      <c r="P19" s="52">
        <v>229</v>
      </c>
      <c r="Q19" s="52">
        <v>299</v>
      </c>
      <c r="R19" s="52">
        <v>194</v>
      </c>
      <c r="S19" s="52">
        <v>197</v>
      </c>
      <c r="T19" s="52">
        <v>309</v>
      </c>
      <c r="U19" s="52">
        <v>173</v>
      </c>
      <c r="V19" s="52">
        <v>94</v>
      </c>
      <c r="W19" s="52">
        <v>73</v>
      </c>
      <c r="X19" s="51">
        <v>609</v>
      </c>
    </row>
    <row r="20" spans="2:24" s="3" customFormat="1" ht="14.25" customHeight="1">
      <c r="B20" s="19"/>
      <c r="C20" s="20" t="s">
        <v>45</v>
      </c>
      <c r="D20" s="49">
        <v>3032</v>
      </c>
      <c r="E20" s="52">
        <v>108</v>
      </c>
      <c r="F20" s="52">
        <v>348</v>
      </c>
      <c r="G20" s="52">
        <v>310</v>
      </c>
      <c r="H20" s="52">
        <v>405</v>
      </c>
      <c r="I20" s="52">
        <v>212</v>
      </c>
      <c r="J20" s="52">
        <v>747</v>
      </c>
      <c r="K20" s="52">
        <v>0</v>
      </c>
      <c r="L20" s="52">
        <v>87</v>
      </c>
      <c r="M20" s="51">
        <v>815</v>
      </c>
      <c r="N20" s="66">
        <v>2196</v>
      </c>
      <c r="O20" s="52">
        <v>26</v>
      </c>
      <c r="P20" s="52">
        <v>215</v>
      </c>
      <c r="Q20" s="52">
        <v>301</v>
      </c>
      <c r="R20" s="52">
        <v>204</v>
      </c>
      <c r="S20" s="52">
        <v>184</v>
      </c>
      <c r="T20" s="52">
        <v>317</v>
      </c>
      <c r="U20" s="52">
        <v>174</v>
      </c>
      <c r="V20" s="52">
        <v>88</v>
      </c>
      <c r="W20" s="52">
        <v>82</v>
      </c>
      <c r="X20" s="51">
        <v>605</v>
      </c>
    </row>
    <row r="21" spans="2:24" s="3" customFormat="1" ht="14.25" customHeight="1">
      <c r="B21" s="19"/>
      <c r="C21" s="20" t="s">
        <v>46</v>
      </c>
      <c r="D21" s="49">
        <v>3074</v>
      </c>
      <c r="E21" s="52">
        <v>111</v>
      </c>
      <c r="F21" s="52">
        <v>332</v>
      </c>
      <c r="G21" s="52">
        <v>326</v>
      </c>
      <c r="H21" s="52">
        <v>382</v>
      </c>
      <c r="I21" s="52">
        <v>240</v>
      </c>
      <c r="J21" s="52">
        <v>754</v>
      </c>
      <c r="K21" s="52">
        <v>0</v>
      </c>
      <c r="L21" s="52">
        <v>93</v>
      </c>
      <c r="M21" s="51">
        <v>836</v>
      </c>
      <c r="N21" s="66">
        <v>2250</v>
      </c>
      <c r="O21" s="52">
        <v>19</v>
      </c>
      <c r="P21" s="52">
        <v>208</v>
      </c>
      <c r="Q21" s="52">
        <v>295</v>
      </c>
      <c r="R21" s="52">
        <v>208</v>
      </c>
      <c r="S21" s="52">
        <v>197</v>
      </c>
      <c r="T21" s="52">
        <v>342</v>
      </c>
      <c r="U21" s="52">
        <v>168</v>
      </c>
      <c r="V21" s="52">
        <v>98</v>
      </c>
      <c r="W21" s="52">
        <v>74</v>
      </c>
      <c r="X21" s="51">
        <v>641</v>
      </c>
    </row>
    <row r="22" spans="2:24" s="3" customFormat="1" ht="14.25" customHeight="1">
      <c r="B22" s="19"/>
      <c r="C22" s="20" t="s">
        <v>47</v>
      </c>
      <c r="D22" s="49">
        <v>3039</v>
      </c>
      <c r="E22" s="52">
        <v>116</v>
      </c>
      <c r="F22" s="52">
        <v>376</v>
      </c>
      <c r="G22" s="52">
        <v>314</v>
      </c>
      <c r="H22" s="52">
        <v>345</v>
      </c>
      <c r="I22" s="52">
        <v>218</v>
      </c>
      <c r="J22" s="52">
        <v>743</v>
      </c>
      <c r="K22" s="52">
        <v>0</v>
      </c>
      <c r="L22" s="52">
        <v>82</v>
      </c>
      <c r="M22" s="51">
        <v>845</v>
      </c>
      <c r="N22" s="66">
        <v>2275</v>
      </c>
      <c r="O22" s="52">
        <v>22</v>
      </c>
      <c r="P22" s="52">
        <v>207</v>
      </c>
      <c r="Q22" s="52">
        <v>306</v>
      </c>
      <c r="R22" s="52">
        <v>206</v>
      </c>
      <c r="S22" s="52">
        <v>213</v>
      </c>
      <c r="T22" s="52">
        <v>301</v>
      </c>
      <c r="U22" s="52">
        <v>182</v>
      </c>
      <c r="V22" s="52">
        <v>106</v>
      </c>
      <c r="W22" s="52">
        <v>80</v>
      </c>
      <c r="X22" s="51">
        <v>652</v>
      </c>
    </row>
    <row r="23" spans="2:24" s="3" customFormat="1" ht="14.25" customHeight="1">
      <c r="B23" s="19"/>
      <c r="C23" s="20" t="s">
        <v>50</v>
      </c>
      <c r="D23" s="49">
        <v>3155</v>
      </c>
      <c r="E23" s="52">
        <v>108</v>
      </c>
      <c r="F23" s="52">
        <v>327</v>
      </c>
      <c r="G23" s="52">
        <v>315</v>
      </c>
      <c r="H23" s="52">
        <v>358</v>
      </c>
      <c r="I23" s="52">
        <v>269</v>
      </c>
      <c r="J23" s="52">
        <v>777</v>
      </c>
      <c r="K23" s="52">
        <v>0</v>
      </c>
      <c r="L23" s="52">
        <v>90</v>
      </c>
      <c r="M23" s="51">
        <v>911</v>
      </c>
      <c r="N23" s="66">
        <v>2316</v>
      </c>
      <c r="O23" s="52">
        <v>17</v>
      </c>
      <c r="P23" s="52">
        <v>199</v>
      </c>
      <c r="Q23" s="52">
        <v>347</v>
      </c>
      <c r="R23" s="52">
        <v>192</v>
      </c>
      <c r="S23" s="52">
        <v>228</v>
      </c>
      <c r="T23" s="52">
        <v>345</v>
      </c>
      <c r="U23" s="52">
        <v>168</v>
      </c>
      <c r="V23" s="52">
        <v>100</v>
      </c>
      <c r="W23" s="52">
        <v>79</v>
      </c>
      <c r="X23" s="51">
        <v>641</v>
      </c>
    </row>
    <row r="24" spans="2:24" s="3" customFormat="1" ht="14.25" customHeight="1">
      <c r="B24" s="19"/>
      <c r="C24" s="20" t="s">
        <v>52</v>
      </c>
      <c r="D24" s="49">
        <v>3006</v>
      </c>
      <c r="E24" s="52">
        <v>123</v>
      </c>
      <c r="F24" s="52">
        <v>328</v>
      </c>
      <c r="G24" s="52">
        <v>300</v>
      </c>
      <c r="H24" s="52">
        <v>332</v>
      </c>
      <c r="I24" s="52">
        <v>255</v>
      </c>
      <c r="J24" s="52">
        <v>680</v>
      </c>
      <c r="K24" s="52">
        <v>1</v>
      </c>
      <c r="L24" s="52">
        <v>112</v>
      </c>
      <c r="M24" s="51">
        <v>875</v>
      </c>
      <c r="N24" s="66">
        <v>2263</v>
      </c>
      <c r="O24" s="52">
        <v>21</v>
      </c>
      <c r="P24" s="52">
        <v>193</v>
      </c>
      <c r="Q24" s="52">
        <v>302</v>
      </c>
      <c r="R24" s="52">
        <v>196</v>
      </c>
      <c r="S24" s="52">
        <v>228</v>
      </c>
      <c r="T24" s="52">
        <v>321</v>
      </c>
      <c r="U24" s="52">
        <v>201</v>
      </c>
      <c r="V24" s="52">
        <v>87</v>
      </c>
      <c r="W24" s="52">
        <v>72</v>
      </c>
      <c r="X24" s="51">
        <v>642</v>
      </c>
    </row>
    <row r="25" spans="2:24" s="3" customFormat="1" ht="14.25" customHeight="1">
      <c r="B25" s="19"/>
      <c r="C25" s="20" t="s">
        <v>54</v>
      </c>
      <c r="D25" s="49">
        <v>3151</v>
      </c>
      <c r="E25" s="52">
        <v>101</v>
      </c>
      <c r="F25" s="52">
        <v>358</v>
      </c>
      <c r="G25" s="52">
        <v>329</v>
      </c>
      <c r="H25" s="52">
        <v>345</v>
      </c>
      <c r="I25" s="52">
        <v>256</v>
      </c>
      <c r="J25" s="52">
        <v>772</v>
      </c>
      <c r="K25" s="52">
        <v>1</v>
      </c>
      <c r="L25" s="52">
        <v>90</v>
      </c>
      <c r="M25" s="51">
        <v>899</v>
      </c>
      <c r="N25" s="66">
        <v>2348</v>
      </c>
      <c r="O25" s="52">
        <v>12</v>
      </c>
      <c r="P25" s="52">
        <v>186</v>
      </c>
      <c r="Q25" s="52">
        <v>299</v>
      </c>
      <c r="R25" s="52">
        <v>218</v>
      </c>
      <c r="S25" s="52">
        <v>238</v>
      </c>
      <c r="T25" s="52">
        <v>317</v>
      </c>
      <c r="U25" s="52">
        <v>194</v>
      </c>
      <c r="V25" s="52">
        <v>110</v>
      </c>
      <c r="W25" s="52">
        <v>73</v>
      </c>
      <c r="X25" s="51">
        <v>701</v>
      </c>
    </row>
    <row r="26" spans="2:24" s="3" customFormat="1" ht="14.25" customHeight="1">
      <c r="B26" s="19"/>
      <c r="C26" s="20" t="s">
        <v>55</v>
      </c>
      <c r="D26" s="49">
        <v>3145</v>
      </c>
      <c r="E26" s="52">
        <v>114</v>
      </c>
      <c r="F26" s="52">
        <v>341</v>
      </c>
      <c r="G26" s="52">
        <v>333</v>
      </c>
      <c r="H26" s="52">
        <v>325</v>
      </c>
      <c r="I26" s="52">
        <v>226</v>
      </c>
      <c r="J26" s="52">
        <v>773</v>
      </c>
      <c r="K26" s="52">
        <v>0</v>
      </c>
      <c r="L26" s="52">
        <v>117</v>
      </c>
      <c r="M26" s="51">
        <v>916</v>
      </c>
      <c r="N26" s="66">
        <v>2336</v>
      </c>
      <c r="O26" s="52">
        <v>25</v>
      </c>
      <c r="P26" s="52">
        <v>187</v>
      </c>
      <c r="Q26" s="52">
        <v>328</v>
      </c>
      <c r="R26" s="52">
        <v>183</v>
      </c>
      <c r="S26" s="52">
        <v>243</v>
      </c>
      <c r="T26" s="52">
        <v>333</v>
      </c>
      <c r="U26" s="52">
        <v>202</v>
      </c>
      <c r="V26" s="52">
        <v>91</v>
      </c>
      <c r="W26" s="52">
        <v>81</v>
      </c>
      <c r="X26" s="51">
        <v>663</v>
      </c>
    </row>
    <row r="27" spans="2:24" s="3" customFormat="1" ht="14.25" customHeight="1" thickBot="1">
      <c r="B27" s="29"/>
      <c r="C27" s="30" t="s">
        <v>57</v>
      </c>
      <c r="D27" s="67">
        <v>3124</v>
      </c>
      <c r="E27" s="68">
        <v>113</v>
      </c>
      <c r="F27" s="68">
        <v>326</v>
      </c>
      <c r="G27" s="68">
        <v>323</v>
      </c>
      <c r="H27" s="68">
        <v>363</v>
      </c>
      <c r="I27" s="68">
        <v>231</v>
      </c>
      <c r="J27" s="68">
        <v>748</v>
      </c>
      <c r="K27" s="68">
        <v>0</v>
      </c>
      <c r="L27" s="68">
        <v>113</v>
      </c>
      <c r="M27" s="69">
        <v>907</v>
      </c>
      <c r="N27" s="65">
        <v>2415</v>
      </c>
      <c r="O27" s="68">
        <v>24</v>
      </c>
      <c r="P27" s="68">
        <v>189</v>
      </c>
      <c r="Q27" s="68">
        <v>319</v>
      </c>
      <c r="R27" s="68">
        <v>187</v>
      </c>
      <c r="S27" s="68">
        <v>263</v>
      </c>
      <c r="T27" s="68">
        <v>345</v>
      </c>
      <c r="U27" s="68">
        <v>206</v>
      </c>
      <c r="V27" s="68">
        <v>92</v>
      </c>
      <c r="W27" s="68">
        <v>90</v>
      </c>
      <c r="X27" s="69">
        <v>700</v>
      </c>
    </row>
    <row r="28" spans="2:24" s="3" customFormat="1" ht="14.25" customHeight="1" hidden="1">
      <c r="B28" s="16"/>
      <c r="C28" s="17" t="s">
        <v>13</v>
      </c>
      <c r="D28" s="35">
        <v>127.95378876773228</v>
      </c>
      <c r="E28" s="32" t="s">
        <v>14</v>
      </c>
      <c r="F28" s="36">
        <v>46.02997433769306</v>
      </c>
      <c r="G28" s="32" t="s">
        <v>26</v>
      </c>
      <c r="H28" s="32" t="s">
        <v>14</v>
      </c>
      <c r="I28" s="32" t="s">
        <v>14</v>
      </c>
      <c r="J28" s="36">
        <v>13.95209066712458</v>
      </c>
      <c r="K28" s="18">
        <v>0</v>
      </c>
      <c r="L28" s="36">
        <v>3.815956421777663</v>
      </c>
      <c r="M28" s="37">
        <v>64.15576734113696</v>
      </c>
      <c r="N28" s="35">
        <v>106.31313348037658</v>
      </c>
      <c r="O28" s="32" t="s">
        <v>14</v>
      </c>
      <c r="P28" s="36">
        <v>34.651001124280164</v>
      </c>
      <c r="Q28" s="32" t="s">
        <v>14</v>
      </c>
      <c r="R28" s="32" t="s">
        <v>14</v>
      </c>
      <c r="S28" s="32" t="s">
        <v>14</v>
      </c>
      <c r="T28" s="36">
        <v>4.934817497575502</v>
      </c>
      <c r="U28" s="36">
        <v>4.827538856323861</v>
      </c>
      <c r="V28" s="36">
        <v>17.48641852401754</v>
      </c>
      <c r="W28" s="36">
        <v>2.36013010753611</v>
      </c>
      <c r="X28" s="37">
        <v>42.05322737064341</v>
      </c>
    </row>
    <row r="29" spans="2:24" s="3" customFormat="1" ht="14.25" customHeight="1" hidden="1">
      <c r="B29" s="19"/>
      <c r="C29" s="25" t="s">
        <v>49</v>
      </c>
      <c r="D29" s="31">
        <v>153.22895889504755</v>
      </c>
      <c r="E29" s="33">
        <v>8.519680461866912</v>
      </c>
      <c r="F29" s="33">
        <v>52.62155579388387</v>
      </c>
      <c r="G29" s="38" t="s">
        <v>14</v>
      </c>
      <c r="H29" s="33">
        <v>21.549779991781016</v>
      </c>
      <c r="I29" s="33">
        <v>6.013892090729586</v>
      </c>
      <c r="J29" s="33">
        <v>18.292255109302488</v>
      </c>
      <c r="K29" s="21">
        <v>0</v>
      </c>
      <c r="L29" s="33">
        <v>4.259840230933456</v>
      </c>
      <c r="M29" s="34">
        <v>41.971955216550235</v>
      </c>
      <c r="N29" s="31">
        <v>107.97304442968837</v>
      </c>
      <c r="O29" s="33">
        <v>1.9953950715958837</v>
      </c>
      <c r="P29" s="33">
        <v>31.815465863778815</v>
      </c>
      <c r="Q29" s="38" t="s">
        <v>14</v>
      </c>
      <c r="R29" s="33">
        <v>11.639804584309323</v>
      </c>
      <c r="S29" s="33">
        <v>4.101645424947095</v>
      </c>
      <c r="T29" s="33">
        <v>5.875329933032324</v>
      </c>
      <c r="U29" s="33">
        <v>5.653619369521671</v>
      </c>
      <c r="V29" s="33">
        <v>17.625989799096974</v>
      </c>
      <c r="W29" s="33">
        <v>2.9930926073938253</v>
      </c>
      <c r="X29" s="34">
        <v>26.272701776012468</v>
      </c>
    </row>
    <row r="30" spans="2:24" s="3" customFormat="1" ht="14.25" customHeight="1" hidden="1">
      <c r="B30" s="19"/>
      <c r="C30" s="20" t="s">
        <v>51</v>
      </c>
      <c r="D30" s="31">
        <v>163.0868224365986</v>
      </c>
      <c r="E30" s="33">
        <v>7.160511507435821</v>
      </c>
      <c r="F30" s="33">
        <v>53.82729340072445</v>
      </c>
      <c r="G30" s="38" t="s">
        <v>14</v>
      </c>
      <c r="H30" s="33">
        <v>17.901278768589552</v>
      </c>
      <c r="I30" s="33">
        <v>7.283968602391611</v>
      </c>
      <c r="J30" s="33">
        <v>25.061790276025373</v>
      </c>
      <c r="K30" s="21">
        <v>0</v>
      </c>
      <c r="L30" s="33">
        <v>7.03705441248003</v>
      </c>
      <c r="M30" s="34">
        <v>44.81492546895178</v>
      </c>
      <c r="N30" s="31">
        <v>129.90527740189447</v>
      </c>
      <c r="O30" s="33">
        <v>2.0988097539421724</v>
      </c>
      <c r="P30" s="33">
        <v>34.6855927756759</v>
      </c>
      <c r="Q30" s="38" t="s">
        <v>14</v>
      </c>
      <c r="R30" s="33">
        <v>11.930076496092347</v>
      </c>
      <c r="S30" s="33">
        <v>5.3022562204854875</v>
      </c>
      <c r="T30" s="33">
        <v>8.39523901576869</v>
      </c>
      <c r="U30" s="33">
        <v>5.744110905525945</v>
      </c>
      <c r="V30" s="33">
        <v>18.116042086658748</v>
      </c>
      <c r="W30" s="33">
        <v>4.197619507884345</v>
      </c>
      <c r="X30" s="34">
        <v>39.435530639860815</v>
      </c>
    </row>
    <row r="31" spans="2:24" s="3" customFormat="1" ht="14.25" customHeight="1">
      <c r="B31" s="19"/>
      <c r="C31" s="20" t="s">
        <v>53</v>
      </c>
      <c r="D31" s="31">
        <v>184.87807802019438</v>
      </c>
      <c r="E31" s="33">
        <v>9.167508001001375</v>
      </c>
      <c r="F31" s="33">
        <v>48.89337600534066</v>
      </c>
      <c r="G31" s="33">
        <v>8.814911539424397</v>
      </c>
      <c r="H31" s="33">
        <v>25.269413079683275</v>
      </c>
      <c r="I31" s="33">
        <v>9.167508001001375</v>
      </c>
      <c r="J31" s="33">
        <v>36.31743554242852</v>
      </c>
      <c r="K31" s="33">
        <v>0.11753215385899198</v>
      </c>
      <c r="L31" s="33">
        <v>4.936350462077663</v>
      </c>
      <c r="M31" s="34">
        <v>42.19404323537812</v>
      </c>
      <c r="N31" s="31">
        <v>130.60193976344763</v>
      </c>
      <c r="O31" s="33">
        <v>1.7030407793114606</v>
      </c>
      <c r="P31" s="33">
        <v>29.909653686657528</v>
      </c>
      <c r="Q31" s="33">
        <v>4.57692209439955</v>
      </c>
      <c r="R31" s="33">
        <v>13.092125990956855</v>
      </c>
      <c r="S31" s="33">
        <v>6.386402922417977</v>
      </c>
      <c r="T31" s="33">
        <v>12.134165552594157</v>
      </c>
      <c r="U31" s="33">
        <v>5.960642727590112</v>
      </c>
      <c r="V31" s="33">
        <v>12.453485698715054</v>
      </c>
      <c r="W31" s="33">
        <v>4.683362143106517</v>
      </c>
      <c r="X31" s="34">
        <v>39.70213816769842</v>
      </c>
    </row>
    <row r="32" spans="2:24" s="3" customFormat="1" ht="14.25" customHeight="1">
      <c r="B32" s="24" t="s">
        <v>7</v>
      </c>
      <c r="C32" s="20" t="s">
        <v>19</v>
      </c>
      <c r="D32" s="31">
        <v>212.50223385097578</v>
      </c>
      <c r="E32" s="33">
        <v>9.622742664949847</v>
      </c>
      <c r="F32" s="33">
        <v>48.457382705640306</v>
      </c>
      <c r="G32" s="33">
        <v>8.935403903167716</v>
      </c>
      <c r="H32" s="33">
        <v>33.3359299464334</v>
      </c>
      <c r="I32" s="33">
        <v>11.913871870890286</v>
      </c>
      <c r="J32" s="33">
        <v>38.49097065979939</v>
      </c>
      <c r="K32" s="33">
        <v>0.11455646029702199</v>
      </c>
      <c r="L32" s="33">
        <v>6.186048856039187</v>
      </c>
      <c r="M32" s="34">
        <v>55.445326783758645</v>
      </c>
      <c r="N32" s="31">
        <v>144.38001067562175</v>
      </c>
      <c r="O32" s="33">
        <v>2.1765830755118856</v>
      </c>
      <c r="P32" s="33">
        <v>28.502873607893743</v>
      </c>
      <c r="Q32" s="33">
        <v>5.18234065598068</v>
      </c>
      <c r="R32" s="33">
        <v>13.681379331788996</v>
      </c>
      <c r="S32" s="33">
        <v>10.986562190679042</v>
      </c>
      <c r="T32" s="33">
        <v>16.168902846659723</v>
      </c>
      <c r="U32" s="33">
        <v>7.358923731492566</v>
      </c>
      <c r="V32" s="33">
        <v>10.261034498841747</v>
      </c>
      <c r="W32" s="33">
        <v>4.767753403502225</v>
      </c>
      <c r="X32" s="34">
        <v>45.29365733327115</v>
      </c>
    </row>
    <row r="33" spans="1:24" s="3" customFormat="1" ht="14.25" customHeight="1">
      <c r="A33" s="3" t="s">
        <v>27</v>
      </c>
      <c r="B33" s="39" t="s">
        <v>28</v>
      </c>
      <c r="C33" s="25" t="s">
        <v>8</v>
      </c>
      <c r="D33" s="31">
        <v>257.53455581623825</v>
      </c>
      <c r="E33" s="33">
        <v>11.056939784596992</v>
      </c>
      <c r="F33" s="33">
        <v>50.21693485504468</v>
      </c>
      <c r="G33" s="33">
        <v>9.444469399343264</v>
      </c>
      <c r="H33" s="33">
        <v>44.34293559447752</v>
      </c>
      <c r="I33" s="33">
        <v>13.705998274656688</v>
      </c>
      <c r="J33" s="33">
        <v>50.10175839895511</v>
      </c>
      <c r="K33" s="21">
        <v>0</v>
      </c>
      <c r="L33" s="33">
        <v>9.329292943253712</v>
      </c>
      <c r="M33" s="34">
        <v>69.3362265659103</v>
      </c>
      <c r="N33" s="31">
        <v>158.03932208145628</v>
      </c>
      <c r="O33" s="33">
        <v>1.650541222782833</v>
      </c>
      <c r="P33" s="33">
        <v>25.377071300286058</v>
      </c>
      <c r="Q33" s="33">
        <v>7.9432296346423845</v>
      </c>
      <c r="R33" s="33">
        <v>14.235918046501936</v>
      </c>
      <c r="S33" s="33">
        <v>12.069582691599468</v>
      </c>
      <c r="T33" s="33">
        <v>20.528606458361487</v>
      </c>
      <c r="U33" s="33">
        <v>9.593770857425216</v>
      </c>
      <c r="V33" s="33">
        <v>7.73691198179453</v>
      </c>
      <c r="W33" s="33">
        <v>6.189529585435625</v>
      </c>
      <c r="X33" s="34">
        <v>52.71416030262673</v>
      </c>
    </row>
    <row r="34" spans="2:24" s="3" customFormat="1" ht="14.25" customHeight="1">
      <c r="B34" s="24" t="s">
        <v>29</v>
      </c>
      <c r="C34" s="26" t="s">
        <v>9</v>
      </c>
      <c r="D34" s="31">
        <v>278.5089968434128</v>
      </c>
      <c r="E34" s="33">
        <v>10.370015839914304</v>
      </c>
      <c r="F34" s="33">
        <v>41.480063359657215</v>
      </c>
      <c r="G34" s="33">
        <v>27.23553610702768</v>
      </c>
      <c r="H34" s="33">
        <v>47.63369913279318</v>
      </c>
      <c r="I34" s="33">
        <v>15.498045650860938</v>
      </c>
      <c r="J34" s="33">
        <v>59.48514580698096</v>
      </c>
      <c r="K34" s="27">
        <v>0</v>
      </c>
      <c r="L34" s="33">
        <v>9.00254122366187</v>
      </c>
      <c r="M34" s="34">
        <v>67.8039497225166</v>
      </c>
      <c r="N34" s="31">
        <v>181.47279391380758</v>
      </c>
      <c r="O34" s="33">
        <v>1.7390290284863186</v>
      </c>
      <c r="P34" s="33">
        <v>26.596914553320165</v>
      </c>
      <c r="Q34" s="33">
        <v>23.32344814675768</v>
      </c>
      <c r="R34" s="33">
        <v>19.947685914990124</v>
      </c>
      <c r="S34" s="33">
        <v>13.605344752275315</v>
      </c>
      <c r="T34" s="33">
        <v>25.062477175244002</v>
      </c>
      <c r="U34" s="33">
        <v>10.434174170917911</v>
      </c>
      <c r="V34" s="33">
        <v>9.002032618046824</v>
      </c>
      <c r="W34" s="33">
        <v>5.319382910664033</v>
      </c>
      <c r="X34" s="34">
        <v>46.44230464310521</v>
      </c>
    </row>
    <row r="35" spans="2:24" s="3" customFormat="1" ht="14.25" customHeight="1">
      <c r="B35" s="24" t="s">
        <v>30</v>
      </c>
      <c r="C35" s="20" t="s">
        <v>33</v>
      </c>
      <c r="D35" s="31">
        <v>306.4558822187132</v>
      </c>
      <c r="E35" s="41">
        <v>10.953002491808066</v>
      </c>
      <c r="F35" s="33">
        <v>43.35563486340693</v>
      </c>
      <c r="G35" s="41">
        <v>28.523443989083507</v>
      </c>
      <c r="H35" s="41">
        <v>48.71804233335463</v>
      </c>
      <c r="I35" s="41">
        <v>17.456347721319105</v>
      </c>
      <c r="J35" s="33">
        <v>72.33545395631577</v>
      </c>
      <c r="K35" s="41">
        <v>0.34228132786900206</v>
      </c>
      <c r="L35" s="33">
        <v>9.127502076506723</v>
      </c>
      <c r="M35" s="34">
        <v>75.64417345904945</v>
      </c>
      <c r="N35" s="31">
        <v>195.3067112536933</v>
      </c>
      <c r="O35" s="41">
        <v>2.044026282089935</v>
      </c>
      <c r="P35" s="33">
        <v>23.404100929929758</v>
      </c>
      <c r="Q35" s="41">
        <v>24.528315385079217</v>
      </c>
      <c r="R35" s="41">
        <v>18.600639167018407</v>
      </c>
      <c r="S35" s="41">
        <v>18.089632596495925</v>
      </c>
      <c r="T35" s="33">
        <v>26.061335096646676</v>
      </c>
      <c r="U35" s="33">
        <v>13.592774775898068</v>
      </c>
      <c r="V35" s="33">
        <v>9.606923525822696</v>
      </c>
      <c r="W35" s="33">
        <v>6.540884102687793</v>
      </c>
      <c r="X35" s="34">
        <v>52.83807939202482</v>
      </c>
    </row>
    <row r="36" spans="2:24" s="3" customFormat="1" ht="14.25" customHeight="1">
      <c r="B36" s="19"/>
      <c r="C36" s="20" t="s">
        <v>34</v>
      </c>
      <c r="D36" s="31">
        <v>308.0865603644647</v>
      </c>
      <c r="E36" s="41">
        <v>12.414578587699316</v>
      </c>
      <c r="F36" s="33">
        <v>42.02733485193622</v>
      </c>
      <c r="G36" s="41">
        <v>32.346241457858774</v>
      </c>
      <c r="H36" s="41">
        <v>51.82232346241458</v>
      </c>
      <c r="I36" s="41">
        <v>16.173120728929387</v>
      </c>
      <c r="J36" s="33">
        <v>66.40091116173122</v>
      </c>
      <c r="K36" s="41">
        <v>0</v>
      </c>
      <c r="L36" s="33">
        <v>10.022779043280183</v>
      </c>
      <c r="M36" s="34">
        <v>76.87927107061503</v>
      </c>
      <c r="N36" s="31">
        <v>198.98167006109978</v>
      </c>
      <c r="O36" s="41">
        <v>1.5274949083503055</v>
      </c>
      <c r="P36" s="33">
        <v>24.43991853360489</v>
      </c>
      <c r="Q36" s="41">
        <v>26.476578411405296</v>
      </c>
      <c r="R36" s="41">
        <v>20.061099796334013</v>
      </c>
      <c r="S36" s="41">
        <v>14.663951120162931</v>
      </c>
      <c r="T36" s="33">
        <v>24.134419551934826</v>
      </c>
      <c r="U36" s="33">
        <v>15.987780040733197</v>
      </c>
      <c r="V36" s="33">
        <v>10.183299389002038</v>
      </c>
      <c r="W36" s="33">
        <v>6.924643584521385</v>
      </c>
      <c r="X36" s="34">
        <v>54.58248472505092</v>
      </c>
    </row>
    <row r="37" spans="2:24" s="3" customFormat="1" ht="14.25" customHeight="1">
      <c r="B37" s="19"/>
      <c r="C37" s="20" t="s">
        <v>35</v>
      </c>
      <c r="D37" s="31">
        <v>325.0285714285714</v>
      </c>
      <c r="E37" s="33">
        <v>10.742857142857142</v>
      </c>
      <c r="F37" s="33">
        <v>44.68571428571428</v>
      </c>
      <c r="G37" s="33">
        <v>34.05714285714286</v>
      </c>
      <c r="H37" s="33">
        <v>51.885714285714286</v>
      </c>
      <c r="I37" s="33">
        <v>20.45714285714286</v>
      </c>
      <c r="J37" s="33">
        <v>71.31428571428572</v>
      </c>
      <c r="K37" s="33">
        <v>0.34285714285714286</v>
      </c>
      <c r="L37" s="33">
        <v>8.114285714285714</v>
      </c>
      <c r="M37" s="34">
        <v>83.42857142857143</v>
      </c>
      <c r="N37" s="31">
        <v>205.6237218813906</v>
      </c>
      <c r="O37" s="33">
        <v>2.2494887525562373</v>
      </c>
      <c r="P37" s="33">
        <v>22.188139059304703</v>
      </c>
      <c r="Q37" s="33">
        <v>28.936605316973413</v>
      </c>
      <c r="R37" s="33">
        <v>21.165644171779142</v>
      </c>
      <c r="S37" s="33">
        <v>15.23517382413088</v>
      </c>
      <c r="T37" s="33">
        <v>28.834355828220858</v>
      </c>
      <c r="U37" s="33">
        <v>12.883435582822088</v>
      </c>
      <c r="V37" s="33">
        <v>10.122699386503067</v>
      </c>
      <c r="W37" s="33">
        <v>6.339468302658487</v>
      </c>
      <c r="X37" s="34">
        <v>57.668711656441715</v>
      </c>
    </row>
    <row r="38" spans="2:24" s="3" customFormat="1" ht="14.25" customHeight="1">
      <c r="B38" s="19"/>
      <c r="C38" s="20" t="s">
        <v>38</v>
      </c>
      <c r="D38" s="31">
        <v>321.3</v>
      </c>
      <c r="E38" s="41">
        <v>14</v>
      </c>
      <c r="F38" s="33">
        <v>40.7</v>
      </c>
      <c r="G38" s="41">
        <v>29.2</v>
      </c>
      <c r="H38" s="41">
        <v>49.1</v>
      </c>
      <c r="I38" s="41">
        <v>19.1</v>
      </c>
      <c r="J38" s="33">
        <v>71.9</v>
      </c>
      <c r="K38" s="41">
        <v>0.1</v>
      </c>
      <c r="L38" s="33">
        <v>9.6</v>
      </c>
      <c r="M38" s="34">
        <v>87.6</v>
      </c>
      <c r="N38" s="31">
        <v>205.1</v>
      </c>
      <c r="O38" s="41">
        <v>2.1</v>
      </c>
      <c r="P38" s="33">
        <v>23.1</v>
      </c>
      <c r="Q38" s="41">
        <v>27.4</v>
      </c>
      <c r="R38" s="41">
        <v>21.5</v>
      </c>
      <c r="S38" s="41">
        <v>14.1</v>
      </c>
      <c r="T38" s="33">
        <v>27.9</v>
      </c>
      <c r="U38" s="33">
        <v>12.8</v>
      </c>
      <c r="V38" s="33">
        <v>10.2</v>
      </c>
      <c r="W38" s="33">
        <v>7.4</v>
      </c>
      <c r="X38" s="34">
        <v>58.6</v>
      </c>
    </row>
    <row r="39" spans="2:24" s="3" customFormat="1" ht="14.25" customHeight="1">
      <c r="B39" s="19"/>
      <c r="C39" s="20" t="s">
        <v>40</v>
      </c>
      <c r="D39" s="31">
        <v>335</v>
      </c>
      <c r="E39" s="41">
        <v>12.1</v>
      </c>
      <c r="F39" s="33">
        <v>39.8</v>
      </c>
      <c r="G39" s="41">
        <v>30.3</v>
      </c>
      <c r="H39" s="41">
        <v>51.3</v>
      </c>
      <c r="I39" s="41">
        <v>20.9</v>
      </c>
      <c r="J39" s="33">
        <v>83.1</v>
      </c>
      <c r="K39" s="41">
        <v>0.1</v>
      </c>
      <c r="L39" s="33">
        <v>10</v>
      </c>
      <c r="M39" s="34">
        <v>87.2</v>
      </c>
      <c r="N39" s="31">
        <v>211.1</v>
      </c>
      <c r="O39" s="41">
        <v>2.6</v>
      </c>
      <c r="P39" s="33">
        <v>22.9</v>
      </c>
      <c r="Q39" s="41">
        <v>27.1</v>
      </c>
      <c r="R39" s="41">
        <v>19.7</v>
      </c>
      <c r="S39" s="41">
        <v>16.3</v>
      </c>
      <c r="T39" s="33">
        <v>28</v>
      </c>
      <c r="U39" s="33">
        <v>16.7</v>
      </c>
      <c r="V39" s="33">
        <v>8.2</v>
      </c>
      <c r="W39" s="33">
        <v>7.3</v>
      </c>
      <c r="X39" s="34">
        <v>62.1</v>
      </c>
    </row>
    <row r="40" spans="2:24" s="3" customFormat="1" ht="14.25" customHeight="1">
      <c r="B40" s="19"/>
      <c r="C40" s="20" t="s">
        <v>41</v>
      </c>
      <c r="D40" s="31">
        <v>332.8</v>
      </c>
      <c r="E40" s="41">
        <v>13.5</v>
      </c>
      <c r="F40" s="33">
        <v>36.9</v>
      </c>
      <c r="G40" s="41">
        <v>31.1</v>
      </c>
      <c r="H40" s="41">
        <v>51</v>
      </c>
      <c r="I40" s="41">
        <v>23.5</v>
      </c>
      <c r="J40" s="33">
        <v>78.2</v>
      </c>
      <c r="K40" s="41">
        <v>0.1</v>
      </c>
      <c r="L40" s="33">
        <v>8.9</v>
      </c>
      <c r="M40" s="34">
        <v>89.6</v>
      </c>
      <c r="N40" s="31">
        <v>221.1</v>
      </c>
      <c r="O40" s="41">
        <v>2.4</v>
      </c>
      <c r="P40" s="33">
        <v>22.2</v>
      </c>
      <c r="Q40" s="41">
        <v>28.2</v>
      </c>
      <c r="R40" s="41">
        <v>23.9</v>
      </c>
      <c r="S40" s="41">
        <v>20.2</v>
      </c>
      <c r="T40" s="33">
        <v>30.7</v>
      </c>
      <c r="U40" s="33">
        <v>15.8</v>
      </c>
      <c r="V40" s="33">
        <v>10.3</v>
      </c>
      <c r="W40" s="33">
        <v>7.4</v>
      </c>
      <c r="X40" s="34">
        <v>60.1</v>
      </c>
    </row>
    <row r="41" spans="2:24" s="3" customFormat="1" ht="14.25" customHeight="1">
      <c r="B41" s="19"/>
      <c r="C41" s="20" t="s">
        <v>42</v>
      </c>
      <c r="D41" s="31">
        <v>344.8</v>
      </c>
      <c r="E41" s="41">
        <v>12.9</v>
      </c>
      <c r="F41" s="33">
        <v>42.5</v>
      </c>
      <c r="G41" s="41">
        <v>31.2</v>
      </c>
      <c r="H41" s="41">
        <v>50.2</v>
      </c>
      <c r="I41" s="41">
        <v>20.9</v>
      </c>
      <c r="J41" s="33">
        <v>85.2</v>
      </c>
      <c r="K41" s="41">
        <v>0.2</v>
      </c>
      <c r="L41" s="33">
        <v>10.5</v>
      </c>
      <c r="M41" s="34">
        <v>91.2</v>
      </c>
      <c r="N41" s="31">
        <v>219.7</v>
      </c>
      <c r="O41" s="41">
        <v>2.3</v>
      </c>
      <c r="P41" s="33">
        <v>26</v>
      </c>
      <c r="Q41" s="41">
        <v>24.7</v>
      </c>
      <c r="R41" s="41">
        <v>20.8</v>
      </c>
      <c r="S41" s="41">
        <v>18.9</v>
      </c>
      <c r="T41" s="33">
        <v>27.7</v>
      </c>
      <c r="U41" s="33">
        <v>16.2</v>
      </c>
      <c r="V41" s="33">
        <v>12.4</v>
      </c>
      <c r="W41" s="33">
        <v>8.1</v>
      </c>
      <c r="X41" s="34">
        <v>63.4</v>
      </c>
    </row>
    <row r="42" spans="2:24" s="3" customFormat="1" ht="14.25" customHeight="1">
      <c r="B42" s="19"/>
      <c r="C42" s="20" t="s">
        <v>43</v>
      </c>
      <c r="D42" s="31">
        <v>344.8</v>
      </c>
      <c r="E42" s="41">
        <v>14.002333722287048</v>
      </c>
      <c r="F42" s="33">
        <v>42.24037339556593</v>
      </c>
      <c r="G42" s="41">
        <v>33.722287047841306</v>
      </c>
      <c r="H42" s="41">
        <v>50.058343057176195</v>
      </c>
      <c r="I42" s="41">
        <v>22.287047841306887</v>
      </c>
      <c r="J42" s="33">
        <v>79.92998833138856</v>
      </c>
      <c r="K42" s="41">
        <v>0.1</v>
      </c>
      <c r="L42" s="33">
        <v>9.684947491248542</v>
      </c>
      <c r="M42" s="74">
        <v>92.8</v>
      </c>
      <c r="N42" s="31">
        <v>223.13278008298755</v>
      </c>
      <c r="O42" s="41">
        <v>1.7634854771784232</v>
      </c>
      <c r="P42" s="33">
        <v>22.925311203319502</v>
      </c>
      <c r="Q42" s="41">
        <v>30.809128630705395</v>
      </c>
      <c r="R42" s="41">
        <v>21.058091286307054</v>
      </c>
      <c r="S42" s="41">
        <v>20.020746887966805</v>
      </c>
      <c r="T42" s="33">
        <v>30.394190871369297</v>
      </c>
      <c r="U42" s="33">
        <v>15.87136929460581</v>
      </c>
      <c r="V42" s="33">
        <v>10.477178423236515</v>
      </c>
      <c r="W42" s="33">
        <v>8.402489626556017</v>
      </c>
      <c r="X42" s="34">
        <v>61.410788381742734</v>
      </c>
    </row>
    <row r="43" spans="2:24" s="3" customFormat="1" ht="14.25" customHeight="1">
      <c r="B43" s="19"/>
      <c r="C43" s="20" t="s">
        <v>44</v>
      </c>
      <c r="D43" s="31">
        <v>347.5967174677608</v>
      </c>
      <c r="E43" s="41">
        <v>11.840562719812427</v>
      </c>
      <c r="F43" s="41">
        <v>42.438452520515824</v>
      </c>
      <c r="G43" s="41">
        <v>34.34935521688159</v>
      </c>
      <c r="H43" s="41">
        <v>49.47245017584994</v>
      </c>
      <c r="I43" s="41">
        <v>20.63305978898007</v>
      </c>
      <c r="J43" s="41">
        <v>90.2696365767878</v>
      </c>
      <c r="K43" s="41">
        <v>0.23446658851113716</v>
      </c>
      <c r="L43" s="41">
        <v>10.550996483001173</v>
      </c>
      <c r="M43" s="34">
        <v>87.8</v>
      </c>
      <c r="N43" s="75">
        <v>228.85416666666666</v>
      </c>
      <c r="O43" s="41">
        <v>2.0833333333333335</v>
      </c>
      <c r="P43" s="41">
        <v>23.854166666666664</v>
      </c>
      <c r="Q43" s="41">
        <v>31.145833333333336</v>
      </c>
      <c r="R43" s="41">
        <v>20.208333333333332</v>
      </c>
      <c r="S43" s="41">
        <v>20.520833333333332</v>
      </c>
      <c r="T43" s="41">
        <v>32.1875</v>
      </c>
      <c r="U43" s="41">
        <v>18.020833333333332</v>
      </c>
      <c r="V43" s="41">
        <v>9.791666666666668</v>
      </c>
      <c r="W43" s="41">
        <v>7.604166666666667</v>
      </c>
      <c r="X43" s="34">
        <v>63.5</v>
      </c>
    </row>
    <row r="44" spans="2:24" s="3" customFormat="1" ht="14.25" customHeight="1">
      <c r="B44" s="19"/>
      <c r="C44" s="20" t="s">
        <v>45</v>
      </c>
      <c r="D44" s="31">
        <f>(D20*100000)/853110</f>
        <v>355.40551628746584</v>
      </c>
      <c r="E44" s="41">
        <f aca="true" t="shared" si="0" ref="E44:M44">(E20*100000)/853110</f>
        <v>12.659563245068044</v>
      </c>
      <c r="F44" s="41">
        <f t="shared" si="0"/>
        <v>40.79192601188592</v>
      </c>
      <c r="G44" s="41">
        <f t="shared" si="0"/>
        <v>36.33763524047309</v>
      </c>
      <c r="H44" s="41">
        <f t="shared" si="0"/>
        <v>47.47336216900517</v>
      </c>
      <c r="I44" s="41">
        <f t="shared" si="0"/>
        <v>24.850253777355793</v>
      </c>
      <c r="J44" s="41">
        <f t="shared" si="0"/>
        <v>87.56197911172065</v>
      </c>
      <c r="K44" s="41">
        <f t="shared" si="0"/>
        <v>0</v>
      </c>
      <c r="L44" s="41">
        <f t="shared" si="0"/>
        <v>10.19798150297148</v>
      </c>
      <c r="M44" s="34">
        <f t="shared" si="0"/>
        <v>95.53281522898571</v>
      </c>
      <c r="N44" s="75">
        <f>(N20*100000)/962875</f>
        <v>228.06698688822536</v>
      </c>
      <c r="O44" s="41">
        <f aca="true" t="shared" si="1" ref="O44:X44">(O20*100000)/962875</f>
        <v>2.7002466571465664</v>
      </c>
      <c r="P44" s="41">
        <f t="shared" si="1"/>
        <v>22.328962741788914</v>
      </c>
      <c r="Q44" s="41">
        <f t="shared" si="1"/>
        <v>31.26054783850448</v>
      </c>
      <c r="R44" s="41">
        <f t="shared" si="1"/>
        <v>21.186550694534596</v>
      </c>
      <c r="S44" s="41">
        <f t="shared" si="1"/>
        <v>19.10943788134493</v>
      </c>
      <c r="T44" s="41">
        <f t="shared" si="1"/>
        <v>32.922238089056215</v>
      </c>
      <c r="U44" s="41">
        <f t="shared" si="1"/>
        <v>18.0708814747501</v>
      </c>
      <c r="V44" s="41">
        <f t="shared" si="1"/>
        <v>9.139296378034532</v>
      </c>
      <c r="W44" s="41">
        <f t="shared" si="1"/>
        <v>8.516162534077631</v>
      </c>
      <c r="X44" s="34">
        <f t="shared" si="1"/>
        <v>62.832662598987405</v>
      </c>
    </row>
    <row r="45" spans="2:24" s="3" customFormat="1" ht="14.25" customHeight="1">
      <c r="B45" s="19"/>
      <c r="C45" s="20" t="s">
        <v>46</v>
      </c>
      <c r="D45" s="31">
        <f aca="true" t="shared" si="2" ref="D45:M45">(D21*100000)/850748</f>
        <v>361.3290892250114</v>
      </c>
      <c r="E45" s="41">
        <f t="shared" si="2"/>
        <v>13.047341868567425</v>
      </c>
      <c r="F45" s="41">
        <f t="shared" si="2"/>
        <v>39.02448198526473</v>
      </c>
      <c r="G45" s="41">
        <f t="shared" si="2"/>
        <v>38.31922026263947</v>
      </c>
      <c r="H45" s="41">
        <f t="shared" si="2"/>
        <v>44.90166300714195</v>
      </c>
      <c r="I45" s="41">
        <f t="shared" si="2"/>
        <v>28.21046890501065</v>
      </c>
      <c r="J45" s="41">
        <f t="shared" si="2"/>
        <v>88.62788980990845</v>
      </c>
      <c r="K45" s="41">
        <f t="shared" si="2"/>
        <v>0</v>
      </c>
      <c r="L45" s="41">
        <f t="shared" si="2"/>
        <v>10.931556700691626</v>
      </c>
      <c r="M45" s="34">
        <f t="shared" si="2"/>
        <v>98.2664666857871</v>
      </c>
      <c r="N45" s="75">
        <f aca="true" t="shared" si="3" ref="N45:X45">(N21*100000)/958878</f>
        <v>234.64924630662085</v>
      </c>
      <c r="O45" s="41">
        <f t="shared" si="3"/>
        <v>1.9814825243670207</v>
      </c>
      <c r="P45" s="41">
        <f t="shared" si="3"/>
        <v>21.692019214123174</v>
      </c>
      <c r="Q45" s="41">
        <f t="shared" si="3"/>
        <v>30.765123404645845</v>
      </c>
      <c r="R45" s="41">
        <f t="shared" si="3"/>
        <v>21.692019214123174</v>
      </c>
      <c r="S45" s="41">
        <f t="shared" si="3"/>
        <v>20.544845121068583</v>
      </c>
      <c r="T45" s="41">
        <f t="shared" si="3"/>
        <v>35.66668543860637</v>
      </c>
      <c r="U45" s="41">
        <f t="shared" si="3"/>
        <v>17.520477057561024</v>
      </c>
      <c r="V45" s="41">
        <f t="shared" si="3"/>
        <v>10.220278283577263</v>
      </c>
      <c r="W45" s="41">
        <f t="shared" si="3"/>
        <v>7.717352989639975</v>
      </c>
      <c r="X45" s="34">
        <f t="shared" si="3"/>
        <v>66.84896305890844</v>
      </c>
    </row>
    <row r="46" spans="2:24" s="3" customFormat="1" ht="14.25" customHeight="1">
      <c r="B46" s="19"/>
      <c r="C46" s="20" t="s">
        <v>48</v>
      </c>
      <c r="D46" s="31">
        <f aca="true" t="shared" si="4" ref="D46:M46">(D22*100000)/851490</f>
        <v>356.9037804319487</v>
      </c>
      <c r="E46" s="41">
        <f t="shared" si="4"/>
        <v>13.623178193519594</v>
      </c>
      <c r="F46" s="41">
        <f t="shared" si="4"/>
        <v>44.157887937615236</v>
      </c>
      <c r="G46" s="41">
        <f t="shared" si="4"/>
        <v>36.876534075561665</v>
      </c>
      <c r="H46" s="41">
        <f t="shared" si="4"/>
        <v>40.517211006588454</v>
      </c>
      <c r="I46" s="41">
        <f t="shared" si="4"/>
        <v>25.602179708510963</v>
      </c>
      <c r="J46" s="41">
        <f t="shared" si="4"/>
        <v>87.25880515331947</v>
      </c>
      <c r="K46" s="41">
        <f t="shared" si="4"/>
        <v>0</v>
      </c>
      <c r="L46" s="41">
        <f t="shared" si="4"/>
        <v>9.630177688522473</v>
      </c>
      <c r="M46" s="34">
        <f t="shared" si="4"/>
        <v>99.23780666831084</v>
      </c>
      <c r="N46" s="75">
        <f aca="true" t="shared" si="5" ref="N46:X46">(N22*100000)/961012</f>
        <v>236.72961419836588</v>
      </c>
      <c r="O46" s="41">
        <f t="shared" si="5"/>
        <v>2.289253412028154</v>
      </c>
      <c r="P46" s="41">
        <f t="shared" si="5"/>
        <v>21.539793467719445</v>
      </c>
      <c r="Q46" s="41">
        <f t="shared" si="5"/>
        <v>31.841433821846138</v>
      </c>
      <c r="R46" s="41">
        <f t="shared" si="5"/>
        <v>21.43573649444544</v>
      </c>
      <c r="S46" s="41">
        <f t="shared" si="5"/>
        <v>22.164135307363487</v>
      </c>
      <c r="T46" s="41">
        <f t="shared" si="5"/>
        <v>31.3211489554761</v>
      </c>
      <c r="U46" s="41">
        <f t="shared" si="5"/>
        <v>18.93836913586927</v>
      </c>
      <c r="V46" s="41">
        <f t="shared" si="5"/>
        <v>11.030039167044741</v>
      </c>
      <c r="W46" s="41">
        <f t="shared" si="5"/>
        <v>8.324557861920558</v>
      </c>
      <c r="X46" s="34">
        <f t="shared" si="5"/>
        <v>67.84514657465256</v>
      </c>
    </row>
    <row r="47" spans="2:24" s="3" customFormat="1" ht="14.25" customHeight="1">
      <c r="B47" s="19"/>
      <c r="C47" s="20" t="s">
        <v>50</v>
      </c>
      <c r="D47" s="80">
        <f>(D23*100000)/848900</f>
        <v>371.657439038756</v>
      </c>
      <c r="E47" s="81">
        <f aca="true" t="shared" si="6" ref="E47:M47">(E23*100000)/848900</f>
        <v>12.722346566144422</v>
      </c>
      <c r="F47" s="81">
        <f t="shared" si="6"/>
        <v>38.5204382141595</v>
      </c>
      <c r="G47" s="81">
        <f t="shared" si="6"/>
        <v>37.10684415125456</v>
      </c>
      <c r="H47" s="81">
        <f t="shared" si="6"/>
        <v>42.172222876663916</v>
      </c>
      <c r="I47" s="81">
        <f t="shared" si="6"/>
        <v>31.688066910118977</v>
      </c>
      <c r="J47" s="81">
        <f t="shared" si="6"/>
        <v>91.5302155730946</v>
      </c>
      <c r="K47" s="81">
        <f t="shared" si="6"/>
        <v>0</v>
      </c>
      <c r="L47" s="81">
        <f t="shared" si="6"/>
        <v>10.601955471787019</v>
      </c>
      <c r="M47" s="74">
        <f t="shared" si="6"/>
        <v>107.31534927553304</v>
      </c>
      <c r="N47" s="82">
        <f>(N23*100000)/958301</f>
        <v>241.67771921348302</v>
      </c>
      <c r="O47" s="81">
        <f aca="true" t="shared" si="7" ref="O47:X47">(O23*100000)/958301</f>
        <v>1.7739728957811793</v>
      </c>
      <c r="P47" s="81">
        <f t="shared" si="7"/>
        <v>20.765918015320864</v>
      </c>
      <c r="Q47" s="81">
        <f t="shared" si="7"/>
        <v>36.209917343298194</v>
      </c>
      <c r="R47" s="81">
        <f t="shared" si="7"/>
        <v>20.03545858764626</v>
      </c>
      <c r="S47" s="81">
        <f t="shared" si="7"/>
        <v>23.792107072829936</v>
      </c>
      <c r="T47" s="81">
        <f t="shared" si="7"/>
        <v>36.001214649676875</v>
      </c>
      <c r="U47" s="81">
        <f t="shared" si="7"/>
        <v>17.53102626419048</v>
      </c>
      <c r="V47" s="81">
        <f t="shared" si="7"/>
        <v>10.435134681065762</v>
      </c>
      <c r="W47" s="81">
        <f t="shared" si="7"/>
        <v>8.24375639804195</v>
      </c>
      <c r="X47" s="74">
        <f t="shared" si="7"/>
        <v>66.88921330563153</v>
      </c>
    </row>
    <row r="48" spans="2:24" s="3" customFormat="1" ht="14.25" customHeight="1">
      <c r="B48" s="19"/>
      <c r="C48" s="20" t="s">
        <v>52</v>
      </c>
      <c r="D48" s="80">
        <f>(D24*100000)/846786</f>
        <v>354.9893361486846</v>
      </c>
      <c r="E48" s="81">
        <f aca="true" t="shared" si="8" ref="E48:M48">(E24*100000)/846786</f>
        <v>14.52551175857891</v>
      </c>
      <c r="F48" s="81">
        <f t="shared" si="8"/>
        <v>38.73469802287709</v>
      </c>
      <c r="G48" s="81">
        <f t="shared" si="8"/>
        <v>35.42807745994856</v>
      </c>
      <c r="H48" s="81">
        <f t="shared" si="8"/>
        <v>39.20707238900974</v>
      </c>
      <c r="I48" s="81">
        <f t="shared" si="8"/>
        <v>30.113865840956276</v>
      </c>
      <c r="J48" s="81">
        <f t="shared" si="8"/>
        <v>80.30364224255007</v>
      </c>
      <c r="K48" s="81">
        <f t="shared" si="8"/>
        <v>0.11809359153316186</v>
      </c>
      <c r="L48" s="81">
        <f t="shared" si="8"/>
        <v>13.226482251714128</v>
      </c>
      <c r="M48" s="74">
        <f t="shared" si="8"/>
        <v>103.33189259151663</v>
      </c>
      <c r="N48" s="82">
        <f>(N24*100000)/954709</f>
        <v>237.03557838042795</v>
      </c>
      <c r="O48" s="81">
        <f aca="true" t="shared" si="9" ref="O48:X48">(O24*100000)/954709</f>
        <v>2.199623131236848</v>
      </c>
      <c r="P48" s="81">
        <f t="shared" si="9"/>
        <v>20.215584015652937</v>
      </c>
      <c r="Q48" s="81">
        <f t="shared" si="9"/>
        <v>31.63267550635848</v>
      </c>
      <c r="R48" s="81">
        <f t="shared" si="9"/>
        <v>20.529815891543915</v>
      </c>
      <c r="S48" s="81">
        <f t="shared" si="9"/>
        <v>23.881622567714352</v>
      </c>
      <c r="T48" s="81">
        <f t="shared" si="9"/>
        <v>33.62281072033468</v>
      </c>
      <c r="U48" s="81">
        <f t="shared" si="9"/>
        <v>21.053535684695547</v>
      </c>
      <c r="V48" s="81">
        <f t="shared" si="9"/>
        <v>9.11272440083837</v>
      </c>
      <c r="W48" s="81">
        <f t="shared" si="9"/>
        <v>7.541565021383479</v>
      </c>
      <c r="X48" s="74">
        <f t="shared" si="9"/>
        <v>67.24562144066935</v>
      </c>
    </row>
    <row r="49" spans="2:24" s="3" customFormat="1" ht="14.25" customHeight="1">
      <c r="B49" s="19"/>
      <c r="C49" s="20" t="s">
        <v>54</v>
      </c>
      <c r="D49" s="80">
        <f aca="true" t="shared" si="10" ref="D49:M49">(D25*100000)/843892</f>
        <v>373.3890118640774</v>
      </c>
      <c r="E49" s="81">
        <f t="shared" si="10"/>
        <v>11.968356140359193</v>
      </c>
      <c r="F49" s="81">
        <f t="shared" si="10"/>
        <v>42.42249008166922</v>
      </c>
      <c r="G49" s="81">
        <f t="shared" si="10"/>
        <v>38.98603138790272</v>
      </c>
      <c r="H49" s="81">
        <f t="shared" si="10"/>
        <v>40.88200859825665</v>
      </c>
      <c r="I49" s="81">
        <f t="shared" si="10"/>
        <v>30.335635365662906</v>
      </c>
      <c r="J49" s="81">
        <f t="shared" si="10"/>
        <v>91.4809003995772</v>
      </c>
      <c r="K49" s="81">
        <f t="shared" si="10"/>
        <v>0.11849857564712073</v>
      </c>
      <c r="L49" s="81">
        <f t="shared" si="10"/>
        <v>10.664871808240864</v>
      </c>
      <c r="M49" s="74">
        <f t="shared" si="10"/>
        <v>106.53021950676153</v>
      </c>
      <c r="N49" s="82">
        <f aca="true" t="shared" si="11" ref="N49:X49">(N25*100000)/950731</f>
        <v>246.96785946813557</v>
      </c>
      <c r="O49" s="81">
        <f t="shared" si="11"/>
        <v>1.2621866753056332</v>
      </c>
      <c r="P49" s="81">
        <f t="shared" si="11"/>
        <v>19.563893467237314</v>
      </c>
      <c r="Q49" s="81">
        <f t="shared" si="11"/>
        <v>31.449484659698694</v>
      </c>
      <c r="R49" s="81">
        <f t="shared" si="11"/>
        <v>22.929724601385672</v>
      </c>
      <c r="S49" s="81">
        <f t="shared" si="11"/>
        <v>25.03336906022839</v>
      </c>
      <c r="T49" s="81">
        <f t="shared" si="11"/>
        <v>33.34276467265715</v>
      </c>
      <c r="U49" s="81">
        <f t="shared" si="11"/>
        <v>20.405351250774405</v>
      </c>
      <c r="V49" s="81">
        <f t="shared" si="11"/>
        <v>11.570044523634971</v>
      </c>
      <c r="W49" s="81">
        <f t="shared" si="11"/>
        <v>7.678302274775936</v>
      </c>
      <c r="X49" s="74">
        <f t="shared" si="11"/>
        <v>73.73273828243741</v>
      </c>
    </row>
    <row r="50" spans="2:24" s="3" customFormat="1" ht="14.25" customHeight="1">
      <c r="B50" s="19"/>
      <c r="C50" s="20" t="s">
        <v>55</v>
      </c>
      <c r="D50" s="80">
        <f aca="true" t="shared" si="12" ref="D50:M51">(D26*100000)/841046</f>
        <v>373.9391186688956</v>
      </c>
      <c r="E50" s="81">
        <f t="shared" si="12"/>
        <v>13.55454992949256</v>
      </c>
      <c r="F50" s="81">
        <f t="shared" si="12"/>
        <v>40.54475022769266</v>
      </c>
      <c r="G50" s="81">
        <f t="shared" si="12"/>
        <v>39.59355374141248</v>
      </c>
      <c r="H50" s="81">
        <f t="shared" si="12"/>
        <v>38.642357255132296</v>
      </c>
      <c r="I50" s="81">
        <f t="shared" si="12"/>
        <v>26.871300737415076</v>
      </c>
      <c r="J50" s="81">
        <f t="shared" si="12"/>
        <v>91.90936048682237</v>
      </c>
      <c r="K50" s="81">
        <f t="shared" si="12"/>
        <v>0</v>
      </c>
      <c r="L50" s="81">
        <f t="shared" si="12"/>
        <v>13.911248611847627</v>
      </c>
      <c r="M50" s="74">
        <f t="shared" si="12"/>
        <v>108.91199767908057</v>
      </c>
      <c r="N50" s="82">
        <f aca="true" t="shared" si="13" ref="N50:X51">(N26*100000)/945124</f>
        <v>247.16333518141536</v>
      </c>
      <c r="O50" s="81">
        <f t="shared" si="13"/>
        <v>2.645155556307955</v>
      </c>
      <c r="P50" s="81">
        <f t="shared" si="13"/>
        <v>19.785763561183504</v>
      </c>
      <c r="Q50" s="81">
        <f t="shared" si="13"/>
        <v>34.704440898760375</v>
      </c>
      <c r="R50" s="81">
        <f t="shared" si="13"/>
        <v>19.36253867217423</v>
      </c>
      <c r="S50" s="81">
        <f t="shared" si="13"/>
        <v>25.710912007313325</v>
      </c>
      <c r="T50" s="81">
        <f t="shared" si="13"/>
        <v>35.23347201002196</v>
      </c>
      <c r="U50" s="81">
        <f t="shared" si="13"/>
        <v>21.37285689496828</v>
      </c>
      <c r="V50" s="81">
        <f t="shared" si="13"/>
        <v>9.628366224960958</v>
      </c>
      <c r="W50" s="81">
        <f t="shared" si="13"/>
        <v>8.570304002437775</v>
      </c>
      <c r="X50" s="74">
        <f t="shared" si="13"/>
        <v>70.14952535328698</v>
      </c>
    </row>
    <row r="51" spans="2:24" s="3" customFormat="1" ht="14.25" customHeight="1" thickBot="1">
      <c r="B51" s="29"/>
      <c r="C51" s="30" t="s">
        <v>57</v>
      </c>
      <c r="D51" s="76">
        <f>(D27*100000)/836250</f>
        <v>373.57249626307924</v>
      </c>
      <c r="E51" s="77">
        <f>(E27*100000)/836250</f>
        <v>13.51270553064275</v>
      </c>
      <c r="F51" s="77">
        <f>(F27*100000)/836250</f>
        <v>38.98355754857997</v>
      </c>
      <c r="G51" s="77">
        <f>(G27*100000)/836250</f>
        <v>38.624813153961135</v>
      </c>
      <c r="H51" s="77">
        <f>(H27*100000)/836250</f>
        <v>43.408071748878925</v>
      </c>
      <c r="I51" s="77">
        <f>(I27*100000)/836250</f>
        <v>27.623318385650226</v>
      </c>
      <c r="J51" s="77">
        <f>(J27*100000)/836250</f>
        <v>89.44693572496263</v>
      </c>
      <c r="K51" s="77">
        <f>(K27*100000)/836250</f>
        <v>0</v>
      </c>
      <c r="L51" s="77">
        <f>(L27*100000)/836250</f>
        <v>13.51270553064275</v>
      </c>
      <c r="M51" s="78">
        <f>(M27*100000)/836250</f>
        <v>108.46038863976084</v>
      </c>
      <c r="N51" s="79">
        <f>(N27*100000)/938288</f>
        <v>257.38366045393315</v>
      </c>
      <c r="O51" s="77">
        <f>(O27*100000)/938288</f>
        <v>2.5578500417782175</v>
      </c>
      <c r="P51" s="77">
        <f>(P27*100000)/938288</f>
        <v>20.14306907900346</v>
      </c>
      <c r="Q51" s="77">
        <f>(Q27*100000)/938288</f>
        <v>33.99809013863547</v>
      </c>
      <c r="R51" s="77">
        <f>(R27*100000)/938288</f>
        <v>19.929914908855277</v>
      </c>
      <c r="S51" s="77">
        <f>(S27*100000)/938288</f>
        <v>28.029773374486297</v>
      </c>
      <c r="T51" s="77">
        <f>(T27*100000)/938288</f>
        <v>36.76909435056187</v>
      </c>
      <c r="U51" s="77">
        <f>(U27*100000)/938288</f>
        <v>21.95487952526303</v>
      </c>
      <c r="V51" s="77">
        <f>(V27*100000)/938288</f>
        <v>9.8050918268165</v>
      </c>
      <c r="W51" s="77">
        <f>(W27*100000)/938288</f>
        <v>9.591937656668316</v>
      </c>
      <c r="X51" s="78">
        <f>(X27*100000)/938288</f>
        <v>74.60395955186468</v>
      </c>
    </row>
    <row r="52" spans="2:24" s="3" customFormat="1" ht="14.25" customHeight="1" hidden="1">
      <c r="B52" s="16"/>
      <c r="C52" s="17" t="s">
        <v>13</v>
      </c>
      <c r="D52" s="35">
        <v>100</v>
      </c>
      <c r="E52" s="32" t="s">
        <v>14</v>
      </c>
      <c r="F52" s="36">
        <v>35.97390493942218</v>
      </c>
      <c r="G52" s="32" t="s">
        <v>14</v>
      </c>
      <c r="H52" s="32" t="s">
        <v>14</v>
      </c>
      <c r="I52" s="32" t="s">
        <v>14</v>
      </c>
      <c r="J52" s="36">
        <v>10.904007455731593</v>
      </c>
      <c r="K52" s="58">
        <v>0</v>
      </c>
      <c r="L52" s="36">
        <v>2.982292637465051</v>
      </c>
      <c r="M52" s="37">
        <v>50.13979496738118</v>
      </c>
      <c r="N52" s="35">
        <v>100</v>
      </c>
      <c r="O52" s="32" t="s">
        <v>14</v>
      </c>
      <c r="P52" s="36">
        <v>32.593340060544904</v>
      </c>
      <c r="Q52" s="32" t="s">
        <v>14</v>
      </c>
      <c r="R52" s="32" t="s">
        <v>14</v>
      </c>
      <c r="S52" s="32" t="s">
        <v>14</v>
      </c>
      <c r="T52" s="36">
        <v>4.641775983854692</v>
      </c>
      <c r="U52" s="36">
        <v>4.540867810292633</v>
      </c>
      <c r="V52" s="36">
        <v>16.44803229061554</v>
      </c>
      <c r="W52" s="36">
        <v>2.219979818365288</v>
      </c>
      <c r="X52" s="37">
        <v>39.55600403632694</v>
      </c>
    </row>
    <row r="53" spans="2:24" s="3" customFormat="1" ht="14.25" customHeight="1" hidden="1">
      <c r="B53" s="19"/>
      <c r="C53" s="25" t="s">
        <v>49</v>
      </c>
      <c r="D53" s="31">
        <v>100</v>
      </c>
      <c r="E53" s="33">
        <v>5.560098119378577</v>
      </c>
      <c r="F53" s="33">
        <v>34.341782502044154</v>
      </c>
      <c r="G53" s="38" t="s">
        <v>14</v>
      </c>
      <c r="H53" s="33">
        <v>14.063777596075225</v>
      </c>
      <c r="I53" s="33">
        <v>3.9247751430907605</v>
      </c>
      <c r="J53" s="33">
        <v>11.937857726901063</v>
      </c>
      <c r="K53" s="28">
        <v>0</v>
      </c>
      <c r="L53" s="33">
        <v>2.7800490596892886</v>
      </c>
      <c r="M53" s="34">
        <v>27.391659852820933</v>
      </c>
      <c r="N53" s="31">
        <v>100</v>
      </c>
      <c r="O53" s="33">
        <v>1.8480492813141685</v>
      </c>
      <c r="P53" s="33">
        <v>29.466119096509242</v>
      </c>
      <c r="Q53" s="40" t="s">
        <v>14</v>
      </c>
      <c r="R53" s="33">
        <v>10.780287474332649</v>
      </c>
      <c r="S53" s="33">
        <v>3.798767967145791</v>
      </c>
      <c r="T53" s="33">
        <v>5.441478439425051</v>
      </c>
      <c r="U53" s="33">
        <v>5.236139630390143</v>
      </c>
      <c r="V53" s="33">
        <v>16.324435318275153</v>
      </c>
      <c r="W53" s="33">
        <v>2.772073921971253</v>
      </c>
      <c r="X53" s="34">
        <v>24.33264887063655</v>
      </c>
    </row>
    <row r="54" spans="2:24" s="3" customFormat="1" ht="14.25" customHeight="1" hidden="1">
      <c r="B54" s="19"/>
      <c r="C54" s="20" t="s">
        <v>51</v>
      </c>
      <c r="D54" s="31">
        <v>100</v>
      </c>
      <c r="E54" s="33">
        <v>4.390613171839516</v>
      </c>
      <c r="F54" s="33">
        <v>33.00529901589705</v>
      </c>
      <c r="G54" s="38" t="s">
        <v>14</v>
      </c>
      <c r="H54" s="33">
        <v>10.976532929598788</v>
      </c>
      <c r="I54" s="33">
        <v>4.466313398940197</v>
      </c>
      <c r="J54" s="33">
        <v>15.367146101438303</v>
      </c>
      <c r="K54" s="28">
        <v>0</v>
      </c>
      <c r="L54" s="33">
        <v>4.314912944738834</v>
      </c>
      <c r="M54" s="34">
        <v>27.479182437547312</v>
      </c>
      <c r="N54" s="31">
        <v>100</v>
      </c>
      <c r="O54" s="33">
        <v>1.6156462585034015</v>
      </c>
      <c r="P54" s="33">
        <v>26.700680272108844</v>
      </c>
      <c r="Q54" s="40" t="s">
        <v>14</v>
      </c>
      <c r="R54" s="33">
        <v>9.183673469387756</v>
      </c>
      <c r="S54" s="33">
        <v>4.081632653061225</v>
      </c>
      <c r="T54" s="33">
        <v>6.462585034013606</v>
      </c>
      <c r="U54" s="33">
        <v>4.421768707482993</v>
      </c>
      <c r="V54" s="33">
        <v>13.945578231292515</v>
      </c>
      <c r="W54" s="33">
        <v>3.231292517006803</v>
      </c>
      <c r="X54" s="34">
        <v>30.357142857142854</v>
      </c>
    </row>
    <row r="55" spans="2:24" s="3" customFormat="1" ht="14.25" customHeight="1">
      <c r="B55" s="19"/>
      <c r="C55" s="20" t="s">
        <v>53</v>
      </c>
      <c r="D55" s="31">
        <v>100</v>
      </c>
      <c r="E55" s="33">
        <v>4.958677685950414</v>
      </c>
      <c r="F55" s="33">
        <v>26.446280991735538</v>
      </c>
      <c r="G55" s="33">
        <v>4.767959313413859</v>
      </c>
      <c r="H55" s="33">
        <v>13.668150031786395</v>
      </c>
      <c r="I55" s="33">
        <v>4.958677685950414</v>
      </c>
      <c r="J55" s="33">
        <v>19.6439923712651</v>
      </c>
      <c r="K55" s="33">
        <v>0.06357279084551812</v>
      </c>
      <c r="L55" s="33">
        <v>2.670057215511761</v>
      </c>
      <c r="M55" s="34">
        <v>22.822631913541006</v>
      </c>
      <c r="N55" s="31">
        <v>100</v>
      </c>
      <c r="O55" s="33">
        <v>1.3039934800325998</v>
      </c>
      <c r="P55" s="33">
        <v>22.901385493072535</v>
      </c>
      <c r="Q55" s="33">
        <v>3.5044824775876124</v>
      </c>
      <c r="R55" s="33">
        <v>10.024449877750612</v>
      </c>
      <c r="S55" s="33">
        <v>4.88997555012225</v>
      </c>
      <c r="T55" s="33">
        <v>9.290953545232274</v>
      </c>
      <c r="U55" s="33">
        <v>4.5639771801141</v>
      </c>
      <c r="V55" s="33">
        <v>9.535452322738386</v>
      </c>
      <c r="W55" s="33">
        <v>3.585982070089649</v>
      </c>
      <c r="X55" s="34">
        <v>30.399348003259984</v>
      </c>
    </row>
    <row r="56" spans="2:24" s="3" customFormat="1" ht="14.25" customHeight="1">
      <c r="B56" s="19"/>
      <c r="C56" s="20" t="s">
        <v>19</v>
      </c>
      <c r="D56" s="31">
        <v>100</v>
      </c>
      <c r="E56" s="33">
        <v>4.528301886792453</v>
      </c>
      <c r="F56" s="33">
        <v>22.803234501347706</v>
      </c>
      <c r="G56" s="33">
        <v>4.204851752021564</v>
      </c>
      <c r="H56" s="33">
        <v>15.687331536388141</v>
      </c>
      <c r="I56" s="33">
        <v>5.606469002695418</v>
      </c>
      <c r="J56" s="33">
        <v>18.11320754716981</v>
      </c>
      <c r="K56" s="33">
        <v>0.05390835579514825</v>
      </c>
      <c r="L56" s="33">
        <v>2.9110512129380055</v>
      </c>
      <c r="M56" s="34">
        <v>26.09164420485175</v>
      </c>
      <c r="N56" s="31">
        <v>100</v>
      </c>
      <c r="O56" s="33">
        <v>1.507537688442211</v>
      </c>
      <c r="P56" s="33">
        <v>19.74156496769562</v>
      </c>
      <c r="Q56" s="33">
        <v>3.589375448671931</v>
      </c>
      <c r="R56" s="33">
        <v>9.475951184493898</v>
      </c>
      <c r="S56" s="33">
        <v>7.609475951184494</v>
      </c>
      <c r="T56" s="33">
        <v>11.198851399856425</v>
      </c>
      <c r="U56" s="33">
        <v>5.096913137114142</v>
      </c>
      <c r="V56" s="33">
        <v>7.106963388370424</v>
      </c>
      <c r="W56" s="33">
        <v>3.3022254127781765</v>
      </c>
      <c r="X56" s="34">
        <v>31.37114142139268</v>
      </c>
    </row>
    <row r="57" spans="2:24" s="3" customFormat="1" ht="14.25" customHeight="1">
      <c r="B57" s="24" t="s">
        <v>21</v>
      </c>
      <c r="C57" s="25" t="s">
        <v>8</v>
      </c>
      <c r="D57" s="31">
        <v>100</v>
      </c>
      <c r="E57" s="33">
        <v>4.293381037567084</v>
      </c>
      <c r="F57" s="33">
        <v>19.499105545617173</v>
      </c>
      <c r="G57" s="33">
        <v>3.667262969588551</v>
      </c>
      <c r="H57" s="33">
        <v>17.218246869409658</v>
      </c>
      <c r="I57" s="33">
        <v>5.322003577817531</v>
      </c>
      <c r="J57" s="33">
        <v>19.45438282647585</v>
      </c>
      <c r="K57" s="28">
        <v>0</v>
      </c>
      <c r="L57" s="33">
        <v>3.6225402504472273</v>
      </c>
      <c r="M57" s="34">
        <v>26.923076923076923</v>
      </c>
      <c r="N57" s="31">
        <v>100</v>
      </c>
      <c r="O57" s="33">
        <v>1.0443864229765014</v>
      </c>
      <c r="P57" s="33">
        <v>16.057441253263708</v>
      </c>
      <c r="Q57" s="33">
        <v>5.026109660574413</v>
      </c>
      <c r="R57" s="33">
        <v>9.007832898172325</v>
      </c>
      <c r="S57" s="33">
        <v>7.637075718015667</v>
      </c>
      <c r="T57" s="33">
        <v>12.989556135770236</v>
      </c>
      <c r="U57" s="33">
        <v>6.070496083550914</v>
      </c>
      <c r="V57" s="33">
        <v>4.89556135770235</v>
      </c>
      <c r="W57" s="33">
        <v>3.91644908616188</v>
      </c>
      <c r="X57" s="34">
        <v>33.35509138381201</v>
      </c>
    </row>
    <row r="58" spans="2:24" s="3" customFormat="1" ht="14.25" customHeight="1">
      <c r="B58" s="22" t="s">
        <v>22</v>
      </c>
      <c r="C58" s="20" t="s">
        <v>9</v>
      </c>
      <c r="D58" s="31">
        <v>100</v>
      </c>
      <c r="E58" s="41">
        <v>3.723404255319149</v>
      </c>
      <c r="F58" s="41">
        <v>14.893617021276595</v>
      </c>
      <c r="G58" s="41">
        <v>9.779050736497545</v>
      </c>
      <c r="H58" s="41">
        <v>17.103109656301147</v>
      </c>
      <c r="I58" s="41">
        <v>5.564648117839607</v>
      </c>
      <c r="J58" s="41">
        <v>21.358428805237317</v>
      </c>
      <c r="K58" s="28">
        <v>0</v>
      </c>
      <c r="L58" s="41">
        <v>3.23240589198036</v>
      </c>
      <c r="M58" s="34">
        <v>24.345335515548282</v>
      </c>
      <c r="N58" s="31">
        <v>100</v>
      </c>
      <c r="O58" s="41">
        <v>0.9582863585118376</v>
      </c>
      <c r="P58" s="41">
        <v>14.656144306651633</v>
      </c>
      <c r="Q58" s="41">
        <v>12.852311161217585</v>
      </c>
      <c r="R58" s="41">
        <v>10.992108229988725</v>
      </c>
      <c r="S58" s="41">
        <v>7.497181510710258</v>
      </c>
      <c r="T58" s="41">
        <v>13.810597519729425</v>
      </c>
      <c r="U58" s="41">
        <v>5.749718151071026</v>
      </c>
      <c r="V58" s="41">
        <v>4.96054114994363</v>
      </c>
      <c r="W58" s="41">
        <v>2.931228861330327</v>
      </c>
      <c r="X58" s="42">
        <v>25.591882750845546</v>
      </c>
    </row>
    <row r="59" spans="2:24" s="3" customFormat="1" ht="14.25" customHeight="1">
      <c r="B59" s="23"/>
      <c r="C59" s="20" t="s">
        <v>33</v>
      </c>
      <c r="D59" s="43">
        <v>100</v>
      </c>
      <c r="E59" s="33">
        <v>3.5740878629932986</v>
      </c>
      <c r="F59" s="33">
        <v>14.147431124348472</v>
      </c>
      <c r="G59" s="33">
        <v>9.307520476545047</v>
      </c>
      <c r="H59" s="33">
        <v>15.897244973938943</v>
      </c>
      <c r="I59" s="33">
        <v>5.696202531645569</v>
      </c>
      <c r="J59" s="33">
        <v>23.60387192851824</v>
      </c>
      <c r="K59" s="33">
        <v>0.11169024571854058</v>
      </c>
      <c r="L59" s="33">
        <v>2.9784065524944157</v>
      </c>
      <c r="M59" s="34">
        <v>24.68354430379747</v>
      </c>
      <c r="N59" s="31">
        <v>100</v>
      </c>
      <c r="O59" s="33">
        <v>1.0465724751439036</v>
      </c>
      <c r="P59" s="33">
        <v>11.983254840397699</v>
      </c>
      <c r="Q59" s="33">
        <v>12.558869701726843</v>
      </c>
      <c r="R59" s="33">
        <v>9.523809523809524</v>
      </c>
      <c r="S59" s="33">
        <v>9.262166405023548</v>
      </c>
      <c r="T59" s="33">
        <v>13.343799058084773</v>
      </c>
      <c r="U59" s="33">
        <v>6.95970695970696</v>
      </c>
      <c r="V59" s="33">
        <v>4.918890633176348</v>
      </c>
      <c r="W59" s="33">
        <v>3.349031920460492</v>
      </c>
      <c r="X59" s="34">
        <v>27.053898482469908</v>
      </c>
    </row>
    <row r="60" spans="2:24" s="3" customFormat="1" ht="14.25" customHeight="1">
      <c r="B60" s="19"/>
      <c r="C60" s="20" t="s">
        <v>34</v>
      </c>
      <c r="D60" s="43">
        <v>100</v>
      </c>
      <c r="E60" s="33">
        <v>4.029574861367837</v>
      </c>
      <c r="F60" s="33">
        <v>13.641404805914972</v>
      </c>
      <c r="G60" s="33">
        <v>10.499075785582255</v>
      </c>
      <c r="H60" s="33">
        <v>16.820702402957487</v>
      </c>
      <c r="I60" s="33">
        <v>5.249537892791127</v>
      </c>
      <c r="J60" s="33">
        <v>21.55268022181146</v>
      </c>
      <c r="K60" s="33">
        <v>0</v>
      </c>
      <c r="L60" s="33">
        <v>3.253234750462107</v>
      </c>
      <c r="M60" s="34">
        <v>24.953789279112755</v>
      </c>
      <c r="N60" s="31">
        <v>100</v>
      </c>
      <c r="O60" s="33">
        <v>0.7676560900716478</v>
      </c>
      <c r="P60" s="33">
        <v>12.282497441146365</v>
      </c>
      <c r="Q60" s="33">
        <v>13.30603889457523</v>
      </c>
      <c r="R60" s="33">
        <v>10.08188331627431</v>
      </c>
      <c r="S60" s="33">
        <v>7.36949846468782</v>
      </c>
      <c r="T60" s="33">
        <v>12.128966223132037</v>
      </c>
      <c r="U60" s="33">
        <v>8.034800409416581</v>
      </c>
      <c r="V60" s="33">
        <v>5.117707267144319</v>
      </c>
      <c r="W60" s="33">
        <v>3.480040941658137</v>
      </c>
      <c r="X60" s="34">
        <v>27.43091095189355</v>
      </c>
    </row>
    <row r="61" spans="2:24" s="3" customFormat="1" ht="14.25" customHeight="1">
      <c r="B61" s="19"/>
      <c r="C61" s="20" t="s">
        <v>35</v>
      </c>
      <c r="D61" s="43">
        <v>100</v>
      </c>
      <c r="E61" s="59">
        <v>3.305203938115331</v>
      </c>
      <c r="F61" s="59">
        <v>13.748241912798875</v>
      </c>
      <c r="G61" s="59">
        <v>10.478199718706048</v>
      </c>
      <c r="H61" s="59">
        <v>15.963431786216598</v>
      </c>
      <c r="I61" s="59">
        <v>6.29395218002813</v>
      </c>
      <c r="J61" s="59">
        <v>21.940928270042196</v>
      </c>
      <c r="K61" s="59">
        <v>0.10548523206751054</v>
      </c>
      <c r="L61" s="59">
        <v>2.4964838255977497</v>
      </c>
      <c r="M61" s="60">
        <v>25.668073136427566</v>
      </c>
      <c r="N61" s="31">
        <v>100</v>
      </c>
      <c r="O61" s="33">
        <v>1.093983092988563</v>
      </c>
      <c r="P61" s="33">
        <v>10.79065141720537</v>
      </c>
      <c r="Q61" s="33">
        <v>14.072600696171058</v>
      </c>
      <c r="R61" s="33">
        <v>10.293386374937842</v>
      </c>
      <c r="S61" s="33">
        <v>7.409249129786176</v>
      </c>
      <c r="T61" s="33">
        <v>14.022874191944307</v>
      </c>
      <c r="U61" s="33">
        <v>6.26553953257086</v>
      </c>
      <c r="V61" s="33">
        <v>4.922923918448533</v>
      </c>
      <c r="W61" s="33">
        <v>3.0830432620586774</v>
      </c>
      <c r="X61" s="34">
        <v>28.045748383888615</v>
      </c>
    </row>
    <row r="62" spans="2:24" s="3" customFormat="1" ht="14.25" customHeight="1">
      <c r="B62" s="19"/>
      <c r="C62" s="20" t="s">
        <v>37</v>
      </c>
      <c r="D62" s="43">
        <v>100</v>
      </c>
      <c r="E62" s="33">
        <v>4.3</v>
      </c>
      <c r="F62" s="33">
        <v>12.7</v>
      </c>
      <c r="G62" s="33">
        <v>9.1</v>
      </c>
      <c r="H62" s="33">
        <v>15.3</v>
      </c>
      <c r="I62" s="33">
        <v>6</v>
      </c>
      <c r="J62" s="33">
        <v>22.4</v>
      </c>
      <c r="K62" s="33">
        <v>0</v>
      </c>
      <c r="L62" s="33">
        <v>3</v>
      </c>
      <c r="M62" s="34">
        <v>27.2</v>
      </c>
      <c r="N62" s="31">
        <v>100</v>
      </c>
      <c r="O62" s="33">
        <v>1</v>
      </c>
      <c r="P62" s="33">
        <v>13.3</v>
      </c>
      <c r="Q62" s="33">
        <v>13.4</v>
      </c>
      <c r="R62" s="33">
        <v>10.5</v>
      </c>
      <c r="S62" s="33">
        <v>6.9</v>
      </c>
      <c r="T62" s="33">
        <v>13.6</v>
      </c>
      <c r="U62" s="33">
        <v>6.2</v>
      </c>
      <c r="V62" s="33">
        <v>5</v>
      </c>
      <c r="W62" s="33">
        <v>3.6</v>
      </c>
      <c r="X62" s="34">
        <v>26.5</v>
      </c>
    </row>
    <row r="63" spans="2:24" s="3" customFormat="1" ht="14.25" customHeight="1">
      <c r="B63" s="19"/>
      <c r="C63" s="20" t="s">
        <v>40</v>
      </c>
      <c r="D63" s="43">
        <v>100</v>
      </c>
      <c r="E63" s="33">
        <v>3.6</v>
      </c>
      <c r="F63" s="33">
        <v>11.9</v>
      </c>
      <c r="G63" s="33">
        <v>9</v>
      </c>
      <c r="H63" s="33">
        <v>15.3</v>
      </c>
      <c r="I63" s="33">
        <v>6.2</v>
      </c>
      <c r="J63" s="33">
        <v>24.8</v>
      </c>
      <c r="K63" s="33">
        <v>0</v>
      </c>
      <c r="L63" s="33">
        <v>3</v>
      </c>
      <c r="M63" s="34">
        <v>26.1</v>
      </c>
      <c r="N63" s="31">
        <v>100</v>
      </c>
      <c r="O63" s="33">
        <v>1.2</v>
      </c>
      <c r="P63" s="33">
        <v>10.8</v>
      </c>
      <c r="Q63" s="33">
        <v>12.8</v>
      </c>
      <c r="R63" s="33">
        <v>9.3</v>
      </c>
      <c r="S63" s="33">
        <v>7.7</v>
      </c>
      <c r="T63" s="33">
        <v>13.3</v>
      </c>
      <c r="U63" s="33">
        <v>7.9</v>
      </c>
      <c r="V63" s="33">
        <v>3.9</v>
      </c>
      <c r="W63" s="33">
        <v>3.4</v>
      </c>
      <c r="X63" s="34">
        <v>29.5</v>
      </c>
    </row>
    <row r="64" spans="2:24" s="3" customFormat="1" ht="14.25" customHeight="1">
      <c r="B64" s="19"/>
      <c r="C64" s="20" t="s">
        <v>41</v>
      </c>
      <c r="D64" s="43">
        <v>100</v>
      </c>
      <c r="E64" s="33">
        <v>4.1</v>
      </c>
      <c r="F64" s="33">
        <v>11.1</v>
      </c>
      <c r="G64" s="33">
        <v>9.3</v>
      </c>
      <c r="H64" s="33">
        <v>15.3</v>
      </c>
      <c r="I64" s="33">
        <v>7.1</v>
      </c>
      <c r="J64" s="33">
        <v>23.5</v>
      </c>
      <c r="K64" s="33">
        <v>0</v>
      </c>
      <c r="L64" s="33">
        <v>2.7</v>
      </c>
      <c r="M64" s="34">
        <v>26.9</v>
      </c>
      <c r="N64" s="31">
        <v>100</v>
      </c>
      <c r="O64" s="33">
        <v>1.1</v>
      </c>
      <c r="P64" s="33">
        <v>10.1</v>
      </c>
      <c r="Q64" s="33">
        <v>12.8</v>
      </c>
      <c r="R64" s="33">
        <v>10.8</v>
      </c>
      <c r="S64" s="33">
        <v>9.1</v>
      </c>
      <c r="T64" s="33">
        <v>13.9</v>
      </c>
      <c r="U64" s="33">
        <v>7.1</v>
      </c>
      <c r="V64" s="33">
        <v>4.7</v>
      </c>
      <c r="W64" s="33">
        <v>3.4</v>
      </c>
      <c r="X64" s="34">
        <v>27.2</v>
      </c>
    </row>
    <row r="65" spans="2:24" s="3" customFormat="1" ht="14.25" customHeight="1">
      <c r="B65" s="19"/>
      <c r="C65" s="20" t="s">
        <v>42</v>
      </c>
      <c r="D65" s="43">
        <v>100</v>
      </c>
      <c r="E65" s="33">
        <v>3.738632536207477</v>
      </c>
      <c r="F65" s="33">
        <v>12.327382957224655</v>
      </c>
      <c r="G65" s="33">
        <v>9.06028965981812</v>
      </c>
      <c r="H65" s="33">
        <v>14.550353654429102</v>
      </c>
      <c r="I65" s="33">
        <v>6.062647356012126</v>
      </c>
      <c r="J65" s="33">
        <v>24.722128662849443</v>
      </c>
      <c r="K65" s="33">
        <v>0.06736274840013473</v>
      </c>
      <c r="L65" s="33">
        <v>3.031323678006063</v>
      </c>
      <c r="M65" s="34">
        <v>26.43987874705288</v>
      </c>
      <c r="N65" s="31">
        <v>100</v>
      </c>
      <c r="O65" s="33">
        <v>1.0343206393982134</v>
      </c>
      <c r="P65" s="33">
        <v>11.847672778561353</v>
      </c>
      <c r="Q65" s="33">
        <v>11.236483309826047</v>
      </c>
      <c r="R65" s="33">
        <v>9.449929478138223</v>
      </c>
      <c r="S65" s="33">
        <v>8.274565115185707</v>
      </c>
      <c r="T65" s="33">
        <v>12.599905970850964</v>
      </c>
      <c r="U65" s="33">
        <v>7.381288199341796</v>
      </c>
      <c r="V65" s="33">
        <v>5.6417489421720735</v>
      </c>
      <c r="W65" s="33">
        <v>3.6671368124118473</v>
      </c>
      <c r="X65" s="34">
        <v>28.866948754113775</v>
      </c>
    </row>
    <row r="66" spans="2:24" s="3" customFormat="1" ht="14.25" customHeight="1">
      <c r="B66" s="19"/>
      <c r="C66" s="20" t="s">
        <v>43</v>
      </c>
      <c r="D66" s="43">
        <v>100</v>
      </c>
      <c r="E66" s="33">
        <f>E18/$D$18*100</f>
        <v>4.02549480040255</v>
      </c>
      <c r="F66" s="33">
        <f aca="true" t="shared" si="14" ref="F66:M66">F18/$D$18*100</f>
        <v>12.143575981214358</v>
      </c>
      <c r="G66" s="33">
        <f t="shared" si="14"/>
        <v>9.694733310969474</v>
      </c>
      <c r="H66" s="33">
        <f t="shared" si="14"/>
        <v>14.391143911439114</v>
      </c>
      <c r="I66" s="33">
        <f t="shared" si="14"/>
        <v>6.407245890640724</v>
      </c>
      <c r="J66" s="33">
        <f t="shared" si="14"/>
        <v>22.978866152297886</v>
      </c>
      <c r="K66" s="33">
        <f t="shared" si="14"/>
        <v>0.03354579000335458</v>
      </c>
      <c r="L66" s="33">
        <f t="shared" si="14"/>
        <v>2.78430057027843</v>
      </c>
      <c r="M66" s="34">
        <f t="shared" si="14"/>
        <v>27.574639382757464</v>
      </c>
      <c r="N66" s="31">
        <v>100</v>
      </c>
      <c r="O66" s="33">
        <f>O18/$N$18*100</f>
        <v>0.7903300790330079</v>
      </c>
      <c r="P66" s="33">
        <f aca="true" t="shared" si="15" ref="P66:X66">P18/$N$18*100</f>
        <v>10.274291027429102</v>
      </c>
      <c r="Q66" s="33">
        <f t="shared" si="15"/>
        <v>13.807531380753138</v>
      </c>
      <c r="R66" s="33">
        <f t="shared" si="15"/>
        <v>9.437470943747094</v>
      </c>
      <c r="S66" s="33">
        <f t="shared" si="15"/>
        <v>8.97257089725709</v>
      </c>
      <c r="T66" s="33">
        <f t="shared" si="15"/>
        <v>13.621571362157137</v>
      </c>
      <c r="U66" s="33">
        <f t="shared" si="15"/>
        <v>7.112970711297072</v>
      </c>
      <c r="V66" s="33">
        <f t="shared" si="15"/>
        <v>4.695490469549047</v>
      </c>
      <c r="W66" s="33">
        <f t="shared" si="15"/>
        <v>3.765690376569038</v>
      </c>
      <c r="X66" s="34">
        <f t="shared" si="15"/>
        <v>27.522082752208277</v>
      </c>
    </row>
    <row r="67" spans="2:24" s="3" customFormat="1" ht="14.25" customHeight="1">
      <c r="B67" s="19"/>
      <c r="C67" s="20" t="s">
        <v>44</v>
      </c>
      <c r="D67" s="31">
        <v>100</v>
      </c>
      <c r="E67" s="41">
        <f aca="true" t="shared" si="16" ref="E67:E75">E19/$D19*100</f>
        <v>3.406408094435076</v>
      </c>
      <c r="F67" s="41">
        <f aca="true" t="shared" si="17" ref="F67:M75">F19/$D19*100</f>
        <v>12.209106239460372</v>
      </c>
      <c r="G67" s="41">
        <f t="shared" si="17"/>
        <v>9.881956155143339</v>
      </c>
      <c r="H67" s="41">
        <f t="shared" si="17"/>
        <v>14.232715008431704</v>
      </c>
      <c r="I67" s="41">
        <f t="shared" si="17"/>
        <v>5.935919055649242</v>
      </c>
      <c r="J67" s="41">
        <f t="shared" si="17"/>
        <v>25.96964586846543</v>
      </c>
      <c r="K67" s="41">
        <f t="shared" si="17"/>
        <v>0.06745362563237774</v>
      </c>
      <c r="L67" s="41">
        <f t="shared" si="17"/>
        <v>3.0354131534569984</v>
      </c>
      <c r="M67" s="34">
        <f t="shared" si="17"/>
        <v>25.261382799325467</v>
      </c>
      <c r="N67" s="75">
        <v>100</v>
      </c>
      <c r="O67" s="41">
        <f aca="true" t="shared" si="18" ref="O67:O75">O19/$N19*100</f>
        <v>0.9103322712790167</v>
      </c>
      <c r="P67" s="41">
        <f aca="true" t="shared" si="19" ref="P67:X75">P19/$N19*100</f>
        <v>10.423304506144742</v>
      </c>
      <c r="Q67" s="41">
        <f t="shared" si="19"/>
        <v>13.609467455621301</v>
      </c>
      <c r="R67" s="41">
        <f t="shared" si="19"/>
        <v>8.830223031406463</v>
      </c>
      <c r="S67" s="41">
        <f t="shared" si="19"/>
        <v>8.966772872098316</v>
      </c>
      <c r="T67" s="41">
        <f t="shared" si="19"/>
        <v>14.064633591260812</v>
      </c>
      <c r="U67" s="41">
        <f t="shared" si="19"/>
        <v>7.874374146563495</v>
      </c>
      <c r="V67" s="41">
        <f t="shared" si="19"/>
        <v>4.278561675011379</v>
      </c>
      <c r="W67" s="41">
        <f t="shared" si="19"/>
        <v>3.3227127901684113</v>
      </c>
      <c r="X67" s="34">
        <f t="shared" si="19"/>
        <v>27.719617660446062</v>
      </c>
    </row>
    <row r="68" spans="2:24" s="3" customFormat="1" ht="14.25" customHeight="1">
      <c r="B68" s="19"/>
      <c r="C68" s="20" t="s">
        <v>45</v>
      </c>
      <c r="D68" s="31">
        <v>100</v>
      </c>
      <c r="E68" s="41">
        <f t="shared" si="16"/>
        <v>3.562005277044855</v>
      </c>
      <c r="F68" s="41">
        <f t="shared" si="17"/>
        <v>11.477572559366754</v>
      </c>
      <c r="G68" s="41">
        <f t="shared" si="17"/>
        <v>10.224274406332453</v>
      </c>
      <c r="H68" s="41">
        <f t="shared" si="17"/>
        <v>13.357519788918207</v>
      </c>
      <c r="I68" s="41">
        <f t="shared" si="17"/>
        <v>6.992084432717678</v>
      </c>
      <c r="J68" s="41">
        <f t="shared" si="17"/>
        <v>24.63720316622691</v>
      </c>
      <c r="K68" s="41">
        <f t="shared" si="17"/>
        <v>0</v>
      </c>
      <c r="L68" s="41">
        <f t="shared" si="17"/>
        <v>2.8693931398416885</v>
      </c>
      <c r="M68" s="34">
        <f t="shared" si="17"/>
        <v>26.879947229551448</v>
      </c>
      <c r="N68" s="75">
        <v>100</v>
      </c>
      <c r="O68" s="41">
        <f t="shared" si="18"/>
        <v>1.1839708561020037</v>
      </c>
      <c r="P68" s="41">
        <f t="shared" si="19"/>
        <v>9.790528233151184</v>
      </c>
      <c r="Q68" s="41">
        <f t="shared" si="19"/>
        <v>13.706739526411656</v>
      </c>
      <c r="R68" s="41">
        <f t="shared" si="19"/>
        <v>9.289617486338798</v>
      </c>
      <c r="S68" s="41">
        <f t="shared" si="19"/>
        <v>8.378870673952642</v>
      </c>
      <c r="T68" s="41">
        <f t="shared" si="19"/>
        <v>14.435336976320585</v>
      </c>
      <c r="U68" s="41">
        <f t="shared" si="19"/>
        <v>7.923497267759563</v>
      </c>
      <c r="V68" s="41">
        <f t="shared" si="19"/>
        <v>4.007285974499089</v>
      </c>
      <c r="W68" s="41">
        <f t="shared" si="19"/>
        <v>3.7340619307832426</v>
      </c>
      <c r="X68" s="34">
        <f t="shared" si="19"/>
        <v>27.550091074681237</v>
      </c>
    </row>
    <row r="69" spans="2:24" s="3" customFormat="1" ht="14.25" customHeight="1">
      <c r="B69" s="19"/>
      <c r="C69" s="20" t="s">
        <v>46</v>
      </c>
      <c r="D69" s="31">
        <v>100</v>
      </c>
      <c r="E69" s="41">
        <f t="shared" si="16"/>
        <v>3.610930383864672</v>
      </c>
      <c r="F69" s="41">
        <f t="shared" si="17"/>
        <v>10.800260247234874</v>
      </c>
      <c r="G69" s="41">
        <f t="shared" si="17"/>
        <v>10.605074821080027</v>
      </c>
      <c r="H69" s="41">
        <f t="shared" si="17"/>
        <v>12.426805465191933</v>
      </c>
      <c r="I69" s="41">
        <f t="shared" si="17"/>
        <v>7.807417046193884</v>
      </c>
      <c r="J69" s="41">
        <f t="shared" si="17"/>
        <v>24.528301886792452</v>
      </c>
      <c r="K69" s="41">
        <f t="shared" si="17"/>
        <v>0</v>
      </c>
      <c r="L69" s="41">
        <f t="shared" si="17"/>
        <v>3.02537410540013</v>
      </c>
      <c r="M69" s="34">
        <f t="shared" si="17"/>
        <v>27.19583604424203</v>
      </c>
      <c r="N69" s="75">
        <v>100</v>
      </c>
      <c r="O69" s="41">
        <f t="shared" si="18"/>
        <v>0.8444444444444443</v>
      </c>
      <c r="P69" s="41">
        <f t="shared" si="19"/>
        <v>9.244444444444444</v>
      </c>
      <c r="Q69" s="41">
        <f t="shared" si="19"/>
        <v>13.111111111111112</v>
      </c>
      <c r="R69" s="41">
        <f t="shared" si="19"/>
        <v>9.244444444444444</v>
      </c>
      <c r="S69" s="41">
        <f t="shared" si="19"/>
        <v>8.755555555555555</v>
      </c>
      <c r="T69" s="41">
        <f t="shared" si="19"/>
        <v>15.2</v>
      </c>
      <c r="U69" s="41">
        <f t="shared" si="19"/>
        <v>7.466666666666668</v>
      </c>
      <c r="V69" s="41">
        <f t="shared" si="19"/>
        <v>4.355555555555555</v>
      </c>
      <c r="W69" s="41">
        <f t="shared" si="19"/>
        <v>3.288888888888889</v>
      </c>
      <c r="X69" s="34">
        <f t="shared" si="19"/>
        <v>28.48888888888889</v>
      </c>
    </row>
    <row r="70" spans="2:24" s="3" customFormat="1" ht="14.25" customHeight="1">
      <c r="B70" s="19"/>
      <c r="C70" s="20" t="s">
        <v>48</v>
      </c>
      <c r="D70" s="31">
        <v>100</v>
      </c>
      <c r="E70" s="41">
        <f t="shared" si="16"/>
        <v>3.8170450806186245</v>
      </c>
      <c r="F70" s="41">
        <f t="shared" si="17"/>
        <v>12.372490950970715</v>
      </c>
      <c r="G70" s="41">
        <f t="shared" si="17"/>
        <v>10.33234616650214</v>
      </c>
      <c r="H70" s="41">
        <f t="shared" si="17"/>
        <v>11.352418558736426</v>
      </c>
      <c r="I70" s="41">
        <f t="shared" si="17"/>
        <v>7.173412306679829</v>
      </c>
      <c r="J70" s="41">
        <f t="shared" si="17"/>
        <v>24.448831852583087</v>
      </c>
      <c r="K70" s="41">
        <f t="shared" si="17"/>
        <v>0</v>
      </c>
      <c r="L70" s="41">
        <f t="shared" si="17"/>
        <v>2.6982560052648896</v>
      </c>
      <c r="M70" s="34">
        <f t="shared" si="17"/>
        <v>27.80519907864429</v>
      </c>
      <c r="N70" s="75">
        <v>100</v>
      </c>
      <c r="O70" s="41">
        <f t="shared" si="18"/>
        <v>0.967032967032967</v>
      </c>
      <c r="P70" s="41">
        <f t="shared" si="19"/>
        <v>9.098901098901099</v>
      </c>
      <c r="Q70" s="41">
        <f t="shared" si="19"/>
        <v>13.45054945054945</v>
      </c>
      <c r="R70" s="41">
        <f t="shared" si="19"/>
        <v>9.054945054945055</v>
      </c>
      <c r="S70" s="41">
        <f t="shared" si="19"/>
        <v>9.362637362637363</v>
      </c>
      <c r="T70" s="41">
        <f t="shared" si="19"/>
        <v>13.230769230769232</v>
      </c>
      <c r="U70" s="41">
        <f t="shared" si="19"/>
        <v>8</v>
      </c>
      <c r="V70" s="41">
        <f t="shared" si="19"/>
        <v>4.659340659340659</v>
      </c>
      <c r="W70" s="41">
        <f t="shared" si="19"/>
        <v>3.5164835164835164</v>
      </c>
      <c r="X70" s="34">
        <f t="shared" si="19"/>
        <v>28.65934065934066</v>
      </c>
    </row>
    <row r="71" spans="2:24" s="3" customFormat="1" ht="14.25" customHeight="1">
      <c r="B71" s="19"/>
      <c r="C71" s="20" t="s">
        <v>50</v>
      </c>
      <c r="D71" s="31">
        <v>100</v>
      </c>
      <c r="E71" s="41">
        <f t="shared" si="16"/>
        <v>3.4231378763866878</v>
      </c>
      <c r="F71" s="41">
        <f t="shared" si="17"/>
        <v>10.364500792393025</v>
      </c>
      <c r="G71" s="41">
        <f t="shared" si="17"/>
        <v>9.984152139461171</v>
      </c>
      <c r="H71" s="41">
        <f t="shared" si="17"/>
        <v>11.347068145800316</v>
      </c>
      <c r="I71" s="41">
        <f t="shared" si="17"/>
        <v>8.526148969889064</v>
      </c>
      <c r="J71" s="41">
        <f t="shared" si="17"/>
        <v>24.62757527733756</v>
      </c>
      <c r="K71" s="41">
        <f t="shared" si="17"/>
        <v>0</v>
      </c>
      <c r="L71" s="41">
        <f t="shared" si="17"/>
        <v>2.8526148969889067</v>
      </c>
      <c r="M71" s="34">
        <f t="shared" si="17"/>
        <v>28.874801901743265</v>
      </c>
      <c r="N71" s="75">
        <v>100</v>
      </c>
      <c r="O71" s="41">
        <f t="shared" si="18"/>
        <v>0.7340241796200345</v>
      </c>
      <c r="P71" s="41">
        <f t="shared" si="19"/>
        <v>8.592400690846286</v>
      </c>
      <c r="Q71" s="41">
        <f t="shared" si="19"/>
        <v>14.982728842832469</v>
      </c>
      <c r="R71" s="41">
        <f t="shared" si="19"/>
        <v>8.290155440414509</v>
      </c>
      <c r="S71" s="41">
        <f t="shared" si="19"/>
        <v>9.844559585492227</v>
      </c>
      <c r="T71" s="41">
        <f t="shared" si="19"/>
        <v>14.896373056994818</v>
      </c>
      <c r="U71" s="41">
        <f t="shared" si="19"/>
        <v>7.253886010362693</v>
      </c>
      <c r="V71" s="41">
        <f t="shared" si="19"/>
        <v>4.317789291882556</v>
      </c>
      <c r="W71" s="41">
        <f t="shared" si="19"/>
        <v>3.4110535405872193</v>
      </c>
      <c r="X71" s="34">
        <f t="shared" si="19"/>
        <v>27.677029360967186</v>
      </c>
    </row>
    <row r="72" spans="2:24" s="3" customFormat="1" ht="14.25" customHeight="1">
      <c r="B72" s="19"/>
      <c r="C72" s="20" t="s">
        <v>52</v>
      </c>
      <c r="D72" s="31">
        <v>100</v>
      </c>
      <c r="E72" s="41">
        <f t="shared" si="16"/>
        <v>4.091816367265469</v>
      </c>
      <c r="F72" s="41">
        <f t="shared" si="17"/>
        <v>10.911510312707918</v>
      </c>
      <c r="G72" s="41">
        <f t="shared" si="17"/>
        <v>9.980039920159681</v>
      </c>
      <c r="H72" s="41">
        <f t="shared" si="17"/>
        <v>11.04457751164338</v>
      </c>
      <c r="I72" s="41">
        <f t="shared" si="17"/>
        <v>8.483033932135728</v>
      </c>
      <c r="J72" s="41">
        <f t="shared" si="17"/>
        <v>22.62142381902861</v>
      </c>
      <c r="K72" s="41">
        <f t="shared" si="17"/>
        <v>0.0332667997338656</v>
      </c>
      <c r="L72" s="41">
        <f t="shared" si="17"/>
        <v>3.7258815701929473</v>
      </c>
      <c r="M72" s="34">
        <f t="shared" si="17"/>
        <v>29.1084497671324</v>
      </c>
      <c r="N72" s="75">
        <v>100</v>
      </c>
      <c r="O72" s="41">
        <f t="shared" si="18"/>
        <v>0.9279717189571366</v>
      </c>
      <c r="P72" s="41">
        <f t="shared" si="19"/>
        <v>8.528501988510827</v>
      </c>
      <c r="Q72" s="41">
        <f t="shared" si="19"/>
        <v>13.345117101193107</v>
      </c>
      <c r="R72" s="41">
        <f t="shared" si="19"/>
        <v>8.661069376933273</v>
      </c>
      <c r="S72" s="41">
        <f t="shared" si="19"/>
        <v>10.075121520106054</v>
      </c>
      <c r="T72" s="41">
        <f t="shared" si="19"/>
        <v>14.184710561201944</v>
      </c>
      <c r="U72" s="41">
        <f t="shared" si="19"/>
        <v>8.882015024304021</v>
      </c>
      <c r="V72" s="41">
        <f t="shared" si="19"/>
        <v>3.844454264250994</v>
      </c>
      <c r="W72" s="41">
        <f t="shared" si="19"/>
        <v>3.1816173221387536</v>
      </c>
      <c r="X72" s="34">
        <f t="shared" si="19"/>
        <v>28.36942112240389</v>
      </c>
    </row>
    <row r="73" spans="2:24" s="3" customFormat="1" ht="14.25" customHeight="1">
      <c r="B73" s="19"/>
      <c r="C73" s="20" t="s">
        <v>54</v>
      </c>
      <c r="D73" s="31">
        <v>100</v>
      </c>
      <c r="E73" s="41">
        <f t="shared" si="16"/>
        <v>3.2053316407489687</v>
      </c>
      <c r="F73" s="41">
        <f t="shared" si="17"/>
        <v>11.361472548397336</v>
      </c>
      <c r="G73" s="41">
        <f t="shared" si="17"/>
        <v>10.441129800063472</v>
      </c>
      <c r="H73" s="41">
        <f t="shared" si="17"/>
        <v>10.948905109489052</v>
      </c>
      <c r="I73" s="41">
        <f t="shared" si="17"/>
        <v>8.124404950809266</v>
      </c>
      <c r="J73" s="41">
        <f t="shared" si="17"/>
        <v>24.500158679784196</v>
      </c>
      <c r="K73" s="41">
        <f t="shared" si="17"/>
        <v>0.031735956839098696</v>
      </c>
      <c r="L73" s="41">
        <f t="shared" si="17"/>
        <v>2.856236115518883</v>
      </c>
      <c r="M73" s="34">
        <f t="shared" si="17"/>
        <v>28.53062519834973</v>
      </c>
      <c r="N73" s="75">
        <v>100</v>
      </c>
      <c r="O73" s="41">
        <f t="shared" si="18"/>
        <v>0.5110732538330494</v>
      </c>
      <c r="P73" s="41">
        <f t="shared" si="19"/>
        <v>7.921635434412266</v>
      </c>
      <c r="Q73" s="41">
        <f t="shared" si="19"/>
        <v>12.734241908006814</v>
      </c>
      <c r="R73" s="41">
        <f t="shared" si="19"/>
        <v>9.28449744463373</v>
      </c>
      <c r="S73" s="41">
        <f t="shared" si="19"/>
        <v>10.136286201022147</v>
      </c>
      <c r="T73" s="41">
        <f t="shared" si="19"/>
        <v>13.500851788756387</v>
      </c>
      <c r="U73" s="41">
        <f t="shared" si="19"/>
        <v>8.262350936967632</v>
      </c>
      <c r="V73" s="41">
        <f t="shared" si="19"/>
        <v>4.6848381601362865</v>
      </c>
      <c r="W73" s="41">
        <f t="shared" si="19"/>
        <v>3.1090289608177173</v>
      </c>
      <c r="X73" s="34">
        <f t="shared" si="19"/>
        <v>29.85519591141397</v>
      </c>
    </row>
    <row r="74" spans="2:24" s="3" customFormat="1" ht="14.25" customHeight="1">
      <c r="B74" s="19"/>
      <c r="C74" s="20" t="s">
        <v>55</v>
      </c>
      <c r="D74" s="31">
        <v>100</v>
      </c>
      <c r="E74" s="41">
        <f t="shared" si="16"/>
        <v>3.624801271860095</v>
      </c>
      <c r="F74" s="41">
        <f t="shared" si="17"/>
        <v>10.842607313195549</v>
      </c>
      <c r="G74" s="41">
        <f t="shared" si="17"/>
        <v>10.588235294117647</v>
      </c>
      <c r="H74" s="41">
        <f t="shared" si="17"/>
        <v>10.333863275039745</v>
      </c>
      <c r="I74" s="41">
        <f t="shared" si="17"/>
        <v>7.186009538950715</v>
      </c>
      <c r="J74" s="41">
        <f t="shared" si="17"/>
        <v>24.578696343402225</v>
      </c>
      <c r="K74" s="41">
        <f t="shared" si="17"/>
        <v>0</v>
      </c>
      <c r="L74" s="41">
        <f t="shared" si="17"/>
        <v>3.7201907790143083</v>
      </c>
      <c r="M74" s="34">
        <f t="shared" si="17"/>
        <v>29.125596184419717</v>
      </c>
      <c r="N74" s="75">
        <v>100</v>
      </c>
      <c r="O74" s="41">
        <f t="shared" si="18"/>
        <v>1.0702054794520548</v>
      </c>
      <c r="P74" s="41">
        <f t="shared" si="19"/>
        <v>8.00513698630137</v>
      </c>
      <c r="Q74" s="41">
        <f t="shared" si="19"/>
        <v>14.04109589041096</v>
      </c>
      <c r="R74" s="41">
        <f t="shared" si="19"/>
        <v>7.8339041095890405</v>
      </c>
      <c r="S74" s="41">
        <f t="shared" si="19"/>
        <v>10.402397260273972</v>
      </c>
      <c r="T74" s="41">
        <f t="shared" si="19"/>
        <v>14.25513698630137</v>
      </c>
      <c r="U74" s="41">
        <f t="shared" si="19"/>
        <v>8.647260273972602</v>
      </c>
      <c r="V74" s="41">
        <f t="shared" si="19"/>
        <v>3.8955479452054798</v>
      </c>
      <c r="W74" s="41">
        <f t="shared" si="19"/>
        <v>3.4674657534246576</v>
      </c>
      <c r="X74" s="34">
        <f t="shared" si="19"/>
        <v>28.381849315068493</v>
      </c>
    </row>
    <row r="75" spans="2:24" s="3" customFormat="1" ht="14.25" customHeight="1" thickBot="1">
      <c r="B75" s="29"/>
      <c r="C75" s="30" t="s">
        <v>57</v>
      </c>
      <c r="D75" s="70">
        <v>100</v>
      </c>
      <c r="E75" s="71">
        <f t="shared" si="16"/>
        <v>3.6171574903969272</v>
      </c>
      <c r="F75" s="71">
        <f t="shared" si="17"/>
        <v>10.435339308578746</v>
      </c>
      <c r="G75" s="71">
        <f t="shared" si="17"/>
        <v>10.339308578745198</v>
      </c>
      <c r="H75" s="71">
        <f t="shared" si="17"/>
        <v>11.619718309859154</v>
      </c>
      <c r="I75" s="71">
        <f t="shared" si="17"/>
        <v>7.394366197183098</v>
      </c>
      <c r="J75" s="71">
        <f t="shared" si="17"/>
        <v>23.943661971830984</v>
      </c>
      <c r="K75" s="71">
        <f t="shared" si="17"/>
        <v>0</v>
      </c>
      <c r="L75" s="71">
        <f t="shared" si="17"/>
        <v>3.6171574903969272</v>
      </c>
      <c r="M75" s="72">
        <f t="shared" si="17"/>
        <v>29.033290653008965</v>
      </c>
      <c r="N75" s="73">
        <v>100</v>
      </c>
      <c r="O75" s="71">
        <f t="shared" si="18"/>
        <v>0.9937888198757764</v>
      </c>
      <c r="P75" s="71">
        <f t="shared" si="19"/>
        <v>7.82608695652174</v>
      </c>
      <c r="Q75" s="71">
        <f t="shared" si="19"/>
        <v>13.209109730848862</v>
      </c>
      <c r="R75" s="71">
        <f t="shared" si="19"/>
        <v>7.743271221532091</v>
      </c>
      <c r="S75" s="71">
        <f t="shared" si="19"/>
        <v>10.890269151138716</v>
      </c>
      <c r="T75" s="71">
        <f t="shared" si="19"/>
        <v>14.285714285714285</v>
      </c>
      <c r="U75" s="71">
        <f t="shared" si="19"/>
        <v>8.530020703933747</v>
      </c>
      <c r="V75" s="71">
        <f t="shared" si="19"/>
        <v>3.8095238095238098</v>
      </c>
      <c r="W75" s="71">
        <f t="shared" si="19"/>
        <v>3.7267080745341614</v>
      </c>
      <c r="X75" s="72">
        <f t="shared" si="19"/>
        <v>28.985507246376812</v>
      </c>
    </row>
    <row r="76" spans="3:25" ht="14.25" customHeight="1">
      <c r="C76" s="2"/>
      <c r="D76" s="44" t="s">
        <v>31</v>
      </c>
      <c r="E76" s="1"/>
      <c r="Y76" s="1"/>
    </row>
    <row r="77" spans="3:25" ht="14.25" customHeight="1">
      <c r="C77" s="2"/>
      <c r="D77" s="44" t="s">
        <v>32</v>
      </c>
      <c r="E77" s="1"/>
      <c r="M77" s="61"/>
      <c r="N77" s="61"/>
      <c r="U77" s="61"/>
      <c r="Y77" s="1"/>
    </row>
    <row r="78" spans="3:25" ht="14.25" customHeight="1">
      <c r="C78" s="2"/>
      <c r="D78" s="44" t="s">
        <v>36</v>
      </c>
      <c r="E78" s="1"/>
      <c r="M78" s="62"/>
      <c r="N78" s="61"/>
      <c r="Y78" s="1"/>
    </row>
    <row r="79" spans="3:25" ht="14.25" customHeight="1">
      <c r="C79" s="2"/>
      <c r="D79" s="44" t="s">
        <v>20</v>
      </c>
      <c r="E79" s="1"/>
      <c r="Y79" s="1"/>
    </row>
    <row r="80" ht="13.5">
      <c r="M80" s="61"/>
    </row>
    <row r="81" ht="13.5">
      <c r="AR81" s="2" t="s">
        <v>23</v>
      </c>
    </row>
    <row r="83" ht="13.5">
      <c r="C83" s="2"/>
    </row>
  </sheetData>
  <sheetProtection/>
  <mergeCells count="1">
    <mergeCell ref="W1:X1"/>
  </mergeCells>
  <printOptions/>
  <pageMargins left="0.84" right="0.46" top="0.62" bottom="0.5" header="0.5118110236220472" footer="0.28"/>
  <pageSetup fitToWidth="2" horizontalDpi="600" verticalDpi="600" orientation="portrait" paperSize="9" scale="76" r:id="rId2"/>
  <headerFooter alignWithMargins="0">
    <oddHeader>&amp;R&amp;"ＭＳ ゴシック,標準"&amp;10&amp;F/&amp;A</oddHeader>
    <oddFooter>&amp;R&amp;"ＭＳ ゴシック,標準"&amp;10&amp;P/&amp;N</oddFooter>
  </headerFooter>
  <colBreaks count="1" manualBreakCount="1">
    <brk id="13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部位別にみた悪性新生物死亡数・死亡率・死亡割合、性・年次別</dc:title>
  <dc:subject>第３２表</dc:subject>
  <dc:creator>熊本県</dc:creator>
  <cp:keywords>人口動態</cp:keywords>
  <dc:description/>
  <cp:lastModifiedBy>kumamoto</cp:lastModifiedBy>
  <cp:lastPrinted>2018-01-30T23:31:25Z</cp:lastPrinted>
  <dcterms:created xsi:type="dcterms:W3CDTF">1998-02-22T16:44:22Z</dcterms:created>
  <dcterms:modified xsi:type="dcterms:W3CDTF">2018-01-30T23:44:30Z</dcterms:modified>
  <cp:category/>
  <cp:version/>
  <cp:contentType/>
  <cp:contentStatus/>
</cp:coreProperties>
</file>