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80" windowWidth="3150" windowHeight="2355" activeTab="0"/>
  </bookViews>
  <sheets>
    <sheet name="第６表 出生順平（出生順位・母の年齢階級別）" sheetId="1" r:id="rId1"/>
  </sheets>
  <definedNames>
    <definedName name="_xlnm.Print_Area" localSheetId="0">'第６表 出生順平（出生順位・母の年齢階級別）'!$A$1:$S$33</definedName>
    <definedName name="PRINT_AREA_MI" localSheetId="0">'第６表 出生順平（出生順位・母の年齢階級別）'!#REF!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<sst xmlns="http://schemas.openxmlformats.org/spreadsheetml/2006/main" count="95" uniqueCount="39">
  <si>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</si>
  <si>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</si>
  <si>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</si>
  <si>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</si>
  <si>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</si>
  <si>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</si>
  <si>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</si>
  <si>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</si>
  <si>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</si>
  <si>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</si>
  <si>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</si>
  <si>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</si>
  <si>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</si>
  <si>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</si>
  <si>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</si>
  <si>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</si>
  <si>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</si>
  <si>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</si>
  <si>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</si>
  <si>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</si>
  <si>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</si>
  <si>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</si>
  <si>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</si>
  <si>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</si>
  <si>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</si>
  <si>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</si>
  <si>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</si>
  <si>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</si>
  <si>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</si>
  <si>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</si>
  <si>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</si>
  <si>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</si>
  <si>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</si>
  <si>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</si>
  <si>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</si>
  <si>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</si>
  <si>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(平成25年)</t>
  </si>
  <si>
    <t>(H25.10.1)</t>
  </si>
  <si>
    <t>(注）※人口；総数は「平成25年日本人人口（総務庁統計局）」、その他は「平成25年版熊本県の人口（県地域振興部統計調査課）」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</si>
</sst>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¥&quot;* #,##0.0_ ;_ &quot;¥&quot;* \-#,##0.0_ ;_ &quot;¥&quot;* &quot;-&quot;?_ ;_ @_ "/>
    <numFmt numFmtId="195" formatCode="_ * #,##0.0_ ;_ * \-#,##0.0_ ;_ * &quot;-&quot;?_ ;_ @_ "/>
    <numFmt numFmtId="196" formatCode="#,##0.0"/>
  </numFmts>
  <fonts count="4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horizontal="centerContinuous" vertical="center"/>
      <protection/>
    </xf>
    <xf numFmtId="41" fontId="7" fillId="0" borderId="12" xfId="60" applyNumberFormat="1" applyFont="1" applyBorder="1" applyAlignment="1">
      <alignment horizontal="centerContinuous" vertical="center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41" fontId="7" fillId="0" borderId="13" xfId="60" applyNumberFormat="1" applyFont="1" applyBorder="1" applyAlignment="1" applyProtection="1">
      <alignment horizontal="centerContinuous" vertical="center"/>
      <protection/>
    </xf>
    <xf numFmtId="41" fontId="7" fillId="0" borderId="14" xfId="60" applyNumberFormat="1" applyFont="1" applyBorder="1" applyAlignment="1" applyProtection="1">
      <alignment horizontal="centerContinuous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 quotePrefix="1">
      <alignment horizontal="center" vertical="center"/>
      <protection/>
    </xf>
    <xf numFmtId="41" fontId="7" fillId="0" borderId="22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 wrapText="1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 wrapText="1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26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186" fontId="7" fillId="0" borderId="28" xfId="60" applyNumberFormat="1" applyFont="1" applyBorder="1" applyAlignment="1" applyProtection="1">
      <alignment vertical="center"/>
      <protection/>
    </xf>
    <xf numFmtId="186" fontId="7" fillId="0" borderId="29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horizontal="center" vertical="center" wrapText="1"/>
      <protection/>
    </xf>
    <xf numFmtId="41" fontId="7" fillId="0" borderId="10" xfId="60" applyNumberFormat="1" applyFont="1" applyBorder="1" applyAlignment="1" applyProtection="1" quotePrefix="1">
      <alignment horizontal="center" vertical="center" wrapText="1"/>
      <protection/>
    </xf>
    <xf numFmtId="41" fontId="7" fillId="0" borderId="30" xfId="60" applyNumberFormat="1" applyFont="1" applyBorder="1" applyAlignment="1" applyProtection="1">
      <alignment horizontal="center" vertical="center" wrapText="1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32" xfId="60" applyNumberFormat="1" applyFont="1" applyBorder="1" applyAlignment="1" applyProtection="1">
      <alignment vertical="center"/>
      <protection/>
    </xf>
    <xf numFmtId="186" fontId="7" fillId="0" borderId="33" xfId="60" applyNumberFormat="1" applyFont="1" applyBorder="1" applyAlignment="1" applyProtection="1">
      <alignment vertical="center"/>
      <protection/>
    </xf>
    <xf numFmtId="186" fontId="7" fillId="0" borderId="3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 quotePrefix="1">
      <alignment horizontal="center" vertical="center"/>
      <protection/>
    </xf>
    <xf numFmtId="41" fontId="7" fillId="0" borderId="16" xfId="60" applyNumberFormat="1" applyFont="1" applyBorder="1" applyAlignment="1" applyProtection="1" quotePrefix="1">
      <alignment horizontal="center"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186" fontId="7" fillId="0" borderId="31" xfId="60" applyNumberFormat="1" applyFont="1" applyBorder="1" applyAlignment="1" applyProtection="1">
      <alignment vertical="center"/>
      <protection/>
    </xf>
    <xf numFmtId="186" fontId="7" fillId="0" borderId="36" xfId="60" applyNumberFormat="1" applyFont="1" applyBorder="1" applyAlignment="1" applyProtection="1">
      <alignment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8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vertical="center"/>
      <protection/>
    </xf>
    <xf numFmtId="186" fontId="7" fillId="0" borderId="39" xfId="60" applyNumberFormat="1" applyFont="1" applyBorder="1" applyAlignment="1" applyProtection="1">
      <alignment vertical="center"/>
      <protection/>
    </xf>
    <xf numFmtId="186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vertical="center"/>
      <protection/>
    </xf>
    <xf numFmtId="41" fontId="7" fillId="0" borderId="41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horizontal="centerContinuous" vertical="center"/>
      <protection/>
    </xf>
    <xf numFmtId="41" fontId="5" fillId="0" borderId="0" xfId="60" applyNumberFormat="1" applyFont="1" applyBorder="1" applyAlignment="1" applyProtection="1">
      <alignment vertical="center"/>
      <protection/>
    </xf>
    <xf numFmtId="41" fontId="5" fillId="0" borderId="0" xfId="6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13" xfId="60" applyNumberFormat="1" applyFont="1" applyBorder="1" applyAlignment="1" applyProtection="1">
      <alignment horizontal="centerContinuous" vertical="center"/>
      <protection/>
    </xf>
    <xf numFmtId="189" fontId="7" fillId="0" borderId="12" xfId="60" applyNumberFormat="1" applyFont="1" applyBorder="1" applyAlignment="1">
      <alignment horizontal="centerContinuous" vertical="center"/>
      <protection/>
    </xf>
    <xf numFmtId="189" fontId="7" fillId="0" borderId="12" xfId="60" applyNumberFormat="1" applyFont="1" applyBorder="1" applyAlignment="1" applyProtection="1">
      <alignment horizontal="centerContinuous" vertical="center"/>
      <protection/>
    </xf>
    <xf numFmtId="189" fontId="7" fillId="0" borderId="42" xfId="6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43" xfId="60" applyNumberFormat="1" applyFont="1" applyBorder="1" applyAlignment="1" applyProtection="1">
      <alignment horizontal="centerContinuous" vertical="center" wrapText="1"/>
      <protection/>
    </xf>
    <xf numFmtId="189" fontId="7" fillId="0" borderId="20" xfId="60" applyNumberFormat="1" applyFont="1" applyBorder="1" applyAlignment="1" applyProtection="1">
      <alignment horizontal="centerContinuous" vertical="center"/>
      <protection/>
    </xf>
    <xf numFmtId="189" fontId="7" fillId="0" borderId="18" xfId="60" applyNumberFormat="1" applyFont="1" applyBorder="1" applyAlignment="1" applyProtection="1">
      <alignment horizontal="centerContinuous" vertical="center"/>
      <protection/>
    </xf>
    <xf numFmtId="189" fontId="7" fillId="0" borderId="19" xfId="60" applyNumberFormat="1" applyFont="1" applyBorder="1" applyAlignment="1" applyProtection="1">
      <alignment horizontal="centerContinuous" vertical="center"/>
      <protection/>
    </xf>
    <xf numFmtId="189" fontId="7" fillId="0" borderId="21" xfId="60" applyNumberFormat="1" applyFont="1" applyBorder="1" applyAlignment="1" applyProtection="1">
      <alignment horizontal="centerContinuous" vertical="center"/>
      <protection/>
    </xf>
    <xf numFmtId="189" fontId="7" fillId="0" borderId="44" xfId="60" applyNumberFormat="1" applyFont="1" applyBorder="1" applyAlignment="1" applyProtection="1">
      <alignment horizontal="centerContinuous" vertical="center"/>
      <protection/>
    </xf>
    <xf numFmtId="189" fontId="7" fillId="0" borderId="45" xfId="60" applyNumberFormat="1" applyFont="1" applyBorder="1" applyAlignment="1" applyProtection="1">
      <alignment horizontal="centerContinuous" vertical="center"/>
      <protection/>
    </xf>
    <xf numFmtId="189" fontId="7" fillId="0" borderId="25" xfId="60" applyNumberFormat="1" applyFont="1" applyBorder="1" applyAlignment="1" applyProtection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 wrapText="1"/>
      <protection/>
    </xf>
    <xf numFmtId="189" fontId="7" fillId="0" borderId="39" xfId="60" applyNumberFormat="1" applyFont="1" applyBorder="1" applyAlignment="1" applyProtection="1">
      <alignment horizontal="center" vertical="center"/>
      <protection/>
    </xf>
    <xf numFmtId="189" fontId="7" fillId="0" borderId="46" xfId="60" applyNumberFormat="1" applyFont="1" applyBorder="1" applyAlignment="1" applyProtection="1">
      <alignment horizontal="center" vertical="center" wrapText="1"/>
      <protection/>
    </xf>
    <xf numFmtId="189" fontId="7" fillId="0" borderId="47" xfId="60" applyNumberFormat="1" applyFont="1" applyBorder="1" applyAlignment="1" applyProtection="1" quotePrefix="1">
      <alignment horizontal="center" vertical="center" wrapText="1"/>
      <protection/>
    </xf>
    <xf numFmtId="189" fontId="7" fillId="0" borderId="48" xfId="60" applyNumberFormat="1" applyFont="1" applyBorder="1" applyAlignment="1" applyProtection="1">
      <alignment horizontal="centerContinuous" vertical="center"/>
      <protection/>
    </xf>
    <xf numFmtId="186" fontId="7" fillId="0" borderId="27" xfId="60" applyNumberFormat="1" applyFont="1" applyBorder="1" applyAlignment="1" applyProtection="1">
      <alignment vertical="center"/>
      <protection/>
    </xf>
    <xf numFmtId="186" fontId="7" fillId="0" borderId="49" xfId="60" applyNumberFormat="1" applyFont="1" applyBorder="1" applyAlignment="1" applyProtection="1">
      <alignment vertical="center"/>
      <protection/>
    </xf>
    <xf numFmtId="186" fontId="7" fillId="0" borderId="41" xfId="60" applyNumberFormat="1" applyFont="1" applyBorder="1" applyAlignment="1" applyProtection="1">
      <alignment vertical="center"/>
      <protection/>
    </xf>
    <xf numFmtId="186" fontId="7" fillId="0" borderId="17" xfId="60" applyNumberFormat="1" applyFont="1" applyBorder="1" applyAlignment="1" applyProtection="1">
      <alignment vertical="center"/>
      <protection/>
    </xf>
    <xf numFmtId="186" fontId="7" fillId="0" borderId="43" xfId="60" applyNumberFormat="1" applyFont="1" applyBorder="1" applyAlignment="1" applyProtection="1">
      <alignment vertical="center"/>
      <protection/>
    </xf>
    <xf numFmtId="186" fontId="7" fillId="0" borderId="50" xfId="60" applyNumberFormat="1" applyFont="1" applyBorder="1" applyAlignment="1" applyProtection="1">
      <alignment vertical="center"/>
      <protection/>
    </xf>
    <xf numFmtId="186" fontId="7" fillId="0" borderId="44" xfId="60" applyNumberFormat="1" applyFont="1" applyBorder="1" applyAlignment="1" applyProtection="1">
      <alignment vertical="center"/>
      <protection/>
    </xf>
    <xf numFmtId="186" fontId="7" fillId="0" borderId="35" xfId="60" applyNumberFormat="1" applyFont="1" applyBorder="1" applyAlignment="1" applyProtection="1">
      <alignment vertical="center"/>
      <protection/>
    </xf>
    <xf numFmtId="186" fontId="7" fillId="0" borderId="45" xfId="60" applyNumberFormat="1" applyFont="1" applyBorder="1" applyAlignment="1" applyProtection="1">
      <alignment vertical="center"/>
      <protection/>
    </xf>
    <xf numFmtId="186" fontId="7" fillId="0" borderId="51" xfId="60" applyNumberFormat="1" applyFont="1" applyBorder="1" applyAlignment="1" applyProtection="1">
      <alignment vertical="center"/>
      <protection/>
    </xf>
    <xf numFmtId="186" fontId="7" fillId="0" borderId="52" xfId="60" applyNumberFormat="1" applyFont="1" applyBorder="1" applyAlignment="1" applyProtection="1">
      <alignment vertical="center"/>
      <protection/>
    </xf>
    <xf numFmtId="186" fontId="7" fillId="0" borderId="48" xfId="60" applyNumberFormat="1" applyFont="1" applyBorder="1" applyAlignment="1" applyProtection="1">
      <alignment vertical="center"/>
      <protection/>
    </xf>
    <xf numFmtId="186" fontId="7" fillId="0" borderId="53" xfId="6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 vertical="top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189" fontId="7" fillId="0" borderId="30" xfId="60" applyNumberFormat="1" applyFont="1" applyBorder="1" applyAlignment="1" applyProtection="1">
      <alignment horizontal="centerContinuous" vertical="center" wrapText="1"/>
      <protection/>
    </xf>
    <xf numFmtId="189" fontId="7" fillId="0" borderId="15" xfId="60" applyNumberFormat="1" applyFont="1" applyBorder="1" applyAlignment="1" applyProtection="1">
      <alignment horizontal="centerContinuous" vertical="center"/>
      <protection/>
    </xf>
    <xf numFmtId="189" fontId="7" fillId="0" borderId="54" xfId="60" applyNumberFormat="1" applyFont="1" applyBorder="1" applyAlignment="1" applyProtection="1">
      <alignment horizontal="centerContinuous" vertical="center"/>
      <protection/>
    </xf>
    <xf numFmtId="195" fontId="7" fillId="0" borderId="27" xfId="60" applyNumberFormat="1" applyFont="1" applyBorder="1" applyAlignment="1" applyProtection="1">
      <alignment vertical="center"/>
      <protection/>
    </xf>
    <xf numFmtId="195" fontId="7" fillId="0" borderId="55" xfId="60" applyNumberFormat="1" applyFont="1" applyBorder="1" applyAlignment="1" applyProtection="1">
      <alignment vertical="center"/>
      <protection/>
    </xf>
    <xf numFmtId="41" fontId="7" fillId="0" borderId="22" xfId="60" applyNumberFormat="1" applyFont="1" applyBorder="1" applyAlignment="1" applyProtection="1">
      <alignment horizontal="center" vertical="top"/>
      <protection/>
    </xf>
    <xf numFmtId="41" fontId="7" fillId="0" borderId="49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"/>
      <protection/>
    </xf>
    <xf numFmtId="196" fontId="7" fillId="0" borderId="29" xfId="60" applyNumberFormat="1" applyFont="1" applyBorder="1" applyAlignment="1" applyProtection="1">
      <alignment vertical="center"/>
      <protection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31</xdr:row>
      <xdr:rowOff>104775</xdr:rowOff>
    </xdr:from>
    <xdr:to>
      <xdr:col>18</xdr:col>
      <xdr:colOff>914400</xdr:colOff>
      <xdr:row>32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6040100" y="10001250"/>
          <a:ext cx="29146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75" zoomScaleNormal="75" zoomScaleSheetLayoutView="75" zoomScalePageLayoutView="0" workbookViewId="0" topLeftCell="A1">
      <selection activeCell="C2" sqref="C2"/>
    </sheetView>
  </sheetViews>
  <sheetFormatPr defaultColWidth="10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36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37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949000</v>
      </c>
      <c r="E5" s="32">
        <f>SUM(F5:J5)</f>
        <v>15954</v>
      </c>
      <c r="F5" s="32">
        <f>SUM(F6:F15)</f>
        <v>6623</v>
      </c>
      <c r="G5" s="32">
        <f>SUM(G6:G15)</f>
        <v>5903</v>
      </c>
      <c r="H5" s="32">
        <f>SUM(H6:H15)</f>
        <v>2587</v>
      </c>
      <c r="I5" s="32">
        <f>SUM(I6:I15)</f>
        <v>627</v>
      </c>
      <c r="J5" s="32">
        <f>SUM(J6:J15)</f>
        <v>214</v>
      </c>
      <c r="K5" s="33">
        <f>IF($D5&lt;&gt;0,E5/$D5*1000,0)</f>
        <v>16.811380400421495</v>
      </c>
      <c r="L5" s="34">
        <f aca="true" t="shared" si="0" ref="L5:P15">IF($D5&lt;&gt;0,F5/$D5*1000,0)</f>
        <v>6.978925184404636</v>
      </c>
      <c r="M5" s="34">
        <f t="shared" si="0"/>
        <v>6.220231822971549</v>
      </c>
      <c r="N5" s="34">
        <f t="shared" si="0"/>
        <v>2.7260273972602738</v>
      </c>
      <c r="O5" s="34">
        <f t="shared" si="0"/>
        <v>0.660695468914647</v>
      </c>
      <c r="P5" s="34">
        <f t="shared" si="0"/>
        <v>0.22550052687038988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41912</v>
      </c>
      <c r="E6" s="38">
        <f aca="true" t="shared" si="1" ref="E6:E15">SUM(F6:J6)</f>
        <v>1</v>
      </c>
      <c r="F6" s="39">
        <v>1</v>
      </c>
      <c r="G6" s="39">
        <v>0</v>
      </c>
      <c r="H6" s="39">
        <v>0</v>
      </c>
      <c r="I6" s="39">
        <v>0</v>
      </c>
      <c r="J6" s="39">
        <v>0</v>
      </c>
      <c r="K6" s="40">
        <f aca="true" t="shared" si="2" ref="K6:K15">IF($D6&lt;&gt;0,E6/$D6*1000,0)</f>
        <v>0.02385951517465165</v>
      </c>
      <c r="L6" s="41">
        <f t="shared" si="0"/>
        <v>0.02385951517465165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43708</v>
      </c>
      <c r="E7" s="38">
        <f t="shared" si="1"/>
        <v>218</v>
      </c>
      <c r="F7" s="44">
        <v>197</v>
      </c>
      <c r="G7" s="44">
        <v>19</v>
      </c>
      <c r="H7" s="44">
        <v>2</v>
      </c>
      <c r="I7" s="44">
        <v>0</v>
      </c>
      <c r="J7" s="44">
        <v>0</v>
      </c>
      <c r="K7" s="45">
        <f t="shared" si="2"/>
        <v>4.987645282328178</v>
      </c>
      <c r="L7" s="46">
        <f t="shared" si="0"/>
        <v>4.507184039535097</v>
      </c>
      <c r="M7" s="46">
        <f t="shared" si="0"/>
        <v>0.4347030291937403</v>
      </c>
      <c r="N7" s="46">
        <f t="shared" si="0"/>
        <v>0.04575821359934108</v>
      </c>
      <c r="O7" s="46">
        <f t="shared" si="0"/>
        <v>0</v>
      </c>
      <c r="P7" s="46">
        <f t="shared" si="0"/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39617</v>
      </c>
      <c r="E8" s="38">
        <f t="shared" si="1"/>
        <v>1919</v>
      </c>
      <c r="F8" s="44">
        <v>1214</v>
      </c>
      <c r="G8" s="44">
        <v>598</v>
      </c>
      <c r="H8" s="44">
        <v>99</v>
      </c>
      <c r="I8" s="44">
        <v>8</v>
      </c>
      <c r="J8" s="44">
        <v>0</v>
      </c>
      <c r="K8" s="45">
        <f t="shared" si="2"/>
        <v>48.43880152459803</v>
      </c>
      <c r="L8" s="46">
        <f t="shared" si="0"/>
        <v>30.64341065704117</v>
      </c>
      <c r="M8" s="46">
        <f t="shared" si="0"/>
        <v>15.094530125956028</v>
      </c>
      <c r="N8" s="46">
        <f t="shared" si="0"/>
        <v>2.498927228210112</v>
      </c>
      <c r="O8" s="46">
        <f t="shared" si="0"/>
        <v>0.2019335133907161</v>
      </c>
      <c r="P8" s="46">
        <f t="shared" si="0"/>
        <v>0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45598</v>
      </c>
      <c r="E9" s="38">
        <f t="shared" si="1"/>
        <v>4948</v>
      </c>
      <c r="F9" s="44">
        <v>2328</v>
      </c>
      <c r="G9" s="44">
        <v>1813</v>
      </c>
      <c r="H9" s="44">
        <v>648</v>
      </c>
      <c r="I9" s="44">
        <v>134</v>
      </c>
      <c r="J9" s="44">
        <v>25</v>
      </c>
      <c r="K9" s="45">
        <f t="shared" si="2"/>
        <v>108.51353129523226</v>
      </c>
      <c r="L9" s="46">
        <f t="shared" si="0"/>
        <v>51.054870827667884</v>
      </c>
      <c r="M9" s="46">
        <f t="shared" si="0"/>
        <v>39.760515812097026</v>
      </c>
      <c r="N9" s="46">
        <f t="shared" si="0"/>
        <v>14.21114961182508</v>
      </c>
      <c r="O9" s="46">
        <f t="shared" si="0"/>
        <v>2.9387253826922235</v>
      </c>
      <c r="P9" s="46">
        <f t="shared" si="0"/>
        <v>0.5482696609500417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50670</v>
      </c>
      <c r="E10" s="38">
        <f t="shared" si="1"/>
        <v>5333</v>
      </c>
      <c r="F10" s="44">
        <v>1876</v>
      </c>
      <c r="G10" s="44">
        <v>2092</v>
      </c>
      <c r="H10" s="44">
        <v>1047</v>
      </c>
      <c r="I10" s="44">
        <v>240</v>
      </c>
      <c r="J10" s="44">
        <v>78</v>
      </c>
      <c r="K10" s="45">
        <f t="shared" si="2"/>
        <v>105.249654627985</v>
      </c>
      <c r="L10" s="46">
        <f t="shared" si="0"/>
        <v>37.02388000789421</v>
      </c>
      <c r="M10" s="46">
        <f t="shared" si="0"/>
        <v>41.28675745016775</v>
      </c>
      <c r="N10" s="46">
        <f t="shared" si="0"/>
        <v>20.663114268798104</v>
      </c>
      <c r="O10" s="46">
        <f t="shared" si="0"/>
        <v>4.736530491415038</v>
      </c>
      <c r="P10" s="46">
        <f t="shared" si="0"/>
        <v>1.5393724097098875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56664</v>
      </c>
      <c r="E11" s="38">
        <f t="shared" si="1"/>
        <v>2936</v>
      </c>
      <c r="F11" s="44">
        <v>831</v>
      </c>
      <c r="G11" s="44">
        <v>1140</v>
      </c>
      <c r="H11" s="44">
        <v>677</v>
      </c>
      <c r="I11" s="44">
        <v>210</v>
      </c>
      <c r="J11" s="44">
        <v>78</v>
      </c>
      <c r="K11" s="45">
        <f t="shared" si="2"/>
        <v>51.814203021318654</v>
      </c>
      <c r="L11" s="46">
        <f t="shared" si="0"/>
        <v>14.665396018636171</v>
      </c>
      <c r="M11" s="46">
        <f t="shared" si="0"/>
        <v>20.118593816179587</v>
      </c>
      <c r="N11" s="46">
        <f t="shared" si="0"/>
        <v>11.947621064520682</v>
      </c>
      <c r="O11" s="46">
        <f t="shared" si="0"/>
        <v>3.7060567556120287</v>
      </c>
      <c r="P11" s="46">
        <f t="shared" si="0"/>
        <v>1.3765353663701823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56738</v>
      </c>
      <c r="E12" s="38">
        <f t="shared" si="1"/>
        <v>578</v>
      </c>
      <c r="F12" s="44">
        <v>168</v>
      </c>
      <c r="G12" s="44">
        <v>236</v>
      </c>
      <c r="H12" s="44">
        <v>111</v>
      </c>
      <c r="I12" s="44">
        <v>33</v>
      </c>
      <c r="J12" s="44">
        <v>30</v>
      </c>
      <c r="K12" s="45">
        <f t="shared" si="2"/>
        <v>10.187176142972964</v>
      </c>
      <c r="L12" s="46">
        <f t="shared" si="0"/>
        <v>2.9609785329056364</v>
      </c>
      <c r="M12" s="46">
        <f t="shared" si="0"/>
        <v>4.159469843843632</v>
      </c>
      <c r="N12" s="46">
        <f t="shared" si="0"/>
        <v>1.9563608163840813</v>
      </c>
      <c r="O12" s="46">
        <f t="shared" si="0"/>
        <v>0.5816207832493214</v>
      </c>
      <c r="P12" s="46">
        <f t="shared" si="0"/>
        <v>0.5287461665902922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55744</v>
      </c>
      <c r="E13" s="38">
        <f t="shared" si="1"/>
        <v>21</v>
      </c>
      <c r="F13" s="44">
        <v>8</v>
      </c>
      <c r="G13" s="44">
        <v>5</v>
      </c>
      <c r="H13" s="44">
        <v>3</v>
      </c>
      <c r="I13" s="44">
        <v>2</v>
      </c>
      <c r="J13" s="44">
        <v>3</v>
      </c>
      <c r="K13" s="45">
        <f t="shared" si="2"/>
        <v>0.37672215843857637</v>
      </c>
      <c r="L13" s="46">
        <f t="shared" si="0"/>
        <v>0.14351320321469577</v>
      </c>
      <c r="M13" s="46">
        <f t="shared" si="0"/>
        <v>0.08969575200918485</v>
      </c>
      <c r="N13" s="46">
        <f t="shared" si="0"/>
        <v>0.0538174512055109</v>
      </c>
      <c r="O13" s="46">
        <f t="shared" si="0"/>
        <v>0.03587830080367394</v>
      </c>
      <c r="P13" s="46">
        <f t="shared" si="0"/>
        <v>0.0538174512055109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58158</v>
      </c>
      <c r="E14" s="38">
        <f t="shared" si="1"/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f t="shared" si="2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f t="shared" si="1"/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f t="shared" si="2"/>
        <v>0</v>
      </c>
      <c r="L15" s="52">
        <f t="shared" si="0"/>
        <v>0</v>
      </c>
      <c r="M15" s="52">
        <f t="shared" si="0"/>
        <v>0</v>
      </c>
      <c r="N15" s="52">
        <f t="shared" si="0"/>
        <v>0</v>
      </c>
      <c r="O15" s="52">
        <f t="shared" si="0"/>
        <v>0</v>
      </c>
      <c r="P15" s="52">
        <f t="shared" si="0"/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30.85901548859363</v>
      </c>
      <c r="F16" s="103">
        <v>29.356157730394358</v>
      </c>
      <c r="G16" s="103">
        <v>31.314711310787718</v>
      </c>
      <c r="H16" s="103">
        <v>32.64028528663691</v>
      </c>
      <c r="I16" s="103">
        <v>33.542152964395214</v>
      </c>
      <c r="J16" s="104">
        <v>35.40566188708232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32.64326165838518</v>
      </c>
      <c r="F17" s="103">
        <v>31.224178780553316</v>
      </c>
      <c r="G17" s="103">
        <v>33.05410063722776</v>
      </c>
      <c r="H17" s="103">
        <v>34.3076208161764</v>
      </c>
      <c r="I17" s="103">
        <v>35.32616643493721</v>
      </c>
      <c r="J17" s="104">
        <v>36.710622748445424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f>IF(E5&lt;&gt;0,F5/E5*100,0)</f>
        <v>41.513100162968534</v>
      </c>
      <c r="F22" s="34">
        <f>IF(E5&lt;&gt;0,G5/E5*100,0)</f>
        <v>37.00012536041118</v>
      </c>
      <c r="G22" s="34">
        <f>IF(E5&lt;&gt;0,H5/E5*100,0)</f>
        <v>16.21536918641093</v>
      </c>
      <c r="H22" s="34">
        <f>IF(E5&lt;&gt;0,I5/E5*100,0)</f>
        <v>3.9300488905603608</v>
      </c>
      <c r="I22" s="85">
        <f>IF(E5&lt;&gt;0,J5/E5*100,0)</f>
        <v>1.3413563996489908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21.51158362424627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f aca="true" t="shared" si="3" ref="E23:E31">IF(E6&lt;&gt;0,F6/E6*100,0)</f>
        <v>100</v>
      </c>
      <c r="F23" s="41">
        <f aca="true" t="shared" si="4" ref="F23:F31">IF(E6&lt;&gt;0,G6/E6*100,0)</f>
        <v>0</v>
      </c>
      <c r="G23" s="41">
        <f aca="true" t="shared" si="5" ref="G23:G31">IF(E6&lt;&gt;0,H6/E6*100,0)</f>
        <v>0</v>
      </c>
      <c r="H23" s="41">
        <f aca="true" t="shared" si="6" ref="H23:H31">IF(E6&lt;&gt;0,I6/E6*100,0)</f>
        <v>0</v>
      </c>
      <c r="I23" s="88">
        <f aca="true" t="shared" si="7" ref="I23:I31">IF(E6&lt;&gt;0,J6/E6*100,0)</f>
        <v>0</v>
      </c>
      <c r="J23" s="40">
        <f aca="true" t="shared" si="8" ref="J23:O23">IF(E5&lt;&gt;0,E6/(E5-E15)*100,0)</f>
        <v>0.006268020559107433</v>
      </c>
      <c r="K23" s="41">
        <f t="shared" si="8"/>
        <v>0.015098897780462027</v>
      </c>
      <c r="L23" s="41">
        <f t="shared" si="8"/>
        <v>0</v>
      </c>
      <c r="M23" s="41">
        <f t="shared" si="8"/>
        <v>0</v>
      </c>
      <c r="N23" s="41">
        <f t="shared" si="8"/>
        <v>0</v>
      </c>
      <c r="O23" s="88">
        <f t="shared" si="8"/>
        <v>0</v>
      </c>
      <c r="P23" s="69"/>
      <c r="Q23" s="36" t="s">
        <v>15</v>
      </c>
      <c r="R23" s="89"/>
      <c r="S23" s="90"/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f t="shared" si="3"/>
        <v>90.36697247706422</v>
      </c>
      <c r="F24" s="46">
        <f t="shared" si="4"/>
        <v>8.715596330275229</v>
      </c>
      <c r="G24" s="46">
        <f t="shared" si="5"/>
        <v>0.9174311926605505</v>
      </c>
      <c r="H24" s="46">
        <f t="shared" si="6"/>
        <v>0</v>
      </c>
      <c r="I24" s="92">
        <f t="shared" si="7"/>
        <v>0</v>
      </c>
      <c r="J24" s="45">
        <f aca="true" t="shared" si="9" ref="J24:O24">IF(E5&lt;&gt;0,E7/(E5-E15)*100,0)</f>
        <v>1.3664284818854204</v>
      </c>
      <c r="K24" s="46">
        <f t="shared" si="9"/>
        <v>2.974482862751019</v>
      </c>
      <c r="L24" s="46">
        <f t="shared" si="9"/>
        <v>0.3218702354734881</v>
      </c>
      <c r="M24" s="46">
        <f t="shared" si="9"/>
        <v>0.07730962504831851</v>
      </c>
      <c r="N24" s="46">
        <f t="shared" si="9"/>
        <v>0</v>
      </c>
      <c r="O24" s="92">
        <f t="shared" si="9"/>
        <v>0</v>
      </c>
      <c r="P24" s="69"/>
      <c r="Q24" s="43" t="s">
        <v>16</v>
      </c>
      <c r="R24" s="93"/>
      <c r="S24" s="92">
        <v>5.72093023255814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f t="shared" si="3"/>
        <v>63.26211568525274</v>
      </c>
      <c r="F25" s="46">
        <f t="shared" si="4"/>
        <v>31.162063574778532</v>
      </c>
      <c r="G25" s="46">
        <f t="shared" si="5"/>
        <v>5.158936946326212</v>
      </c>
      <c r="H25" s="46">
        <f t="shared" si="6"/>
        <v>0.4168837936425221</v>
      </c>
      <c r="I25" s="92">
        <f t="shared" si="7"/>
        <v>0</v>
      </c>
      <c r="J25" s="45">
        <f aca="true" t="shared" si="10" ref="J25:O25">IF(E5&lt;&gt;0,E8/(E5-E15)*100,0)</f>
        <v>12.028331452927166</v>
      </c>
      <c r="K25" s="46">
        <f t="shared" si="10"/>
        <v>18.3300619054809</v>
      </c>
      <c r="L25" s="46">
        <f t="shared" si="10"/>
        <v>10.130442148060308</v>
      </c>
      <c r="M25" s="46">
        <f t="shared" si="10"/>
        <v>3.8268264398917666</v>
      </c>
      <c r="N25" s="46">
        <f t="shared" si="10"/>
        <v>1.2759170653907497</v>
      </c>
      <c r="O25" s="92">
        <f t="shared" si="10"/>
        <v>0</v>
      </c>
      <c r="P25" s="69"/>
      <c r="Q25" s="16" t="s">
        <v>17</v>
      </c>
      <c r="R25" s="93"/>
      <c r="S25" s="92">
        <v>8.773722627737227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f t="shared" si="3"/>
        <v>47.04931285367825</v>
      </c>
      <c r="F26" s="46">
        <f t="shared" si="4"/>
        <v>36.6410670978173</v>
      </c>
      <c r="G26" s="46">
        <f t="shared" si="5"/>
        <v>13.096200485044463</v>
      </c>
      <c r="H26" s="46">
        <f t="shared" si="6"/>
        <v>2.7081649151172194</v>
      </c>
      <c r="I26" s="92">
        <f t="shared" si="7"/>
        <v>0.5052546483427648</v>
      </c>
      <c r="J26" s="45">
        <f aca="true" t="shared" si="11" ref="J26:O26">IF(E5&lt;&gt;0,E9/(E5-E15)*100,0)</f>
        <v>31.01416572646358</v>
      </c>
      <c r="K26" s="46">
        <f t="shared" si="11"/>
        <v>35.15023403291559</v>
      </c>
      <c r="L26" s="46">
        <f t="shared" si="11"/>
        <v>30.713196679654413</v>
      </c>
      <c r="M26" s="46">
        <f t="shared" si="11"/>
        <v>25.0483185156552</v>
      </c>
      <c r="N26" s="46">
        <f t="shared" si="11"/>
        <v>21.371610845295056</v>
      </c>
      <c r="O26" s="92">
        <f t="shared" si="11"/>
        <v>11.682242990654206</v>
      </c>
      <c r="P26" s="69"/>
      <c r="Q26" s="43" t="s">
        <v>18</v>
      </c>
      <c r="R26" s="93"/>
      <c r="S26" s="92">
        <v>17.108476064997806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f t="shared" si="3"/>
        <v>35.17719857491093</v>
      </c>
      <c r="F27" s="46">
        <f t="shared" si="4"/>
        <v>39.22745171573223</v>
      </c>
      <c r="G27" s="46">
        <f t="shared" si="5"/>
        <v>19.632477029814364</v>
      </c>
      <c r="H27" s="46">
        <f t="shared" si="6"/>
        <v>4.500281267579224</v>
      </c>
      <c r="I27" s="92">
        <f t="shared" si="7"/>
        <v>1.4625914119632477</v>
      </c>
      <c r="J27" s="45">
        <f aca="true" t="shared" si="12" ref="J27:O27">IF(E5&lt;&gt;0,E10/(E5-E15)*100,0)</f>
        <v>33.42735364171994</v>
      </c>
      <c r="K27" s="46">
        <f t="shared" si="12"/>
        <v>28.32553223614676</v>
      </c>
      <c r="L27" s="46">
        <f t="shared" si="12"/>
        <v>35.439606979501946</v>
      </c>
      <c r="M27" s="46">
        <f t="shared" si="12"/>
        <v>40.47158871279474</v>
      </c>
      <c r="N27" s="46">
        <f t="shared" si="12"/>
        <v>38.27751196172249</v>
      </c>
      <c r="O27" s="92">
        <f t="shared" si="12"/>
        <v>36.44859813084112</v>
      </c>
      <c r="P27" s="69"/>
      <c r="Q27" s="16" t="s">
        <v>19</v>
      </c>
      <c r="R27" s="93"/>
      <c r="S27" s="92">
        <v>25.870229007633586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f t="shared" si="3"/>
        <v>28.303814713896458</v>
      </c>
      <c r="F28" s="46">
        <f t="shared" si="4"/>
        <v>38.828337874659404</v>
      </c>
      <c r="G28" s="46">
        <f t="shared" si="5"/>
        <v>23.05858310626703</v>
      </c>
      <c r="H28" s="46">
        <f t="shared" si="6"/>
        <v>7.152588555858311</v>
      </c>
      <c r="I28" s="92">
        <f t="shared" si="7"/>
        <v>2.656675749318801</v>
      </c>
      <c r="J28" s="45">
        <f aca="true" t="shared" si="13" ref="J28:O28">IF(E5&lt;&gt;0,E11/(E5-E15)*100,0)</f>
        <v>18.402908361539424</v>
      </c>
      <c r="K28" s="46">
        <f t="shared" si="13"/>
        <v>12.547184055563942</v>
      </c>
      <c r="L28" s="46">
        <f t="shared" si="13"/>
        <v>19.312214128409284</v>
      </c>
      <c r="M28" s="46">
        <f t="shared" si="13"/>
        <v>26.169308078855817</v>
      </c>
      <c r="N28" s="46">
        <f t="shared" si="13"/>
        <v>33.49282296650718</v>
      </c>
      <c r="O28" s="92">
        <f t="shared" si="13"/>
        <v>36.44859813084112</v>
      </c>
      <c r="P28" s="69"/>
      <c r="Q28" s="16" t="s">
        <v>20</v>
      </c>
      <c r="R28" s="93"/>
      <c r="S28" s="92">
        <v>38.05381727158949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f t="shared" si="3"/>
        <v>29.06574394463668</v>
      </c>
      <c r="F29" s="46">
        <f t="shared" si="4"/>
        <v>40.830449826989614</v>
      </c>
      <c r="G29" s="46">
        <f t="shared" si="5"/>
        <v>19.20415224913495</v>
      </c>
      <c r="H29" s="46">
        <f t="shared" si="6"/>
        <v>5.709342560553633</v>
      </c>
      <c r="I29" s="92">
        <f t="shared" si="7"/>
        <v>5.190311418685121</v>
      </c>
      <c r="J29" s="45">
        <f aca="true" t="shared" si="14" ref="J29:O29">IF(E5&lt;&gt;0,E12/(E5-E15)*100,0)</f>
        <v>3.622915883164097</v>
      </c>
      <c r="K29" s="46">
        <f t="shared" si="14"/>
        <v>2.5366148271176203</v>
      </c>
      <c r="L29" s="46">
        <f t="shared" si="14"/>
        <v>3.9979671353549047</v>
      </c>
      <c r="M29" s="46">
        <f t="shared" si="14"/>
        <v>4.290684190181677</v>
      </c>
      <c r="N29" s="46">
        <f t="shared" si="14"/>
        <v>5.263157894736842</v>
      </c>
      <c r="O29" s="92">
        <f t="shared" si="14"/>
        <v>14.018691588785046</v>
      </c>
      <c r="P29" s="69"/>
      <c r="Q29" s="16" t="s">
        <v>21</v>
      </c>
      <c r="R29" s="93"/>
      <c r="S29" s="92">
        <v>48.528301886792455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f t="shared" si="3"/>
        <v>38.095238095238095</v>
      </c>
      <c r="F30" s="46">
        <f t="shared" si="4"/>
        <v>23.809523809523807</v>
      </c>
      <c r="G30" s="46">
        <f t="shared" si="5"/>
        <v>14.285714285714285</v>
      </c>
      <c r="H30" s="46">
        <f t="shared" si="6"/>
        <v>9.523809523809524</v>
      </c>
      <c r="I30" s="92">
        <f t="shared" si="7"/>
        <v>14.285714285714285</v>
      </c>
      <c r="J30" s="45">
        <f aca="true" t="shared" si="15" ref="J30:O30">IF(E5&lt;&gt;0,E13/(E5-E15)*100,0)</f>
        <v>0.1316284317412561</v>
      </c>
      <c r="K30" s="46">
        <f t="shared" si="15"/>
        <v>0.12079118224369621</v>
      </c>
      <c r="L30" s="46">
        <f t="shared" si="15"/>
        <v>0.08470269354565475</v>
      </c>
      <c r="M30" s="46">
        <f t="shared" si="15"/>
        <v>0.11596443757247778</v>
      </c>
      <c r="N30" s="46">
        <f t="shared" si="15"/>
        <v>0.3189792663476874</v>
      </c>
      <c r="O30" s="92">
        <f t="shared" si="15"/>
        <v>1.4018691588785046</v>
      </c>
      <c r="P30" s="63"/>
      <c r="Q30" s="16" t="s">
        <v>22</v>
      </c>
      <c r="R30" s="93"/>
      <c r="S30" s="92">
        <v>86.125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f t="shared" si="3"/>
        <v>0</v>
      </c>
      <c r="F31" s="52">
        <f t="shared" si="4"/>
        <v>0</v>
      </c>
      <c r="G31" s="52">
        <f t="shared" si="5"/>
        <v>0</v>
      </c>
      <c r="H31" s="52">
        <f t="shared" si="6"/>
        <v>0</v>
      </c>
      <c r="I31" s="95">
        <f t="shared" si="7"/>
        <v>0</v>
      </c>
      <c r="J31" s="51">
        <f aca="true" t="shared" si="16" ref="J31:O31">IF(E5&lt;&gt;0,E14/(E5-E15)*100,0)</f>
        <v>0</v>
      </c>
      <c r="K31" s="52">
        <f t="shared" si="16"/>
        <v>0</v>
      </c>
      <c r="L31" s="52">
        <f t="shared" si="16"/>
        <v>0</v>
      </c>
      <c r="M31" s="52">
        <f t="shared" si="16"/>
        <v>0</v>
      </c>
      <c r="N31" s="52">
        <f t="shared" si="16"/>
        <v>0</v>
      </c>
      <c r="O31" s="95">
        <f t="shared" si="16"/>
        <v>0</v>
      </c>
      <c r="P31" s="63"/>
      <c r="Q31" s="23" t="s">
        <v>23</v>
      </c>
      <c r="R31" s="96"/>
      <c r="S31" s="95"/>
      <c r="T31" s="1"/>
      <c r="U31" s="64"/>
    </row>
    <row r="32" spans="3:20" ht="15" customHeight="1">
      <c r="C32" s="6" t="s">
        <v>38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2002-02-22T02:10:07Z</cp:lastPrinted>
  <dcterms:created xsi:type="dcterms:W3CDTF">2015-03-03T05:07:53Z</dcterms:created>
  <dcterms:modified xsi:type="dcterms:W3CDTF">2015-03-03T06:26:20Z</dcterms:modified>
  <cp:category/>
  <cp:version/>
  <cp:contentType/>
  <cp:contentStatus/>
</cp:coreProperties>
</file>