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共用\市町村民経済計算\Ｈ３１年度\11公表関係(県HPほか)\ホームページ\R01年度事務\01経年グラフ作成ツール\HP掲載用リンクなし\"/>
    </mc:Choice>
  </mc:AlternateContent>
  <bookViews>
    <workbookView xWindow="0" yWindow="0" windowWidth="20490" windowHeight="7575" tabRatio="769"/>
  </bookViews>
  <sheets>
    <sheet name="生産（一人当たり） " sheetId="47" r:id="rId1"/>
    <sheet name="生産（構成比）" sheetId="46" r:id="rId2"/>
    <sheet name="生産（成長率） " sheetId="48" r:id="rId3"/>
    <sheet name="H29生産" sheetId="61" r:id="rId4"/>
    <sheet name="H28生産" sheetId="60" r:id="rId5"/>
    <sheet name="H27生産" sheetId="59" r:id="rId6"/>
    <sheet name="H26生産" sheetId="50" r:id="rId7"/>
    <sheet name="H25生産" sheetId="44" r:id="rId8"/>
    <sheet name="H24生産" sheetId="42" r:id="rId9"/>
    <sheet name="H23生産" sheetId="40" r:id="rId10"/>
    <sheet name="H22生産" sheetId="38" r:id="rId11"/>
    <sheet name="H21生産" sheetId="30" r:id="rId12"/>
    <sheet name="H20生産" sheetId="35" r:id="rId13"/>
    <sheet name="H19生産" sheetId="31" r:id="rId14"/>
    <sheet name="H18生産" sheetId="32" r:id="rId15"/>
  </sheets>
  <definedNames>
    <definedName name="_xlnm.Print_Area" localSheetId="14">H18生産!$A$1:$AA$49</definedName>
    <definedName name="_xlnm.Print_Area" localSheetId="13">H19生産!$A$1:$AA$49</definedName>
    <definedName name="_xlnm.Print_Area" localSheetId="12">H20生産!$A$1:$AA$49</definedName>
    <definedName name="_xlnm.Print_Area" localSheetId="11">H21生産!$A$1:$AA$49</definedName>
    <definedName name="_xlnm.Print_Area" localSheetId="10">H22生産!$A$1:$AA$49</definedName>
    <definedName name="_xlnm.Print_Area" localSheetId="9">H23生産!$A$1:$AA$49</definedName>
    <definedName name="_xlnm.Print_Area" localSheetId="8">H24生産!$A$1:$AA$49</definedName>
    <definedName name="_xlnm.Print_Area" localSheetId="7">H25生産!$A$1:$AD$50</definedName>
    <definedName name="_xlnm.Print_Area" localSheetId="6">H26生産!$A$1:$AD$50</definedName>
    <definedName name="_xlnm.Print_Area" localSheetId="5">H27生産!$A$1:$AD$51</definedName>
    <definedName name="_xlnm.Print_Area" localSheetId="4">H28生産!$A$1:$AD$51</definedName>
    <definedName name="_xlnm.Print_Area" localSheetId="3">H29生産!$A$1:$AD$51</definedName>
    <definedName name="_xlnm.Print_Area" localSheetId="0">'生産（一人当たり） '!$A$1:$O$85</definedName>
    <definedName name="_xlnm.Print_Area" localSheetId="1">'生産（構成比）'!$A$1:$Q$66</definedName>
    <definedName name="_xlnm.Print_Area" localSheetId="2">'生産（成長率） '!$A$1:$O$97</definedName>
  </definedNames>
  <calcPr calcId="162913"/>
</workbook>
</file>

<file path=xl/calcChain.xml><?xml version="1.0" encoding="utf-8"?>
<calcChain xmlns="http://schemas.openxmlformats.org/spreadsheetml/2006/main">
  <c r="C38" i="48" l="1"/>
  <c r="E50" i="60"/>
  <c r="D50" i="60"/>
  <c r="E50" i="59"/>
  <c r="D50" i="59"/>
  <c r="E50" i="50" l="1"/>
  <c r="D50" i="50"/>
  <c r="E50" i="44" l="1"/>
  <c r="D50" i="44"/>
  <c r="E50" i="42"/>
  <c r="D50" i="42"/>
  <c r="E50" i="40"/>
  <c r="D50" i="40"/>
  <c r="E50" i="38"/>
  <c r="D50" i="38"/>
  <c r="E50" i="30" l="1"/>
  <c r="D50" i="30"/>
  <c r="E50" i="35"/>
  <c r="D50" i="35"/>
  <c r="E50" i="31"/>
  <c r="D50" i="31"/>
  <c r="E50" i="32"/>
  <c r="D50" i="32"/>
  <c r="N83" i="48" l="1"/>
  <c r="M83" i="48"/>
  <c r="L83" i="48"/>
  <c r="G83" i="48"/>
  <c r="E83" i="48"/>
  <c r="B83" i="48"/>
  <c r="B126" i="48" s="1"/>
  <c r="J81" i="47"/>
  <c r="E81" i="47"/>
  <c r="B97" i="48" l="1"/>
  <c r="B112" i="48"/>
  <c r="J83" i="48"/>
  <c r="E50" i="61" l="1"/>
  <c r="D50" i="61"/>
  <c r="R80" i="46"/>
  <c r="N80" i="46"/>
  <c r="M80" i="46"/>
  <c r="L80" i="46"/>
  <c r="J80" i="46"/>
  <c r="I80" i="46"/>
  <c r="H80" i="46"/>
  <c r="E80" i="46"/>
  <c r="D80" i="46"/>
  <c r="C80" i="46"/>
  <c r="E112" i="48" l="1"/>
  <c r="J112" i="48"/>
  <c r="N112" i="48"/>
  <c r="R112" i="48"/>
  <c r="F112" i="48"/>
  <c r="K112" i="48"/>
  <c r="O112" i="48"/>
  <c r="S112" i="48"/>
  <c r="C112" i="48"/>
  <c r="H112" i="48"/>
  <c r="L112" i="48"/>
  <c r="P112" i="48"/>
  <c r="D112" i="48"/>
  <c r="I112" i="48"/>
  <c r="M112" i="48"/>
  <c r="Q112" i="48"/>
  <c r="F80" i="46"/>
  <c r="K80" i="46"/>
  <c r="O80" i="46"/>
  <c r="S80" i="46"/>
  <c r="P80" i="46"/>
  <c r="R50" i="61"/>
  <c r="Q80" i="46"/>
  <c r="I50" i="61"/>
  <c r="M50" i="61"/>
  <c r="Z50" i="61"/>
  <c r="H50" i="61"/>
  <c r="L50" i="61"/>
  <c r="Q50" i="61"/>
  <c r="Y50" i="61"/>
  <c r="S50" i="61"/>
  <c r="P50" i="61"/>
  <c r="J50" i="61"/>
  <c r="K50" i="61"/>
  <c r="T50" i="61"/>
  <c r="F50" i="61"/>
  <c r="N50" i="61"/>
  <c r="C50" i="61"/>
  <c r="AC50" i="61"/>
  <c r="C37" i="47"/>
  <c r="C36" i="46" l="1"/>
  <c r="C5" i="46"/>
  <c r="C6" i="48"/>
  <c r="C6" i="47"/>
  <c r="G82" i="48" l="1"/>
  <c r="G81" i="48"/>
  <c r="G80" i="48"/>
  <c r="G79" i="48"/>
  <c r="G78" i="48"/>
  <c r="G77" i="48"/>
  <c r="G76" i="48"/>
  <c r="G75" i="48"/>
  <c r="G74" i="48"/>
  <c r="G73" i="48"/>
  <c r="G72" i="48"/>
  <c r="N82" i="48"/>
  <c r="M82" i="48"/>
  <c r="L82" i="48"/>
  <c r="J82" i="48" l="1"/>
  <c r="G112" i="48"/>
  <c r="AC50" i="32"/>
  <c r="D82" i="48"/>
  <c r="AD4" i="60"/>
  <c r="D111" i="48" l="1"/>
  <c r="H111" i="48"/>
  <c r="L111" i="48"/>
  <c r="D79" i="46"/>
  <c r="E78" i="46"/>
  <c r="F79" i="46"/>
  <c r="J79" i="46"/>
  <c r="N79" i="46"/>
  <c r="D78" i="46"/>
  <c r="E79" i="46"/>
  <c r="I79" i="46"/>
  <c r="E111" i="48"/>
  <c r="I111" i="48"/>
  <c r="M111" i="48"/>
  <c r="R111" i="48"/>
  <c r="C111" i="48"/>
  <c r="G111" i="48"/>
  <c r="K111" i="48"/>
  <c r="H79" i="46"/>
  <c r="L79" i="46"/>
  <c r="P111" i="48"/>
  <c r="P79" i="46"/>
  <c r="M79" i="46"/>
  <c r="Q111" i="48"/>
  <c r="Q79" i="46"/>
  <c r="R79" i="46"/>
  <c r="F111" i="48"/>
  <c r="J111" i="48"/>
  <c r="N111" i="48"/>
  <c r="C79" i="46"/>
  <c r="G79" i="46"/>
  <c r="K79" i="46"/>
  <c r="O111" i="48"/>
  <c r="S111" i="48"/>
  <c r="C82" i="48"/>
  <c r="O79" i="46"/>
  <c r="S79" i="46"/>
  <c r="AA50" i="60"/>
  <c r="Z50" i="60"/>
  <c r="Y50" i="60"/>
  <c r="X50" i="60"/>
  <c r="W50" i="60"/>
  <c r="V50" i="60"/>
  <c r="U50" i="60"/>
  <c r="T50" i="60"/>
  <c r="S50" i="60"/>
  <c r="R50" i="60"/>
  <c r="Q50" i="60"/>
  <c r="P50" i="60"/>
  <c r="N50" i="60"/>
  <c r="M50" i="60"/>
  <c r="L50" i="60"/>
  <c r="K50" i="60"/>
  <c r="J50" i="60"/>
  <c r="I50" i="60"/>
  <c r="H50" i="60"/>
  <c r="G50" i="60"/>
  <c r="F50" i="60"/>
  <c r="C50" i="60"/>
  <c r="B50" i="60"/>
  <c r="AA50" i="59"/>
  <c r="Z50" i="59"/>
  <c r="Y50" i="59"/>
  <c r="X50" i="59"/>
  <c r="W50" i="59"/>
  <c r="V50" i="59"/>
  <c r="U50" i="59"/>
  <c r="T50" i="59"/>
  <c r="S50" i="59"/>
  <c r="R50" i="59"/>
  <c r="Q50" i="59"/>
  <c r="P50" i="59"/>
  <c r="N50" i="59"/>
  <c r="M50" i="59"/>
  <c r="L50" i="59"/>
  <c r="K50" i="59"/>
  <c r="J50" i="59"/>
  <c r="I50" i="59"/>
  <c r="H50" i="59"/>
  <c r="G50" i="59"/>
  <c r="F50" i="59"/>
  <c r="C50" i="59"/>
  <c r="B50" i="59"/>
  <c r="AA50" i="50"/>
  <c r="Z50" i="50"/>
  <c r="Y50" i="50"/>
  <c r="X50" i="50"/>
  <c r="W50" i="50"/>
  <c r="V50" i="50"/>
  <c r="U50" i="50"/>
  <c r="T50" i="50"/>
  <c r="S50" i="50"/>
  <c r="R50" i="50"/>
  <c r="Q50" i="50"/>
  <c r="P50" i="50"/>
  <c r="N50" i="50"/>
  <c r="M50" i="50"/>
  <c r="L50" i="50"/>
  <c r="K50" i="50"/>
  <c r="J50" i="50"/>
  <c r="I50" i="50"/>
  <c r="H50" i="50"/>
  <c r="G50" i="50"/>
  <c r="F50" i="50"/>
  <c r="C50" i="50"/>
  <c r="B50" i="50"/>
  <c r="AA50" i="44"/>
  <c r="Z50" i="44"/>
  <c r="Y50" i="44"/>
  <c r="X50" i="44"/>
  <c r="W50" i="44"/>
  <c r="V50" i="44"/>
  <c r="U50" i="44"/>
  <c r="T50" i="44"/>
  <c r="S50" i="44"/>
  <c r="R50" i="44"/>
  <c r="Q50" i="44"/>
  <c r="P50" i="44"/>
  <c r="N50" i="44"/>
  <c r="M50" i="44"/>
  <c r="L50" i="44"/>
  <c r="K50" i="44"/>
  <c r="J50" i="44"/>
  <c r="I50" i="44"/>
  <c r="H50" i="44"/>
  <c r="G50" i="44"/>
  <c r="F50" i="44"/>
  <c r="C50" i="44"/>
  <c r="B50" i="44"/>
  <c r="AA50" i="42"/>
  <c r="Z50" i="42"/>
  <c r="Y50" i="42"/>
  <c r="X50" i="42"/>
  <c r="W50" i="42"/>
  <c r="V50" i="42"/>
  <c r="U50" i="42"/>
  <c r="T50" i="42"/>
  <c r="S50" i="42"/>
  <c r="R50" i="42"/>
  <c r="Q50" i="42"/>
  <c r="P50" i="42"/>
  <c r="N50" i="42"/>
  <c r="M50" i="42"/>
  <c r="L50" i="42"/>
  <c r="K50" i="42"/>
  <c r="J50" i="42"/>
  <c r="I50" i="42"/>
  <c r="H50" i="42"/>
  <c r="G50" i="42"/>
  <c r="F50" i="42"/>
  <c r="C50" i="42"/>
  <c r="B50" i="42"/>
  <c r="AA50" i="40"/>
  <c r="Z50" i="40"/>
  <c r="Y50" i="40"/>
  <c r="X50" i="40"/>
  <c r="W50" i="40"/>
  <c r="V50" i="40"/>
  <c r="U50" i="40"/>
  <c r="T50" i="40"/>
  <c r="S50" i="40"/>
  <c r="R50" i="40"/>
  <c r="Q50" i="40"/>
  <c r="P50" i="40"/>
  <c r="N50" i="40"/>
  <c r="M50" i="40"/>
  <c r="L50" i="40"/>
  <c r="K50" i="40"/>
  <c r="J50" i="40"/>
  <c r="I50" i="40"/>
  <c r="H50" i="40"/>
  <c r="G50" i="40"/>
  <c r="F50" i="40"/>
  <c r="C50" i="40"/>
  <c r="B50" i="40"/>
  <c r="AA50" i="38"/>
  <c r="Z50" i="38"/>
  <c r="Y50" i="38"/>
  <c r="X50" i="38"/>
  <c r="W50" i="38"/>
  <c r="V50" i="38"/>
  <c r="U50" i="38"/>
  <c r="T50" i="38"/>
  <c r="S50" i="38"/>
  <c r="R50" i="38"/>
  <c r="Q50" i="38"/>
  <c r="P50" i="38"/>
  <c r="N50" i="38"/>
  <c r="M50" i="38"/>
  <c r="L50" i="38"/>
  <c r="K50" i="38"/>
  <c r="J50" i="38"/>
  <c r="I50" i="38"/>
  <c r="H50" i="38"/>
  <c r="G50" i="38"/>
  <c r="F50" i="38"/>
  <c r="C50" i="38"/>
  <c r="B50" i="38"/>
  <c r="AA50" i="30"/>
  <c r="Z50" i="30"/>
  <c r="Y50" i="30"/>
  <c r="X50" i="30"/>
  <c r="W50" i="30"/>
  <c r="V50" i="30"/>
  <c r="U50" i="30"/>
  <c r="T50" i="30"/>
  <c r="S50" i="30"/>
  <c r="R50" i="30"/>
  <c r="Q50" i="30"/>
  <c r="P50" i="30"/>
  <c r="N50" i="30"/>
  <c r="M50" i="30"/>
  <c r="L50" i="30"/>
  <c r="K50" i="30"/>
  <c r="J50" i="30"/>
  <c r="I50" i="30"/>
  <c r="H50" i="30"/>
  <c r="G50" i="30"/>
  <c r="F50" i="30"/>
  <c r="C50" i="30"/>
  <c r="B50" i="30"/>
  <c r="AA50" i="35"/>
  <c r="Y50" i="35"/>
  <c r="X50" i="35"/>
  <c r="V50" i="35"/>
  <c r="U50" i="35"/>
  <c r="T50" i="35"/>
  <c r="S50" i="35"/>
  <c r="R50" i="35"/>
  <c r="Q50" i="35"/>
  <c r="W50" i="35"/>
  <c r="AC50" i="35"/>
  <c r="Z50" i="31"/>
  <c r="V50" i="31"/>
  <c r="R50" i="31"/>
  <c r="AA50" i="31"/>
  <c r="Y50" i="31"/>
  <c r="X50" i="31"/>
  <c r="W50" i="31"/>
  <c r="U50" i="31"/>
  <c r="T50" i="31"/>
  <c r="S50" i="31"/>
  <c r="Q50" i="31"/>
  <c r="P50" i="31"/>
  <c r="AA50" i="32"/>
  <c r="Z50" i="32"/>
  <c r="Y50" i="32"/>
  <c r="X50" i="32"/>
  <c r="V50" i="32"/>
  <c r="U50" i="32"/>
  <c r="T50" i="32"/>
  <c r="S50" i="32"/>
  <c r="R50" i="32"/>
  <c r="Q50" i="32"/>
  <c r="P50" i="32"/>
  <c r="W50" i="32"/>
  <c r="C80" i="47"/>
  <c r="AC50" i="60"/>
  <c r="AD49" i="60"/>
  <c r="AD48" i="60"/>
  <c r="AD47" i="60"/>
  <c r="AD46" i="60"/>
  <c r="AD45" i="60"/>
  <c r="AD44" i="60"/>
  <c r="AD43" i="60"/>
  <c r="AD42" i="60"/>
  <c r="AD41" i="60"/>
  <c r="AD40" i="60"/>
  <c r="AD39" i="60"/>
  <c r="AD38" i="60"/>
  <c r="AD37" i="60"/>
  <c r="AD36" i="60"/>
  <c r="AD35" i="60"/>
  <c r="AD34" i="60"/>
  <c r="AD33" i="60"/>
  <c r="AD32" i="60"/>
  <c r="AD31" i="60"/>
  <c r="AD30" i="60"/>
  <c r="AD29" i="60"/>
  <c r="AD28" i="60"/>
  <c r="AD27" i="60"/>
  <c r="AD26" i="60"/>
  <c r="AD25" i="60"/>
  <c r="AD24" i="60"/>
  <c r="AD23" i="60"/>
  <c r="AD22" i="60"/>
  <c r="AD21" i="60"/>
  <c r="AD20" i="60"/>
  <c r="AD19" i="60"/>
  <c r="AD18" i="60"/>
  <c r="AD17" i="60"/>
  <c r="AD16" i="60"/>
  <c r="AD15" i="60"/>
  <c r="AD14" i="60"/>
  <c r="AD13" i="60"/>
  <c r="AD12" i="60"/>
  <c r="AD11" i="60"/>
  <c r="AD10" i="60"/>
  <c r="AD9" i="60"/>
  <c r="AD8" i="60"/>
  <c r="AD7" i="60"/>
  <c r="AD6" i="60"/>
  <c r="H80" i="47" s="1"/>
  <c r="AD5" i="60"/>
  <c r="E82" i="48"/>
  <c r="E97" i="48" s="1"/>
  <c r="B82" i="48"/>
  <c r="B111" i="48" s="1"/>
  <c r="S126" i="48" l="1"/>
  <c r="O126" i="48"/>
  <c r="N126" i="48"/>
  <c r="J126" i="48"/>
  <c r="Q126" i="48"/>
  <c r="C126" i="48"/>
  <c r="E126" i="48"/>
  <c r="F126" i="48"/>
  <c r="R126" i="48"/>
  <c r="L126" i="48"/>
  <c r="K126" i="48"/>
  <c r="M126" i="48"/>
  <c r="H126" i="48"/>
  <c r="P126" i="48"/>
  <c r="G126" i="48"/>
  <c r="I126" i="48"/>
  <c r="D126" i="48"/>
  <c r="Z50" i="35"/>
  <c r="B125" i="48"/>
  <c r="B96" i="48"/>
  <c r="P50" i="35"/>
  <c r="I82" i="48"/>
  <c r="H82" i="48"/>
  <c r="E69" i="46"/>
  <c r="I50" i="35"/>
  <c r="M50" i="35"/>
  <c r="H50" i="35"/>
  <c r="L50" i="35"/>
  <c r="C50" i="32"/>
  <c r="G50" i="32"/>
  <c r="K50" i="32"/>
  <c r="I50" i="31"/>
  <c r="M50" i="31"/>
  <c r="M50" i="32"/>
  <c r="B50" i="31"/>
  <c r="N50" i="31"/>
  <c r="H50" i="31"/>
  <c r="L50" i="31"/>
  <c r="I50" i="32"/>
  <c r="F50" i="31"/>
  <c r="J50" i="31"/>
  <c r="B50" i="32"/>
  <c r="F50" i="32"/>
  <c r="J50" i="32"/>
  <c r="N50" i="32"/>
  <c r="H50" i="32"/>
  <c r="L50" i="32"/>
  <c r="C50" i="31"/>
  <c r="G50" i="31"/>
  <c r="K50" i="31"/>
  <c r="C50" i="35"/>
  <c r="K50" i="35"/>
  <c r="F50" i="35"/>
  <c r="N50" i="35"/>
  <c r="G50" i="35"/>
  <c r="B50" i="35"/>
  <c r="J50" i="35"/>
  <c r="AD50" i="60"/>
  <c r="I80" i="47" s="1"/>
  <c r="AD50" i="35"/>
  <c r="D80" i="47"/>
  <c r="B81" i="48"/>
  <c r="B95" i="48" s="1"/>
  <c r="B80" i="48"/>
  <c r="B94" i="48" s="1"/>
  <c r="B79" i="48"/>
  <c r="B93" i="48" s="1"/>
  <c r="B78" i="48"/>
  <c r="B92" i="48" s="1"/>
  <c r="B77" i="48"/>
  <c r="B91" i="48" s="1"/>
  <c r="B76" i="48"/>
  <c r="B90" i="48" s="1"/>
  <c r="B75" i="48"/>
  <c r="B89" i="48" s="1"/>
  <c r="B74" i="48"/>
  <c r="B88" i="48" s="1"/>
  <c r="B73" i="48"/>
  <c r="B87" i="48" s="1"/>
  <c r="B72" i="48"/>
  <c r="B101" i="48" s="1"/>
  <c r="G50" i="61" l="1"/>
  <c r="G80" i="46"/>
  <c r="B50" i="61"/>
  <c r="B117" i="48"/>
  <c r="B103" i="48"/>
  <c r="B121" i="48"/>
  <c r="B107" i="48"/>
  <c r="B118" i="48"/>
  <c r="B104" i="48"/>
  <c r="B122" i="48"/>
  <c r="B108" i="48"/>
  <c r="B105" i="48"/>
  <c r="B119" i="48"/>
  <c r="B109" i="48"/>
  <c r="B123" i="48"/>
  <c r="B102" i="48"/>
  <c r="B116" i="48"/>
  <c r="B106" i="48"/>
  <c r="B120" i="48"/>
  <c r="B110" i="48"/>
  <c r="B124" i="48"/>
  <c r="J80" i="47"/>
  <c r="E80" i="47"/>
  <c r="U50" i="61" l="1"/>
  <c r="S110" i="48"/>
  <c r="R110" i="48"/>
  <c r="Q110" i="48"/>
  <c r="P110" i="48"/>
  <c r="S109" i="48"/>
  <c r="R109" i="48"/>
  <c r="Q109" i="48"/>
  <c r="P109" i="48"/>
  <c r="S108" i="48"/>
  <c r="R108" i="48"/>
  <c r="Q108" i="48"/>
  <c r="P108" i="48"/>
  <c r="S107" i="48"/>
  <c r="R107" i="48"/>
  <c r="Q107" i="48"/>
  <c r="P107" i="48"/>
  <c r="S106" i="48"/>
  <c r="R106" i="48"/>
  <c r="Q106" i="48"/>
  <c r="P106" i="48"/>
  <c r="S105" i="48"/>
  <c r="R105" i="48"/>
  <c r="Q105" i="48"/>
  <c r="P105" i="48"/>
  <c r="S104" i="48"/>
  <c r="R104" i="48"/>
  <c r="Q104" i="48"/>
  <c r="P104" i="48"/>
  <c r="S103" i="48"/>
  <c r="R103" i="48"/>
  <c r="Q103" i="48"/>
  <c r="P103" i="48"/>
  <c r="S102" i="48"/>
  <c r="R102" i="48"/>
  <c r="Q102" i="48"/>
  <c r="P102" i="48"/>
  <c r="S101" i="48"/>
  <c r="R101" i="48"/>
  <c r="Q101" i="48"/>
  <c r="P101" i="48"/>
  <c r="O110" i="48"/>
  <c r="O109" i="48"/>
  <c r="O108" i="48"/>
  <c r="O107" i="48"/>
  <c r="O106" i="48"/>
  <c r="O105" i="48"/>
  <c r="O104" i="48"/>
  <c r="O103" i="48"/>
  <c r="O102" i="48"/>
  <c r="O101" i="48"/>
  <c r="N110" i="48"/>
  <c r="M110" i="48"/>
  <c r="L110" i="48"/>
  <c r="K110" i="48"/>
  <c r="J110" i="48"/>
  <c r="I110" i="48"/>
  <c r="H110" i="48"/>
  <c r="G110" i="48"/>
  <c r="F110" i="48"/>
  <c r="E110" i="48"/>
  <c r="D110" i="48"/>
  <c r="C110" i="48"/>
  <c r="C81" i="48"/>
  <c r="C96" i="48" s="1"/>
  <c r="C80" i="48"/>
  <c r="C79" i="48"/>
  <c r="C78" i="48"/>
  <c r="C77" i="48"/>
  <c r="C76" i="48"/>
  <c r="C75" i="48"/>
  <c r="D74" i="48"/>
  <c r="C74" i="48"/>
  <c r="D73" i="48"/>
  <c r="C73" i="48"/>
  <c r="D72" i="48"/>
  <c r="C72" i="48"/>
  <c r="N72" i="48"/>
  <c r="N73" i="48"/>
  <c r="N74" i="48"/>
  <c r="N75" i="48"/>
  <c r="N76" i="48"/>
  <c r="N77" i="48"/>
  <c r="N78" i="48"/>
  <c r="N79" i="48"/>
  <c r="N80" i="48"/>
  <c r="N81" i="48"/>
  <c r="M72" i="48"/>
  <c r="M73" i="48"/>
  <c r="M74" i="48"/>
  <c r="M75" i="48"/>
  <c r="M76" i="48"/>
  <c r="M77" i="48"/>
  <c r="M78" i="48"/>
  <c r="M79" i="48"/>
  <c r="M80" i="48"/>
  <c r="M81" i="48"/>
  <c r="L72" i="48"/>
  <c r="L73" i="48"/>
  <c r="L74" i="48"/>
  <c r="L75" i="48"/>
  <c r="L76" i="48"/>
  <c r="L77" i="48"/>
  <c r="L78" i="48"/>
  <c r="L79" i="48"/>
  <c r="L80" i="48"/>
  <c r="J80" i="48" s="1"/>
  <c r="L81" i="48"/>
  <c r="J81" i="48" s="1"/>
  <c r="Q69" i="46"/>
  <c r="S78" i="46"/>
  <c r="R78" i="46"/>
  <c r="Q78" i="46"/>
  <c r="P78" i="46"/>
  <c r="S77" i="46"/>
  <c r="R77" i="46"/>
  <c r="Q77" i="46"/>
  <c r="P77" i="46"/>
  <c r="S76" i="46"/>
  <c r="R76" i="46"/>
  <c r="Q76" i="46"/>
  <c r="P76" i="46"/>
  <c r="S75" i="46"/>
  <c r="R75" i="46"/>
  <c r="Q75" i="46"/>
  <c r="P75" i="46"/>
  <c r="S74" i="46"/>
  <c r="R74" i="46"/>
  <c r="Q74" i="46"/>
  <c r="P74" i="46"/>
  <c r="S73" i="46"/>
  <c r="R73" i="46"/>
  <c r="Q73" i="46"/>
  <c r="P73" i="46"/>
  <c r="S72" i="46"/>
  <c r="R72" i="46"/>
  <c r="Q72" i="46"/>
  <c r="P72" i="46"/>
  <c r="S71" i="46"/>
  <c r="R71" i="46"/>
  <c r="Q71" i="46"/>
  <c r="P71" i="46"/>
  <c r="S70" i="46"/>
  <c r="R70" i="46"/>
  <c r="Q70" i="46"/>
  <c r="P70" i="46"/>
  <c r="S69" i="46"/>
  <c r="R69" i="46"/>
  <c r="P69" i="46"/>
  <c r="O78" i="46"/>
  <c r="O77" i="46"/>
  <c r="O76" i="46"/>
  <c r="O75" i="46"/>
  <c r="O74" i="46"/>
  <c r="O73" i="46"/>
  <c r="O72" i="46"/>
  <c r="O71" i="46"/>
  <c r="O70" i="46"/>
  <c r="O69" i="46"/>
  <c r="N78" i="46"/>
  <c r="M78" i="46"/>
  <c r="L78" i="46"/>
  <c r="K78" i="46"/>
  <c r="J78" i="46"/>
  <c r="I78" i="46"/>
  <c r="H78" i="46"/>
  <c r="G78" i="46"/>
  <c r="F78" i="46"/>
  <c r="C78" i="46"/>
  <c r="AA50" i="61" l="1"/>
  <c r="D125" i="48"/>
  <c r="H125" i="48"/>
  <c r="L125" i="48"/>
  <c r="O125" i="48"/>
  <c r="E125" i="48"/>
  <c r="I125" i="48"/>
  <c r="M125" i="48"/>
  <c r="P125" i="48"/>
  <c r="F125" i="48"/>
  <c r="J125" i="48"/>
  <c r="N125" i="48"/>
  <c r="Q125" i="48"/>
  <c r="C125" i="48"/>
  <c r="G125" i="48"/>
  <c r="K125" i="48"/>
  <c r="R125" i="48"/>
  <c r="S125" i="48"/>
  <c r="S122" i="48"/>
  <c r="S118" i="48"/>
  <c r="Q116" i="48"/>
  <c r="Q120" i="48"/>
  <c r="Q124" i="48"/>
  <c r="Q117" i="48"/>
  <c r="Q119" i="48"/>
  <c r="Q121" i="48"/>
  <c r="Q123" i="48"/>
  <c r="R116" i="48"/>
  <c r="R117" i="48"/>
  <c r="R118" i="48"/>
  <c r="R119" i="48"/>
  <c r="R120" i="48"/>
  <c r="R121" i="48"/>
  <c r="R122" i="48"/>
  <c r="R123" i="48"/>
  <c r="R124" i="48"/>
  <c r="S117" i="48"/>
  <c r="S119" i="48"/>
  <c r="S121" i="48"/>
  <c r="S123" i="48"/>
  <c r="S116" i="48"/>
  <c r="Q118" i="48"/>
  <c r="S120" i="48"/>
  <c r="Q122" i="48"/>
  <c r="S124" i="48"/>
  <c r="E81" i="48"/>
  <c r="E96" i="48" s="1"/>
  <c r="C95" i="48"/>
  <c r="E79" i="47"/>
  <c r="E78" i="47"/>
  <c r="E77" i="47"/>
  <c r="E76" i="47"/>
  <c r="E75" i="47"/>
  <c r="E74" i="47"/>
  <c r="E73" i="47"/>
  <c r="E72" i="47"/>
  <c r="E71" i="47"/>
  <c r="E70" i="47"/>
  <c r="J79" i="47"/>
  <c r="J78" i="47"/>
  <c r="J77" i="47"/>
  <c r="J76" i="47"/>
  <c r="J75" i="47"/>
  <c r="J74" i="47"/>
  <c r="J73" i="47"/>
  <c r="J72" i="47"/>
  <c r="J71" i="47"/>
  <c r="J70" i="47"/>
  <c r="AC52" i="32"/>
  <c r="AC52" i="31"/>
  <c r="AC52" i="35"/>
  <c r="AC52" i="44"/>
  <c r="AC52" i="50"/>
  <c r="D79" i="47"/>
  <c r="C79" i="47"/>
  <c r="C78" i="47"/>
  <c r="C77" i="47"/>
  <c r="C76" i="47"/>
  <c r="C75" i="47"/>
  <c r="C74" i="47"/>
  <c r="C73" i="47"/>
  <c r="D72" i="47"/>
  <c r="C72" i="47"/>
  <c r="D71" i="47"/>
  <c r="C71" i="47"/>
  <c r="D70" i="47"/>
  <c r="C70" i="47"/>
  <c r="AD49" i="32"/>
  <c r="AD48" i="32"/>
  <c r="AD47" i="32"/>
  <c r="AD46" i="32"/>
  <c r="AD45" i="32"/>
  <c r="AD44" i="32"/>
  <c r="AD43" i="32"/>
  <c r="AD42" i="32"/>
  <c r="AD41" i="32"/>
  <c r="AD40" i="32"/>
  <c r="AD39" i="32"/>
  <c r="AD38" i="32"/>
  <c r="AD37" i="32"/>
  <c r="AD36" i="32"/>
  <c r="AD35" i="32"/>
  <c r="AD34" i="32"/>
  <c r="AD33" i="32"/>
  <c r="AD32" i="32"/>
  <c r="AD31" i="32"/>
  <c r="AD30" i="32"/>
  <c r="AD29" i="32"/>
  <c r="AD28" i="32"/>
  <c r="AD27" i="32"/>
  <c r="AD26" i="32"/>
  <c r="AD25" i="32"/>
  <c r="AD24" i="32"/>
  <c r="AD23" i="32"/>
  <c r="AD22" i="32"/>
  <c r="AD21" i="32"/>
  <c r="AD20" i="32"/>
  <c r="AD19" i="32"/>
  <c r="AD18" i="32"/>
  <c r="AD17" i="32"/>
  <c r="AD16" i="32"/>
  <c r="AD15" i="32"/>
  <c r="AD14" i="32"/>
  <c r="AD13" i="32"/>
  <c r="AD12" i="32"/>
  <c r="AD11" i="32"/>
  <c r="AD10" i="32"/>
  <c r="AD9" i="32"/>
  <c r="AD8" i="32"/>
  <c r="AD7" i="32"/>
  <c r="AD6" i="32"/>
  <c r="AD5" i="32"/>
  <c r="AD4" i="32"/>
  <c r="AD49" i="31"/>
  <c r="AD48" i="31"/>
  <c r="AD47" i="31"/>
  <c r="AD46" i="31"/>
  <c r="AD45" i="31"/>
  <c r="AD44" i="31"/>
  <c r="AD43" i="31"/>
  <c r="AD42" i="31"/>
  <c r="AD41" i="31"/>
  <c r="AD40" i="31"/>
  <c r="AD39" i="31"/>
  <c r="AD38" i="31"/>
  <c r="AD37" i="31"/>
  <c r="AD36" i="31"/>
  <c r="AD35" i="31"/>
  <c r="AD34" i="31"/>
  <c r="AD33" i="31"/>
  <c r="AD32" i="31"/>
  <c r="AD31" i="31"/>
  <c r="AD30" i="31"/>
  <c r="AD29" i="31"/>
  <c r="AD28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AD5" i="31"/>
  <c r="AD4" i="31"/>
  <c r="AD49" i="35"/>
  <c r="AD48" i="35"/>
  <c r="AD47" i="35"/>
  <c r="AD46" i="35"/>
  <c r="AD45" i="35"/>
  <c r="AD44" i="35"/>
  <c r="AD43" i="35"/>
  <c r="AD42" i="35"/>
  <c r="AD41" i="35"/>
  <c r="AD40" i="35"/>
  <c r="AD39" i="35"/>
  <c r="AD38" i="35"/>
  <c r="AD37" i="35"/>
  <c r="AD36" i="35"/>
  <c r="AD35" i="35"/>
  <c r="AD34" i="35"/>
  <c r="AD33" i="35"/>
  <c r="AD32" i="35"/>
  <c r="AD31" i="35"/>
  <c r="AD30" i="35"/>
  <c r="AD29" i="35"/>
  <c r="AD28" i="35"/>
  <c r="AD27" i="35"/>
  <c r="AD26" i="35"/>
  <c r="AD25" i="35"/>
  <c r="AD24" i="35"/>
  <c r="AD23" i="35"/>
  <c r="AD22" i="35"/>
  <c r="AD21" i="35"/>
  <c r="AD20" i="35"/>
  <c r="AD19" i="35"/>
  <c r="AD18" i="35"/>
  <c r="AD17" i="35"/>
  <c r="AD16" i="35"/>
  <c r="AD15" i="35"/>
  <c r="AD14" i="35"/>
  <c r="AD13" i="35"/>
  <c r="AD12" i="35"/>
  <c r="AD11" i="35"/>
  <c r="AD10" i="35"/>
  <c r="AD9" i="35"/>
  <c r="AD8" i="35"/>
  <c r="AD7" i="35"/>
  <c r="AD6" i="35"/>
  <c r="AD5" i="35"/>
  <c r="AD4" i="35"/>
  <c r="AD49" i="30"/>
  <c r="AD48" i="30"/>
  <c r="AD47" i="30"/>
  <c r="AD46" i="30"/>
  <c r="AD45" i="30"/>
  <c r="AD44" i="30"/>
  <c r="AD43" i="30"/>
  <c r="AD42" i="30"/>
  <c r="AD41" i="30"/>
  <c r="AD40" i="30"/>
  <c r="AD39" i="30"/>
  <c r="AD38" i="30"/>
  <c r="AD37" i="30"/>
  <c r="AD36" i="30"/>
  <c r="AD35" i="30"/>
  <c r="AD34" i="30"/>
  <c r="AD33" i="30"/>
  <c r="A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AD5" i="30"/>
  <c r="AD4" i="30"/>
  <c r="AD49" i="38"/>
  <c r="AD48" i="38"/>
  <c r="AD47" i="38"/>
  <c r="AD46" i="38"/>
  <c r="AD45" i="38"/>
  <c r="AD44" i="38"/>
  <c r="AD43" i="38"/>
  <c r="AD42" i="38"/>
  <c r="AD41" i="38"/>
  <c r="AD40" i="38"/>
  <c r="AD39" i="38"/>
  <c r="AD38" i="38"/>
  <c r="AD37" i="38"/>
  <c r="AD36" i="38"/>
  <c r="AD35" i="38"/>
  <c r="AD34" i="38"/>
  <c r="AD33" i="38"/>
  <c r="AD32" i="38"/>
  <c r="AD31" i="38"/>
  <c r="AD30" i="38"/>
  <c r="AD29" i="38"/>
  <c r="AD28" i="38"/>
  <c r="AD27" i="38"/>
  <c r="AD26" i="38"/>
  <c r="AD25" i="38"/>
  <c r="AD24" i="38"/>
  <c r="AD23" i="38"/>
  <c r="AD22" i="38"/>
  <c r="AD21" i="38"/>
  <c r="AD20" i="38"/>
  <c r="AD19" i="38"/>
  <c r="AD18" i="38"/>
  <c r="AD17" i="38"/>
  <c r="AD16" i="38"/>
  <c r="AD15" i="38"/>
  <c r="AD14" i="38"/>
  <c r="AD13" i="38"/>
  <c r="AD12" i="38"/>
  <c r="AD11" i="38"/>
  <c r="AD10" i="38"/>
  <c r="AD9" i="38"/>
  <c r="AD8" i="38"/>
  <c r="AD7" i="38"/>
  <c r="AD6" i="38"/>
  <c r="AD5" i="38"/>
  <c r="AD4" i="38"/>
  <c r="AD49" i="40"/>
  <c r="AD48" i="40"/>
  <c r="AD47" i="40"/>
  <c r="AD46" i="40"/>
  <c r="AD45" i="40"/>
  <c r="AD44" i="40"/>
  <c r="AD43" i="40"/>
  <c r="AD42" i="40"/>
  <c r="AD41" i="40"/>
  <c r="AD40" i="40"/>
  <c r="AD39" i="40"/>
  <c r="AD38" i="40"/>
  <c r="AD37" i="40"/>
  <c r="AD36" i="40"/>
  <c r="AD35" i="40"/>
  <c r="AD34" i="40"/>
  <c r="AD33" i="40"/>
  <c r="AD32" i="40"/>
  <c r="AD31" i="40"/>
  <c r="AD30" i="40"/>
  <c r="AD29" i="40"/>
  <c r="AD28" i="40"/>
  <c r="AD27" i="40"/>
  <c r="AD26" i="40"/>
  <c r="AD25" i="40"/>
  <c r="AD24" i="40"/>
  <c r="AD23" i="40"/>
  <c r="AD22" i="40"/>
  <c r="AD21" i="40"/>
  <c r="AD20" i="40"/>
  <c r="AD19" i="40"/>
  <c r="AD18" i="40"/>
  <c r="AD17" i="40"/>
  <c r="AD16" i="40"/>
  <c r="AD15" i="40"/>
  <c r="AD14" i="40"/>
  <c r="AD13" i="40"/>
  <c r="AD12" i="40"/>
  <c r="AD11" i="40"/>
  <c r="AD10" i="40"/>
  <c r="AD9" i="40"/>
  <c r="AD8" i="40"/>
  <c r="AD7" i="40"/>
  <c r="AD6" i="40"/>
  <c r="AD5" i="40"/>
  <c r="AD4" i="40"/>
  <c r="AD49" i="42"/>
  <c r="AD48" i="42"/>
  <c r="AD47" i="42"/>
  <c r="AD46" i="42"/>
  <c r="AD45" i="42"/>
  <c r="AD44" i="42"/>
  <c r="AD43" i="42"/>
  <c r="AD42" i="42"/>
  <c r="AD41" i="42"/>
  <c r="AD40" i="42"/>
  <c r="AD39" i="42"/>
  <c r="AD38" i="42"/>
  <c r="AD37" i="42"/>
  <c r="AD36" i="42"/>
  <c r="AD35" i="42"/>
  <c r="AD34" i="42"/>
  <c r="AD33" i="42"/>
  <c r="AD32" i="42"/>
  <c r="AD31" i="42"/>
  <c r="AD30" i="42"/>
  <c r="AD29" i="42"/>
  <c r="AD28" i="42"/>
  <c r="AD27" i="42"/>
  <c r="AD26" i="42"/>
  <c r="AD25" i="42"/>
  <c r="AD24" i="42"/>
  <c r="AD23" i="42"/>
  <c r="AD22" i="42"/>
  <c r="AD21" i="42"/>
  <c r="AD20" i="42"/>
  <c r="AD19" i="42"/>
  <c r="AD18" i="42"/>
  <c r="AD17" i="42"/>
  <c r="AD16" i="42"/>
  <c r="AD15" i="42"/>
  <c r="AD14" i="42"/>
  <c r="AD13" i="42"/>
  <c r="AD12" i="42"/>
  <c r="AD11" i="42"/>
  <c r="AD10" i="42"/>
  <c r="AD9" i="42"/>
  <c r="AD8" i="42"/>
  <c r="AD7" i="42"/>
  <c r="AD6" i="42"/>
  <c r="AD5" i="42"/>
  <c r="AD4" i="42"/>
  <c r="AD49" i="44"/>
  <c r="AD48" i="44"/>
  <c r="AD47" i="44"/>
  <c r="AD46" i="44"/>
  <c r="AD45" i="44"/>
  <c r="AD44" i="44"/>
  <c r="AD43" i="44"/>
  <c r="AD42" i="44"/>
  <c r="AD41" i="44"/>
  <c r="AD40" i="44"/>
  <c r="AD39" i="44"/>
  <c r="AD38" i="44"/>
  <c r="AD37" i="44"/>
  <c r="AD36" i="44"/>
  <c r="AD35" i="44"/>
  <c r="AD34" i="44"/>
  <c r="AD33" i="44"/>
  <c r="AD32" i="44"/>
  <c r="AD31" i="44"/>
  <c r="AD30" i="44"/>
  <c r="AD29" i="44"/>
  <c r="AD28" i="44"/>
  <c r="AD27" i="44"/>
  <c r="AD26" i="44"/>
  <c r="AD25" i="44"/>
  <c r="AD24" i="44"/>
  <c r="AD23" i="44"/>
  <c r="AD22" i="44"/>
  <c r="AD21" i="44"/>
  <c r="AD20" i="44"/>
  <c r="AD19" i="44"/>
  <c r="AD18" i="44"/>
  <c r="AD17" i="44"/>
  <c r="AD16" i="44"/>
  <c r="AD15" i="44"/>
  <c r="AD14" i="44"/>
  <c r="AD13" i="44"/>
  <c r="AD12" i="44"/>
  <c r="AD11" i="44"/>
  <c r="AD10" i="44"/>
  <c r="AD9" i="44"/>
  <c r="AD8" i="44"/>
  <c r="AD7" i="44"/>
  <c r="AD6" i="44"/>
  <c r="AD5" i="44"/>
  <c r="AD4" i="44"/>
  <c r="AD49" i="50"/>
  <c r="AD48" i="50"/>
  <c r="AD47" i="50"/>
  <c r="AD46" i="50"/>
  <c r="AD45" i="50"/>
  <c r="AD44" i="50"/>
  <c r="AD43" i="50"/>
  <c r="AD42" i="50"/>
  <c r="AD41" i="50"/>
  <c r="AD40" i="50"/>
  <c r="AD39" i="50"/>
  <c r="AD38" i="50"/>
  <c r="AD37" i="50"/>
  <c r="AD36" i="50"/>
  <c r="AD35" i="50"/>
  <c r="AD34" i="50"/>
  <c r="AD33" i="50"/>
  <c r="AD32" i="50"/>
  <c r="AD31" i="50"/>
  <c r="AD30" i="50"/>
  <c r="AD29" i="50"/>
  <c r="AD28" i="50"/>
  <c r="AD27" i="50"/>
  <c r="AD26" i="50"/>
  <c r="AD25" i="50"/>
  <c r="AD24" i="50"/>
  <c r="AD23" i="50"/>
  <c r="AD22" i="50"/>
  <c r="AD21" i="50"/>
  <c r="AD20" i="50"/>
  <c r="AD19" i="50"/>
  <c r="AD18" i="50"/>
  <c r="AD17" i="50"/>
  <c r="AD16" i="50"/>
  <c r="AD15" i="50"/>
  <c r="AD14" i="50"/>
  <c r="AD13" i="50"/>
  <c r="AD12" i="50"/>
  <c r="AD11" i="50"/>
  <c r="AD10" i="50"/>
  <c r="AD9" i="50"/>
  <c r="AD8" i="50"/>
  <c r="AD7" i="50"/>
  <c r="AD6" i="50"/>
  <c r="AD5" i="50"/>
  <c r="AD4" i="50"/>
  <c r="D80" i="48"/>
  <c r="AC50" i="59"/>
  <c r="AD49" i="59"/>
  <c r="AD48" i="59"/>
  <c r="AD47" i="59"/>
  <c r="AD46" i="59"/>
  <c r="AD45" i="59"/>
  <c r="AD44" i="59"/>
  <c r="AD43" i="59"/>
  <c r="AD42" i="59"/>
  <c r="AD41" i="59"/>
  <c r="AD40" i="59"/>
  <c r="AD39" i="59"/>
  <c r="AD38" i="59"/>
  <c r="AD37" i="59"/>
  <c r="AD36" i="59"/>
  <c r="AD35" i="59"/>
  <c r="AD34" i="59"/>
  <c r="AD33" i="59"/>
  <c r="AD32" i="59"/>
  <c r="AD31" i="59"/>
  <c r="AD30" i="59"/>
  <c r="AD29" i="59"/>
  <c r="AD28" i="59"/>
  <c r="AD27" i="59"/>
  <c r="AD26" i="59"/>
  <c r="AD25" i="59"/>
  <c r="AD24" i="59"/>
  <c r="AD23" i="59"/>
  <c r="AD22" i="59"/>
  <c r="AD21" i="59"/>
  <c r="AD20" i="59"/>
  <c r="AD19" i="59"/>
  <c r="AD18" i="59"/>
  <c r="AD17" i="59"/>
  <c r="AD16" i="59"/>
  <c r="AD15" i="59"/>
  <c r="AD14" i="59"/>
  <c r="AD13" i="59"/>
  <c r="AD12" i="59"/>
  <c r="AD11" i="59"/>
  <c r="AD10" i="59"/>
  <c r="AD9" i="59"/>
  <c r="AD8" i="59"/>
  <c r="AD7" i="59"/>
  <c r="AD6" i="59"/>
  <c r="H79" i="47" s="1"/>
  <c r="AD5" i="59"/>
  <c r="AD4" i="59"/>
  <c r="H81" i="48" l="1"/>
  <c r="H80" i="48"/>
  <c r="I80" i="48"/>
  <c r="I81" i="48"/>
  <c r="D81" i="48"/>
  <c r="AD50" i="59"/>
  <c r="I79" i="47" s="1"/>
  <c r="D78" i="47"/>
  <c r="P124" i="48"/>
  <c r="O124" i="48"/>
  <c r="N109" i="48"/>
  <c r="N124" i="48" s="1"/>
  <c r="M109" i="48"/>
  <c r="M124" i="48" s="1"/>
  <c r="L109" i="48"/>
  <c r="L124" i="48" s="1"/>
  <c r="K109" i="48"/>
  <c r="K124" i="48" s="1"/>
  <c r="J109" i="48"/>
  <c r="J124" i="48" s="1"/>
  <c r="I109" i="48"/>
  <c r="I124" i="48" s="1"/>
  <c r="H109" i="48"/>
  <c r="H124" i="48" s="1"/>
  <c r="G109" i="48"/>
  <c r="G124" i="48" s="1"/>
  <c r="F109" i="48"/>
  <c r="F124" i="48" s="1"/>
  <c r="E109" i="48"/>
  <c r="E124" i="48" s="1"/>
  <c r="D109" i="48"/>
  <c r="D124" i="48" s="1"/>
  <c r="C109" i="48"/>
  <c r="C124" i="48" s="1"/>
  <c r="E80" i="48"/>
  <c r="E95" i="48" s="1"/>
  <c r="D96" i="48" l="1"/>
  <c r="D95" i="48"/>
  <c r="N77" i="46"/>
  <c r="M77" i="46"/>
  <c r="L77" i="46"/>
  <c r="K77" i="46"/>
  <c r="J77" i="46"/>
  <c r="I77" i="46"/>
  <c r="H77" i="46"/>
  <c r="G77" i="46"/>
  <c r="F77" i="46"/>
  <c r="E77" i="46"/>
  <c r="D77" i="46"/>
  <c r="C77" i="46"/>
  <c r="AD48" i="61" l="1"/>
  <c r="W50" i="61"/>
  <c r="AD9" i="61"/>
  <c r="AD10" i="61"/>
  <c r="AD14" i="61"/>
  <c r="AD11" i="61"/>
  <c r="AD35" i="61"/>
  <c r="AD5" i="61"/>
  <c r="AD36" i="61"/>
  <c r="AD17" i="61"/>
  <c r="AD47" i="61"/>
  <c r="AD25" i="61"/>
  <c r="AD34" i="61"/>
  <c r="AD27" i="61"/>
  <c r="AD18" i="61"/>
  <c r="AD30" i="61"/>
  <c r="AD44" i="61"/>
  <c r="AD38" i="61"/>
  <c r="AD32" i="61"/>
  <c r="AD22" i="61"/>
  <c r="AD33" i="61"/>
  <c r="AD43" i="61"/>
  <c r="AD24" i="61"/>
  <c r="AD19" i="61"/>
  <c r="AD28" i="61"/>
  <c r="AD39" i="61"/>
  <c r="AD45" i="61"/>
  <c r="AD8" i="61"/>
  <c r="AD12" i="61"/>
  <c r="AD13" i="61"/>
  <c r="AD40" i="61"/>
  <c r="AD7" i="61"/>
  <c r="AD31" i="61"/>
  <c r="AD42" i="61"/>
  <c r="AD26" i="61"/>
  <c r="AD23" i="61"/>
  <c r="AD20" i="61"/>
  <c r="AD41" i="61"/>
  <c r="AD29" i="61"/>
  <c r="AD37" i="61"/>
  <c r="AD46" i="61"/>
  <c r="AD21" i="61"/>
  <c r="AD50" i="32"/>
  <c r="O49" i="32"/>
  <c r="O48" i="32"/>
  <c r="O47" i="32"/>
  <c r="O46" i="32"/>
  <c r="O45" i="32"/>
  <c r="O44" i="32"/>
  <c r="O43" i="32"/>
  <c r="O42" i="32"/>
  <c r="O41" i="32"/>
  <c r="O40" i="32"/>
  <c r="O39" i="32"/>
  <c r="O38" i="32"/>
  <c r="O37" i="32"/>
  <c r="O36" i="32"/>
  <c r="O35" i="32"/>
  <c r="O34" i="32"/>
  <c r="O33" i="32"/>
  <c r="O32" i="32"/>
  <c r="O31" i="32"/>
  <c r="O30" i="32"/>
  <c r="O29" i="32"/>
  <c r="O28" i="32"/>
  <c r="O27" i="32"/>
  <c r="O26" i="32"/>
  <c r="O25" i="32"/>
  <c r="O24" i="32"/>
  <c r="O23" i="32"/>
  <c r="O22" i="32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O7" i="32"/>
  <c r="N69" i="46"/>
  <c r="F69" i="46"/>
  <c r="O6" i="32"/>
  <c r="O5" i="32"/>
  <c r="O4" i="32"/>
  <c r="AA1" i="32"/>
  <c r="R1" i="32"/>
  <c r="Q1" i="32"/>
  <c r="O1" i="32"/>
  <c r="AC50" i="31"/>
  <c r="AD50" i="31" s="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N102" i="48"/>
  <c r="M70" i="46"/>
  <c r="K102" i="48"/>
  <c r="J70" i="46"/>
  <c r="G102" i="48"/>
  <c r="F70" i="46"/>
  <c r="C70" i="46"/>
  <c r="O6" i="31"/>
  <c r="O5" i="31"/>
  <c r="O4" i="31"/>
  <c r="AA1" i="31"/>
  <c r="R1" i="31"/>
  <c r="Q1" i="31"/>
  <c r="O1" i="31"/>
  <c r="O49" i="35"/>
  <c r="O48" i="35"/>
  <c r="O47" i="35"/>
  <c r="O46" i="35"/>
  <c r="O45" i="35"/>
  <c r="O44" i="35"/>
  <c r="O43" i="35"/>
  <c r="O42" i="35"/>
  <c r="O41" i="35"/>
  <c r="O40" i="35"/>
  <c r="O39" i="35"/>
  <c r="O38" i="35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9" i="35"/>
  <c r="O8" i="35"/>
  <c r="O7" i="35"/>
  <c r="N103" i="48"/>
  <c r="M71" i="46"/>
  <c r="L103" i="48"/>
  <c r="K71" i="46"/>
  <c r="J103" i="48"/>
  <c r="H103" i="48"/>
  <c r="F103" i="48"/>
  <c r="E71" i="46"/>
  <c r="C71" i="46"/>
  <c r="O6" i="35"/>
  <c r="O5" i="35"/>
  <c r="O4" i="35"/>
  <c r="AA1" i="35"/>
  <c r="R1" i="35"/>
  <c r="Q1" i="35"/>
  <c r="O1" i="35"/>
  <c r="AC50" i="30"/>
  <c r="H73" i="47"/>
  <c r="Q1" i="30"/>
  <c r="AC50" i="38"/>
  <c r="H76" i="48"/>
  <c r="Q1" i="38"/>
  <c r="AC50" i="40"/>
  <c r="H77" i="48"/>
  <c r="Q1" i="40"/>
  <c r="AC50" i="42"/>
  <c r="H78" i="48"/>
  <c r="Q1" i="42"/>
  <c r="AC50" i="44"/>
  <c r="H79" i="48"/>
  <c r="R1" i="44"/>
  <c r="Q1" i="44"/>
  <c r="O1" i="44"/>
  <c r="AC50" i="50"/>
  <c r="R1" i="50"/>
  <c r="Q1" i="50"/>
  <c r="O1" i="50"/>
  <c r="N108" i="48"/>
  <c r="M108" i="48"/>
  <c r="L108" i="48"/>
  <c r="K108" i="48"/>
  <c r="J108" i="48"/>
  <c r="I108" i="48"/>
  <c r="H108" i="48"/>
  <c r="G108" i="48"/>
  <c r="F108" i="48"/>
  <c r="E108" i="48"/>
  <c r="D108" i="48"/>
  <c r="C108" i="48"/>
  <c r="N107" i="48"/>
  <c r="M107" i="48"/>
  <c r="L107" i="48"/>
  <c r="K107" i="48"/>
  <c r="J107" i="48"/>
  <c r="I107" i="48"/>
  <c r="H107" i="48"/>
  <c r="G107" i="48"/>
  <c r="F107" i="48"/>
  <c r="E107" i="48"/>
  <c r="D107" i="48"/>
  <c r="C107" i="48"/>
  <c r="N106" i="48"/>
  <c r="M106" i="48"/>
  <c r="L106" i="48"/>
  <c r="K106" i="48"/>
  <c r="J106" i="48"/>
  <c r="I106" i="48"/>
  <c r="H106" i="48"/>
  <c r="G106" i="48"/>
  <c r="F106" i="48"/>
  <c r="E106" i="48"/>
  <c r="D106" i="48"/>
  <c r="C106" i="48"/>
  <c r="N105" i="48"/>
  <c r="M105" i="48"/>
  <c r="L105" i="48"/>
  <c r="K105" i="48"/>
  <c r="J105" i="48"/>
  <c r="I105" i="48"/>
  <c r="H105" i="48"/>
  <c r="G105" i="48"/>
  <c r="F105" i="48"/>
  <c r="E105" i="48"/>
  <c r="D105" i="48"/>
  <c r="C105" i="48"/>
  <c r="N104" i="48"/>
  <c r="M104" i="48"/>
  <c r="L104" i="48"/>
  <c r="K104" i="48"/>
  <c r="J104" i="48"/>
  <c r="I104" i="48"/>
  <c r="H104" i="48"/>
  <c r="G104" i="48"/>
  <c r="F104" i="48"/>
  <c r="E104" i="48"/>
  <c r="D104" i="48"/>
  <c r="C104" i="48"/>
  <c r="D103" i="48"/>
  <c r="F102" i="48"/>
  <c r="I101" i="48"/>
  <c r="B100" i="48"/>
  <c r="D86" i="48"/>
  <c r="C86" i="48"/>
  <c r="J79" i="48"/>
  <c r="E79" i="48"/>
  <c r="E94" i="48" s="1"/>
  <c r="C94" i="48"/>
  <c r="J78" i="48"/>
  <c r="E78" i="48"/>
  <c r="J77" i="48"/>
  <c r="E77" i="48"/>
  <c r="J76" i="48"/>
  <c r="E76" i="48"/>
  <c r="J75" i="48"/>
  <c r="H75" i="48"/>
  <c r="E75" i="48"/>
  <c r="J74" i="48"/>
  <c r="E74" i="48"/>
  <c r="J73" i="48"/>
  <c r="E73" i="48"/>
  <c r="J72" i="48"/>
  <c r="E72" i="48"/>
  <c r="I71" i="48"/>
  <c r="H71" i="48"/>
  <c r="D71" i="48"/>
  <c r="C71" i="48"/>
  <c r="N76" i="46"/>
  <c r="M76" i="46"/>
  <c r="L76" i="46"/>
  <c r="K76" i="46"/>
  <c r="J76" i="46"/>
  <c r="I76" i="46"/>
  <c r="H76" i="46"/>
  <c r="G76" i="46"/>
  <c r="F76" i="46"/>
  <c r="E76" i="46"/>
  <c r="D76" i="46"/>
  <c r="C76" i="46"/>
  <c r="N75" i="46"/>
  <c r="M75" i="46"/>
  <c r="L75" i="46"/>
  <c r="K75" i="46"/>
  <c r="J75" i="46"/>
  <c r="I75" i="46"/>
  <c r="H75" i="46"/>
  <c r="G75" i="46"/>
  <c r="F75" i="46"/>
  <c r="E75" i="46"/>
  <c r="D75" i="46"/>
  <c r="C75" i="46"/>
  <c r="N74" i="46"/>
  <c r="M74" i="46"/>
  <c r="L74" i="46"/>
  <c r="K74" i="46"/>
  <c r="J74" i="46"/>
  <c r="I74" i="46"/>
  <c r="H74" i="46"/>
  <c r="G74" i="46"/>
  <c r="F74" i="46"/>
  <c r="E74" i="46"/>
  <c r="D74" i="46"/>
  <c r="C74" i="46"/>
  <c r="N73" i="46"/>
  <c r="M73" i="46"/>
  <c r="L73" i="46"/>
  <c r="K73" i="46"/>
  <c r="J73" i="46"/>
  <c r="I73" i="46"/>
  <c r="H73" i="46"/>
  <c r="G73" i="46"/>
  <c r="F73" i="46"/>
  <c r="E73" i="46"/>
  <c r="D73" i="46"/>
  <c r="C73" i="46"/>
  <c r="N72" i="46"/>
  <c r="M72" i="46"/>
  <c r="L72" i="46"/>
  <c r="K72" i="46"/>
  <c r="J72" i="46"/>
  <c r="I72" i="46"/>
  <c r="H72" i="46"/>
  <c r="G72" i="46"/>
  <c r="F72" i="46"/>
  <c r="E72" i="46"/>
  <c r="D72" i="46"/>
  <c r="C72" i="46"/>
  <c r="D71" i="46"/>
  <c r="N70" i="46"/>
  <c r="K70" i="46"/>
  <c r="E70" i="46"/>
  <c r="M69" i="46"/>
  <c r="B68" i="46"/>
  <c r="H77" i="47"/>
  <c r="H76" i="47"/>
  <c r="H75" i="47"/>
  <c r="H74" i="47"/>
  <c r="I69" i="47"/>
  <c r="H69" i="47"/>
  <c r="D69" i="47"/>
  <c r="C69" i="47"/>
  <c r="AD15" i="61" l="1"/>
  <c r="I83" i="48" s="1"/>
  <c r="D83" i="48"/>
  <c r="D97" i="48" s="1"/>
  <c r="AD16" i="61"/>
  <c r="H83" i="48" s="1"/>
  <c r="C83" i="48"/>
  <c r="C97" i="48" s="1"/>
  <c r="AD6" i="61"/>
  <c r="H81" i="47" s="1"/>
  <c r="C81" i="47"/>
  <c r="V50" i="61"/>
  <c r="AD50" i="50"/>
  <c r="I78" i="47" s="1"/>
  <c r="D75" i="48"/>
  <c r="D73" i="47"/>
  <c r="AD50" i="30"/>
  <c r="D79" i="48"/>
  <c r="D94" i="48" s="1"/>
  <c r="D77" i="47"/>
  <c r="AD50" i="44"/>
  <c r="I79" i="48" s="1"/>
  <c r="D78" i="48"/>
  <c r="D76" i="47"/>
  <c r="AD50" i="42"/>
  <c r="I78" i="48" s="1"/>
  <c r="D77" i="48"/>
  <c r="AD50" i="40"/>
  <c r="I75" i="47" s="1"/>
  <c r="D75" i="47"/>
  <c r="D76" i="48"/>
  <c r="D74" i="47"/>
  <c r="AD50" i="38"/>
  <c r="I76" i="48" s="1"/>
  <c r="L69" i="46"/>
  <c r="I69" i="46"/>
  <c r="E101" i="48"/>
  <c r="D69" i="46"/>
  <c r="H69" i="46"/>
  <c r="M101" i="48"/>
  <c r="J102" i="48"/>
  <c r="C102" i="48"/>
  <c r="G70" i="46"/>
  <c r="I102" i="48"/>
  <c r="C87" i="48"/>
  <c r="H73" i="48"/>
  <c r="H71" i="47"/>
  <c r="E102" i="48"/>
  <c r="M102" i="48"/>
  <c r="I70" i="46"/>
  <c r="D70" i="46"/>
  <c r="D102" i="48"/>
  <c r="H70" i="46"/>
  <c r="H102" i="48"/>
  <c r="H117" i="48" s="1"/>
  <c r="L70" i="46"/>
  <c r="L102" i="48"/>
  <c r="P117" i="48"/>
  <c r="H71" i="46"/>
  <c r="L71" i="46"/>
  <c r="H72" i="47"/>
  <c r="G103" i="48"/>
  <c r="C103" i="48"/>
  <c r="K103" i="48"/>
  <c r="E103" i="48"/>
  <c r="I103" i="48"/>
  <c r="M103" i="48"/>
  <c r="F71" i="46"/>
  <c r="N71" i="46"/>
  <c r="J71" i="46"/>
  <c r="G71" i="46"/>
  <c r="I71" i="46"/>
  <c r="N118" i="48"/>
  <c r="H74" i="48"/>
  <c r="F120" i="48"/>
  <c r="I76" i="47"/>
  <c r="C123" i="48"/>
  <c r="G123" i="48"/>
  <c r="K123" i="48"/>
  <c r="O123" i="48"/>
  <c r="H78" i="47"/>
  <c r="H123" i="48"/>
  <c r="P123" i="48"/>
  <c r="E123" i="48"/>
  <c r="I123" i="48"/>
  <c r="M123" i="48"/>
  <c r="D123" i="48"/>
  <c r="L123" i="48"/>
  <c r="F123" i="48"/>
  <c r="J123" i="48"/>
  <c r="N123" i="48"/>
  <c r="E87" i="48"/>
  <c r="E89" i="48"/>
  <c r="E91" i="48"/>
  <c r="C92" i="48"/>
  <c r="E93" i="48"/>
  <c r="E88" i="48"/>
  <c r="E92" i="48"/>
  <c r="I120" i="48"/>
  <c r="I122" i="48"/>
  <c r="J120" i="48"/>
  <c r="J122" i="48"/>
  <c r="E90" i="48"/>
  <c r="C119" i="48"/>
  <c r="K119" i="48"/>
  <c r="C120" i="48"/>
  <c r="K120" i="48"/>
  <c r="C121" i="48"/>
  <c r="K121" i="48"/>
  <c r="C122" i="48"/>
  <c r="K122" i="48"/>
  <c r="O122" i="48"/>
  <c r="E120" i="48"/>
  <c r="M120" i="48"/>
  <c r="E122" i="48"/>
  <c r="M122" i="48"/>
  <c r="H119" i="48"/>
  <c r="P119" i="48"/>
  <c r="H120" i="48"/>
  <c r="P120" i="48"/>
  <c r="H121" i="48"/>
  <c r="P121" i="48"/>
  <c r="H122" i="48"/>
  <c r="P122" i="48"/>
  <c r="N120" i="48"/>
  <c r="N122" i="48"/>
  <c r="E119" i="48"/>
  <c r="I119" i="48"/>
  <c r="M119" i="48"/>
  <c r="E121" i="48"/>
  <c r="I121" i="48"/>
  <c r="M121" i="48"/>
  <c r="G119" i="48"/>
  <c r="O119" i="48"/>
  <c r="G120" i="48"/>
  <c r="O120" i="48"/>
  <c r="G121" i="48"/>
  <c r="O121" i="48"/>
  <c r="G122" i="48"/>
  <c r="D118" i="48"/>
  <c r="D119" i="48"/>
  <c r="L119" i="48"/>
  <c r="D120" i="48"/>
  <c r="L120" i="48"/>
  <c r="D121" i="48"/>
  <c r="L121" i="48"/>
  <c r="D122" i="48"/>
  <c r="L122" i="48"/>
  <c r="F122" i="48"/>
  <c r="C90" i="48"/>
  <c r="C91" i="48"/>
  <c r="C93" i="48"/>
  <c r="N117" i="48"/>
  <c r="F119" i="48"/>
  <c r="J119" i="48"/>
  <c r="N119" i="48"/>
  <c r="F121" i="48"/>
  <c r="J121" i="48"/>
  <c r="N121" i="48"/>
  <c r="J101" i="48"/>
  <c r="F101" i="48"/>
  <c r="F116" i="48" s="1"/>
  <c r="N101" i="48"/>
  <c r="N116" i="48" s="1"/>
  <c r="I72" i="48"/>
  <c r="I70" i="47"/>
  <c r="J69" i="46"/>
  <c r="C101" i="48"/>
  <c r="G101" i="48"/>
  <c r="K101" i="48"/>
  <c r="C69" i="46"/>
  <c r="G69" i="46"/>
  <c r="K69" i="46"/>
  <c r="D101" i="48"/>
  <c r="H101" i="48"/>
  <c r="L101" i="48"/>
  <c r="I77" i="47" l="1"/>
  <c r="D93" i="48"/>
  <c r="D92" i="48"/>
  <c r="D91" i="48"/>
  <c r="I77" i="48"/>
  <c r="I74" i="47"/>
  <c r="I118" i="48"/>
  <c r="D117" i="48"/>
  <c r="O117" i="48"/>
  <c r="D89" i="48"/>
  <c r="E117" i="48"/>
  <c r="D90" i="48"/>
  <c r="F117" i="48"/>
  <c r="M116" i="48"/>
  <c r="J116" i="48"/>
  <c r="I117" i="48"/>
  <c r="C117" i="48"/>
  <c r="E116" i="48"/>
  <c r="J117" i="48"/>
  <c r="G117" i="48"/>
  <c r="I116" i="48"/>
  <c r="M117" i="48"/>
  <c r="L117" i="48"/>
  <c r="K117" i="48"/>
  <c r="D88" i="48"/>
  <c r="I74" i="48"/>
  <c r="I72" i="47"/>
  <c r="P118" i="48"/>
  <c r="K118" i="48"/>
  <c r="C89" i="48"/>
  <c r="F118" i="48"/>
  <c r="O118" i="48"/>
  <c r="C88" i="48"/>
  <c r="H118" i="48"/>
  <c r="M118" i="48"/>
  <c r="C118" i="48"/>
  <c r="L118" i="48"/>
  <c r="G118" i="48"/>
  <c r="E118" i="48"/>
  <c r="J118" i="48"/>
  <c r="I75" i="48"/>
  <c r="I73" i="47"/>
  <c r="L116" i="48"/>
  <c r="K116" i="48"/>
  <c r="D116" i="48"/>
  <c r="C116" i="48"/>
  <c r="P116" i="48"/>
  <c r="O116" i="48"/>
  <c r="H116" i="48"/>
  <c r="H70" i="47"/>
  <c r="H72" i="48"/>
  <c r="G116" i="48"/>
  <c r="AD49" i="61" l="1"/>
  <c r="AD4" i="61"/>
  <c r="X50" i="61"/>
  <c r="D87" i="48"/>
  <c r="I71" i="47"/>
  <c r="I73" i="48"/>
  <c r="AD50" i="61" l="1"/>
  <c r="I81" i="47" s="1"/>
  <c r="D81" i="47"/>
</calcChain>
</file>

<file path=xl/sharedStrings.xml><?xml version="1.0" encoding="utf-8"?>
<sst xmlns="http://schemas.openxmlformats.org/spreadsheetml/2006/main" count="1629" uniqueCount="180">
  <si>
    <t>産業</t>
  </si>
  <si>
    <t>小計</t>
  </si>
  <si>
    <t>総生産額</t>
  </si>
  <si>
    <t>農業</t>
  </si>
  <si>
    <t>林業</t>
  </si>
  <si>
    <t>水産業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</si>
  <si>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</si>
  <si>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</si>
  <si>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</si>
  <si>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</si>
  <si>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</si>
  <si>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</si>
  <si>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</si>
  <si>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</si>
  <si>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</si>
  <si>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</si>
  <si>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</si>
  <si>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</si>
  <si>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</si>
  <si>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</si>
  <si>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</si>
  <si>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</si>
  <si>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</si>
  <si>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</si>
  <si>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</si>
  <si>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</si>
  <si>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</si>
  <si>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</si>
  <si>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</si>
  <si>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</si>
  <si>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</si>
  <si>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</si>
  <si>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</si>
  <si>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</si>
  <si>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</si>
  <si>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</si>
  <si>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</si>
  <si>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</si>
  <si>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</si>
  <si>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</si>
  <si>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</si>
  <si>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</si>
  <si>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</si>
  <si>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</si>
  <si>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</si>
  <si>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</si>
  <si>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</si>
  <si>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</si>
  <si>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</si>
  <si>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</si>
  <si>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</si>
  <si>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市町村計</t>
  </si>
  <si>
    <t>(実数)</t>
    <phoneticPr fontId="3"/>
  </si>
  <si>
    <t>（単位：千円）</t>
  </si>
  <si>
    <t>(実数)</t>
  </si>
  <si>
    <t>上天草市</t>
    <rPh sb="0" eb="1">
      <t>カミ</t>
    </rPh>
    <rPh sb="1" eb="3">
      <t>アマクサ</t>
    </rPh>
    <rPh sb="3" eb="4">
      <t>シ</t>
    </rPh>
    <phoneticPr fontId="3"/>
  </si>
  <si>
    <t>宇城市</t>
    <rPh sb="0" eb="3">
      <t>ウキシ</t>
    </rPh>
    <phoneticPr fontId="3"/>
  </si>
  <si>
    <t>阿蘇市</t>
    <rPh sb="0" eb="3">
      <t>アソシ</t>
    </rPh>
    <phoneticPr fontId="3"/>
  </si>
  <si>
    <t>天草市</t>
    <rPh sb="0" eb="3">
      <t>アマクサシ</t>
    </rPh>
    <phoneticPr fontId="3"/>
  </si>
  <si>
    <t>合志市</t>
    <rPh sb="0" eb="3">
      <t>コウシシ</t>
    </rPh>
    <phoneticPr fontId="3"/>
  </si>
  <si>
    <t>美里町</t>
    <rPh sb="0" eb="3">
      <t>ミサトマチ</t>
    </rPh>
    <phoneticPr fontId="3"/>
  </si>
  <si>
    <t>和水町</t>
    <rPh sb="0" eb="3">
      <t>ナゴミマチ</t>
    </rPh>
    <phoneticPr fontId="3"/>
  </si>
  <si>
    <t>南阿蘇村</t>
    <rPh sb="0" eb="4">
      <t>ミナミアソムラ</t>
    </rPh>
    <phoneticPr fontId="3"/>
  </si>
  <si>
    <t>山都町</t>
    <rPh sb="0" eb="3">
      <t>ヤマトチョウ</t>
    </rPh>
    <phoneticPr fontId="3"/>
  </si>
  <si>
    <t>氷川町</t>
    <rPh sb="0" eb="3">
      <t>ヒカワチョウ</t>
    </rPh>
    <phoneticPr fontId="3"/>
  </si>
  <si>
    <t>芦北町</t>
    <rPh sb="0" eb="3">
      <t>アシキタマチ</t>
    </rPh>
    <phoneticPr fontId="3"/>
  </si>
  <si>
    <t>あさぎり町</t>
    <rPh sb="4" eb="5">
      <t>チョウ</t>
    </rPh>
    <phoneticPr fontId="3"/>
  </si>
  <si>
    <r>
      <t>平成2</t>
    </r>
    <r>
      <rPr>
        <sz val="10"/>
        <rFont val="ＭＳ Ｐゴシック"/>
        <family val="3"/>
        <charset val="128"/>
      </rPr>
      <t>0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</si>
  <si>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(実数)</t>
    <phoneticPr fontId="3"/>
  </si>
  <si>
    <t>（単位：千円）</t>
    <rPh sb="1" eb="3">
      <t>タンイ</t>
    </rPh>
    <rPh sb="4" eb="6">
      <t>センエン</t>
    </rPh>
    <phoneticPr fontId="5"/>
  </si>
  <si>
    <t>※2</t>
  </si>
  <si>
    <t>※3</t>
  </si>
  <si>
    <t>市町村平均</t>
  </si>
  <si>
    <t>平成21年度</t>
  </si>
  <si>
    <t>平成22年度</t>
  </si>
  <si>
    <t>平成23年度</t>
    <phoneticPr fontId="5"/>
  </si>
  <si>
    <r>
      <t>平成19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</si>
  <si>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平成18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</si>
  <si>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平成25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</si>
  <si>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(実数)</t>
    <phoneticPr fontId="3"/>
  </si>
  <si>
    <t>（参考）税額調整前</t>
    <rPh sb="4" eb="6">
      <t>ゼイガク</t>
    </rPh>
    <rPh sb="6" eb="8">
      <t>チョウセイ</t>
    </rPh>
    <phoneticPr fontId="3"/>
  </si>
  <si>
    <t>鉱工業</t>
    <rPh sb="0" eb="3">
      <t>コウコウギョウ</t>
    </rPh>
    <phoneticPr fontId="3"/>
  </si>
  <si>
    <t>関税等</t>
    <rPh sb="0" eb="2">
      <t>カンゼイ</t>
    </rPh>
    <rPh sb="2" eb="3">
      <t>トウ</t>
    </rPh>
    <phoneticPr fontId="3"/>
  </si>
  <si>
    <t>(控除）消費税</t>
    <rPh sb="1" eb="3">
      <t>コウジョ</t>
    </rPh>
    <rPh sb="4" eb="7">
      <t>ショウヒゼイ</t>
    </rPh>
    <phoneticPr fontId="3"/>
  </si>
  <si>
    <t>平成24年度</t>
    <phoneticPr fontId="5"/>
  </si>
  <si>
    <t>人口</t>
    <rPh sb="0" eb="2">
      <t>ジンコウ</t>
    </rPh>
    <phoneticPr fontId="3"/>
  </si>
  <si>
    <t>一人当たり総生産</t>
  </si>
  <si>
    <t>一人当たり総生産</t>
    <rPh sb="0" eb="2">
      <t>ヒトリ</t>
    </rPh>
    <rPh sb="2" eb="3">
      <t>ア</t>
    </rPh>
    <rPh sb="5" eb="8">
      <t>ソウセイサン</t>
    </rPh>
    <phoneticPr fontId="5"/>
  </si>
  <si>
    <t>全国平均</t>
    <rPh sb="0" eb="2">
      <t>ゼンコク</t>
    </rPh>
    <rPh sb="2" eb="4">
      <t>ヘイキン</t>
    </rPh>
    <phoneticPr fontId="5"/>
  </si>
  <si>
    <t>国民総生産(名目）</t>
    <rPh sb="0" eb="2">
      <t>コクミン</t>
    </rPh>
    <rPh sb="2" eb="5">
      <t>ソウセイサン</t>
    </rPh>
    <rPh sb="6" eb="8">
      <t>メイモク</t>
    </rPh>
    <phoneticPr fontId="5"/>
  </si>
  <si>
    <t>人口（千人）</t>
    <rPh sb="0" eb="2">
      <t>ジンコウ</t>
    </rPh>
    <rPh sb="3" eb="5">
      <t>センニン</t>
    </rPh>
    <phoneticPr fontId="5"/>
  </si>
  <si>
    <t>一人当たり総生産（千円）</t>
    <rPh sb="0" eb="2">
      <t>ヒトリ</t>
    </rPh>
    <rPh sb="2" eb="3">
      <t>ア</t>
    </rPh>
    <rPh sb="5" eb="8">
      <t>ソウセイサン</t>
    </rPh>
    <rPh sb="9" eb="11">
      <t>センエン</t>
    </rPh>
    <phoneticPr fontId="5"/>
  </si>
  <si>
    <t>総生産（百万円）</t>
    <rPh sb="0" eb="3">
      <t>ソウセイサン</t>
    </rPh>
    <rPh sb="4" eb="6">
      <t>ヒャクマン</t>
    </rPh>
    <rPh sb="6" eb="7">
      <t>エン</t>
    </rPh>
    <phoneticPr fontId="5"/>
  </si>
  <si>
    <t>自市町村名を入力→</t>
    <rPh sb="0" eb="1">
      <t>ジ</t>
    </rPh>
    <rPh sb="1" eb="4">
      <t>シチョウソン</t>
    </rPh>
    <rPh sb="4" eb="5">
      <t>メイ</t>
    </rPh>
    <rPh sb="6" eb="8">
      <t>ニュウリョク</t>
    </rPh>
    <phoneticPr fontId="5"/>
  </si>
  <si>
    <t>自市町村名を入力　→</t>
    <rPh sb="0" eb="1">
      <t>ジ</t>
    </rPh>
    <rPh sb="1" eb="4">
      <t>シチョウソン</t>
    </rPh>
    <rPh sb="4" eb="5">
      <t>メイ</t>
    </rPh>
    <rPh sb="6" eb="8">
      <t>ニュウリョク</t>
    </rPh>
    <phoneticPr fontId="5"/>
  </si>
  <si>
    <t>比較したい市町村名を入力　→</t>
    <rPh sb="0" eb="2">
      <t>ヒカク</t>
    </rPh>
    <rPh sb="5" eb="8">
      <t>シチョウソン</t>
    </rPh>
    <rPh sb="8" eb="9">
      <t>メイ</t>
    </rPh>
    <rPh sb="10" eb="12">
      <t>ニュウリョク</t>
    </rPh>
    <phoneticPr fontId="5"/>
  </si>
  <si>
    <t>卸売・小売業</t>
  </si>
  <si>
    <t>(実数)</t>
    <phoneticPr fontId="3"/>
  </si>
  <si>
    <t>※2</t>
    <phoneticPr fontId="3"/>
  </si>
  <si>
    <t>※3</t>
    <phoneticPr fontId="3"/>
  </si>
  <si>
    <t>（参考）税額調整前</t>
    <rPh sb="4" eb="6">
      <t>ゼイガク</t>
    </rPh>
    <rPh sb="6" eb="8">
      <t>チョウセイ</t>
    </rPh>
    <phoneticPr fontId="1"/>
  </si>
  <si>
    <t>鉱工業</t>
    <rPh sb="0" eb="3">
      <t>コウコウギョウ</t>
    </rPh>
    <phoneticPr fontId="1"/>
  </si>
  <si>
    <t>電・ガ・水・廃</t>
    <rPh sb="6" eb="7">
      <t>ハイ</t>
    </rPh>
    <phoneticPr fontId="1"/>
  </si>
  <si>
    <t>電・ガ・水・廃</t>
    <rPh sb="6" eb="7">
      <t>ハイ</t>
    </rPh>
    <phoneticPr fontId="3"/>
  </si>
  <si>
    <t>建設業</t>
    <rPh sb="0" eb="3">
      <t>ケンセツギョウ</t>
    </rPh>
    <phoneticPr fontId="1"/>
  </si>
  <si>
    <t>建設業</t>
    <rPh sb="0" eb="3">
      <t>ケンセツギョウ</t>
    </rPh>
    <phoneticPr fontId="3"/>
  </si>
  <si>
    <t>卸売・小売業</t>
    <phoneticPr fontId="3"/>
  </si>
  <si>
    <t>運輸・郵便業</t>
    <rPh sb="0" eb="2">
      <t>ウンユ</t>
    </rPh>
    <rPh sb="3" eb="5">
      <t>ユウビン</t>
    </rPh>
    <rPh sb="5" eb="6">
      <t>ギョウ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</si>
  <si>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3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</si>
  <si>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</si>
  <si>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3"/>
  </si>
  <si>
    <t>情報通信業</t>
    <rPh sb="0" eb="2">
      <t>ジョウホウ</t>
    </rPh>
    <rPh sb="2" eb="5">
      <t>ツウシンギョウ</t>
    </rPh>
    <phoneticPr fontId="1"/>
  </si>
  <si>
    <t>情報通信業</t>
    <rPh sb="0" eb="2">
      <t>ジョウホウ</t>
    </rPh>
    <rPh sb="2" eb="5">
      <t>ツウシンギョウ</t>
    </rPh>
    <phoneticPr fontId="3"/>
  </si>
  <si>
    <t>金融・保険業</t>
    <rPh sb="0" eb="2">
      <t>キンユウ</t>
    </rPh>
    <rPh sb="3" eb="6">
      <t>ホケンギョウ</t>
    </rPh>
    <phoneticPr fontId="1"/>
  </si>
  <si>
    <t>金融・保険業</t>
    <rPh sb="0" eb="2">
      <t>キンユウ</t>
    </rPh>
    <rPh sb="3" eb="6">
      <t>ホケンギョウ</t>
    </rPh>
    <phoneticPr fontId="3"/>
  </si>
  <si>
    <t>不動産業</t>
    <rPh sb="0" eb="3">
      <t>フドウサン</t>
    </rPh>
    <rPh sb="3" eb="4">
      <t>ギョウ</t>
    </rPh>
    <phoneticPr fontId="1"/>
  </si>
  <si>
    <t>不動産業</t>
    <rPh sb="0" eb="3">
      <t>フドウサン</t>
    </rPh>
    <rPh sb="3" eb="4">
      <t>ギョウ</t>
    </rPh>
    <phoneticPr fontId="3"/>
  </si>
  <si>
    <t>専門、業務支援サ</t>
    <rPh sb="0" eb="2">
      <t>センモン</t>
    </rPh>
    <rPh sb="3" eb="5">
      <t>ギョウム</t>
    </rPh>
    <rPh sb="5" eb="7">
      <t>シエン</t>
    </rPh>
    <phoneticPr fontId="1"/>
  </si>
  <si>
    <t>専門、業務支援サ</t>
    <rPh sb="0" eb="2">
      <t>センモン</t>
    </rPh>
    <rPh sb="3" eb="5">
      <t>ギョウム</t>
    </rPh>
    <rPh sb="5" eb="7">
      <t>シエン</t>
    </rPh>
    <phoneticPr fontId="3"/>
  </si>
  <si>
    <t>公務</t>
    <rPh sb="0" eb="2">
      <t>コウム</t>
    </rPh>
    <phoneticPr fontId="1"/>
  </si>
  <si>
    <t>公務</t>
    <rPh sb="0" eb="2">
      <t>コウム</t>
    </rPh>
    <phoneticPr fontId="3"/>
  </si>
  <si>
    <t>教育</t>
    <rPh sb="0" eb="2">
      <t>キョウイク</t>
    </rPh>
    <phoneticPr fontId="1"/>
  </si>
  <si>
    <t>教育</t>
    <rPh sb="0" eb="2">
      <t>キョウイク</t>
    </rPh>
    <phoneticPr fontId="3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</si>
  <si>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1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</si>
  <si>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3"/>
  </si>
  <si>
    <t>その他のサービス</t>
    <rPh sb="2" eb="3">
      <t>タ</t>
    </rPh>
    <phoneticPr fontId="1"/>
  </si>
  <si>
    <t>その他のサービス</t>
    <rPh sb="2" eb="3">
      <t>タ</t>
    </rPh>
    <phoneticPr fontId="3"/>
  </si>
  <si>
    <t>関税等</t>
    <rPh sb="0" eb="2">
      <t>カンゼイ</t>
    </rPh>
    <rPh sb="2" eb="3">
      <t>トウ</t>
    </rPh>
    <phoneticPr fontId="1"/>
  </si>
  <si>
    <t>(控除）消費税</t>
    <rPh sb="1" eb="3">
      <t>コウジョ</t>
    </rPh>
    <rPh sb="4" eb="7">
      <t>ショウヒゼイ</t>
    </rPh>
    <phoneticPr fontId="1"/>
  </si>
  <si>
    <t>第１次産業</t>
    <rPh sb="0" eb="3">
      <t>ダイ１ジ</t>
    </rPh>
    <rPh sb="3" eb="5">
      <t>サンギョウ</t>
    </rPh>
    <phoneticPr fontId="2"/>
  </si>
  <si>
    <t>第２次産業</t>
    <rPh sb="0" eb="3">
      <t>ダイ１ジ</t>
    </rPh>
    <rPh sb="3" eb="5">
      <t>サンギョウ</t>
    </rPh>
    <phoneticPr fontId="2"/>
  </si>
  <si>
    <t>第３次産業</t>
    <rPh sb="0" eb="3">
      <t>ダイ１ジ</t>
    </rPh>
    <rPh sb="3" eb="5">
      <t>サンギョウ</t>
    </rPh>
    <phoneticPr fontId="2"/>
  </si>
  <si>
    <t>平成27年度</t>
  </si>
  <si>
    <t>H18(2006)</t>
    <phoneticPr fontId="5"/>
  </si>
  <si>
    <t>H19(2007)</t>
    <phoneticPr fontId="5"/>
  </si>
  <si>
    <t>H20(2008)</t>
    <phoneticPr fontId="5"/>
  </si>
  <si>
    <t>H21(2009)</t>
    <phoneticPr fontId="5"/>
  </si>
  <si>
    <t>H22(2010)</t>
    <phoneticPr fontId="5"/>
  </si>
  <si>
    <t>H23(2011)</t>
    <phoneticPr fontId="5"/>
  </si>
  <si>
    <t>H24(2012)</t>
    <phoneticPr fontId="5"/>
  </si>
  <si>
    <t>H25(2013)</t>
    <phoneticPr fontId="5"/>
  </si>
  <si>
    <t>H26(2014)</t>
    <phoneticPr fontId="5"/>
  </si>
  <si>
    <t>H27(2015)</t>
    <phoneticPr fontId="5"/>
  </si>
  <si>
    <t>H28(2016)</t>
    <phoneticPr fontId="5"/>
  </si>
  <si>
    <t>国内人口（千人）</t>
    <rPh sb="0" eb="2">
      <t>コクナイ</t>
    </rPh>
    <rPh sb="2" eb="4">
      <t>ジンコウ</t>
    </rPh>
    <rPh sb="5" eb="7">
      <t>センニン</t>
    </rPh>
    <phoneticPr fontId="5"/>
  </si>
  <si>
    <t>(e-Stat掲載)</t>
    <rPh sb="7" eb="9">
      <t>ケイサイ</t>
    </rPh>
    <phoneticPr fontId="5"/>
  </si>
  <si>
    <t>市町村1,724＋</t>
    <rPh sb="0" eb="3">
      <t>シチョウソン</t>
    </rPh>
    <phoneticPr fontId="5"/>
  </si>
  <si>
    <t>東京特別区23</t>
    <rPh sb="0" eb="2">
      <t>トウキョウ</t>
    </rPh>
    <rPh sb="2" eb="5">
      <t>トクベツク</t>
    </rPh>
    <phoneticPr fontId="5"/>
  </si>
  <si>
    <t>（単位：10億円）</t>
    <phoneticPr fontId="5"/>
  </si>
  <si>
    <t>増加寄与度</t>
    <rPh sb="0" eb="2">
      <t>ゾウカ</t>
    </rPh>
    <rPh sb="2" eb="5">
      <t>キヨド</t>
    </rPh>
    <phoneticPr fontId="5"/>
  </si>
  <si>
    <r>
      <t>平成2</t>
    </r>
    <r>
      <rPr>
        <sz val="10"/>
        <rFont val="ＭＳ Ｐゴシック"/>
        <family val="3"/>
        <charset val="128"/>
      </rPr>
      <t>8</t>
    </r>
    <r>
      <rPr>
        <sz val="10"/>
        <rFont val="ＭＳ Ｐゴシック"/>
        <family val="3"/>
        <charset val="128"/>
      </rPr>
      <t>年度</t>
    </r>
    <phoneticPr fontId="5"/>
  </si>
  <si>
    <r>
      <t>注）統計表中、※1 「水産業」網掛け部分の計数は秘匿情報となるため、「林業」に合算することとし、「水産業」では0と</t>
    </r>
    <r>
      <rPr>
        <sz val="10"/>
        <rFont val="ＭＳ Ｐゴシック"/>
        <family val="3"/>
        <charset val="128"/>
      </rPr>
      <t>計上している。　なお、市町村計は、合算前の計数であり、本表の計数とは一致しない。</t>
    </r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6">
      <t>アミ</t>
    </rPh>
    <rPh sb="16" eb="17">
      <t>ガ</t>
    </rPh>
    <rPh sb="18" eb="20">
      <t>ブブン</t>
    </rPh>
    <rPh sb="21" eb="23">
      <t>ケイスウ</t>
    </rPh>
    <rPh sb="24" eb="26">
      <t>ヒトク</t>
    </rPh>
    <rPh sb="26" eb="28">
      <t>ジョウホウ</t>
    </rPh>
    <rPh sb="35" eb="37">
      <t>リンギョウ</t>
    </rPh>
    <rPh sb="39" eb="41">
      <t>ガッサン</t>
    </rPh>
    <rPh sb="57" eb="59">
      <t>ケイジョウ</t>
    </rPh>
    <rPh sb="68" eb="71">
      <t>シチョウソン</t>
    </rPh>
    <rPh sb="71" eb="72">
      <t>ケイ</t>
    </rPh>
    <rPh sb="74" eb="76">
      <t>ガッサン</t>
    </rPh>
    <rPh sb="76" eb="77">
      <t>マエ</t>
    </rPh>
    <rPh sb="78" eb="79">
      <t>ケイ</t>
    </rPh>
    <rPh sb="79" eb="80">
      <t>スウ</t>
    </rPh>
    <rPh sb="84" eb="85">
      <t>ホン</t>
    </rPh>
    <rPh sb="85" eb="86">
      <t>ヒョウ</t>
    </rPh>
    <rPh sb="87" eb="89">
      <t>ケイスウ</t>
    </rPh>
    <rPh sb="91" eb="93">
      <t>イッチ</t>
    </rPh>
    <phoneticPr fontId="3"/>
  </si>
  <si>
    <t>市町村平均</t>
    <rPh sb="0" eb="3">
      <t>シチョウソン</t>
    </rPh>
    <rPh sb="3" eb="5">
      <t>ヘイキン</t>
    </rPh>
    <phoneticPr fontId="5"/>
  </si>
  <si>
    <t>※2</t>
    <phoneticPr fontId="3"/>
  </si>
  <si>
    <t>※3</t>
    <phoneticPr fontId="3"/>
  </si>
  <si>
    <t>卸売・小売業</t>
    <phoneticPr fontId="3"/>
  </si>
  <si>
    <t>県民経済計算より</t>
    <rPh sb="0" eb="2">
      <t>ケンミン</t>
    </rPh>
    <rPh sb="2" eb="4">
      <t>ケイザイ</t>
    </rPh>
    <rPh sb="4" eb="6">
      <t>ケイサン</t>
    </rPh>
    <phoneticPr fontId="5"/>
  </si>
  <si>
    <t>※国民経済計算年次推計</t>
    <rPh sb="1" eb="3">
      <t>コクミン</t>
    </rPh>
    <rPh sb="3" eb="5">
      <t>ケイザイ</t>
    </rPh>
    <rPh sb="5" eb="7">
      <t>ケイサン</t>
    </rPh>
    <rPh sb="7" eb="9">
      <t>ネンジ</t>
    </rPh>
    <rPh sb="9" eb="11">
      <t>スイケイ</t>
    </rPh>
    <phoneticPr fontId="5"/>
  </si>
  <si>
    <t>市町村計</t>
    <rPh sb="0" eb="3">
      <t>シチョウソン</t>
    </rPh>
    <rPh sb="3" eb="4">
      <t>ケイ</t>
    </rPh>
    <phoneticPr fontId="5"/>
  </si>
  <si>
    <t>市町村内総生産（2008SNA）</t>
  </si>
  <si>
    <t>市町村内総生産（2008SNA）</t>
    <rPh sb="0" eb="3">
      <t>シチョウソン</t>
    </rPh>
    <rPh sb="3" eb="4">
      <t>ナイ</t>
    </rPh>
    <rPh sb="4" eb="7">
      <t>ソウセイサン</t>
    </rPh>
    <phoneticPr fontId="3"/>
  </si>
  <si>
    <r>
      <t>※人口について：H22、H27 ＝国勢調査値（各年10月1日時点）、H18～H21、H23～H26 ＝国勢調査値を利用した補間補正値、H28、</t>
    </r>
    <r>
      <rPr>
        <sz val="10"/>
        <rFont val="ＭＳ Ｐゴシック"/>
        <family val="3"/>
        <charset val="128"/>
      </rPr>
      <t>H29</t>
    </r>
    <r>
      <rPr>
        <sz val="10"/>
        <rFont val="ＭＳ Ｐゴシック"/>
        <family val="3"/>
        <charset val="128"/>
      </rPr>
      <t xml:space="preserve"> ＝県推計人口値（各年10月1日時点）</t>
    </r>
    <phoneticPr fontId="5"/>
  </si>
  <si>
    <t>平成29年度</t>
    <phoneticPr fontId="5"/>
  </si>
  <si>
    <t>H29(2017)</t>
    <phoneticPr fontId="5"/>
  </si>
  <si>
    <t>H29(2017)</t>
    <phoneticPr fontId="5"/>
  </si>
  <si>
    <t>H29市町村数</t>
    <rPh sb="3" eb="6">
      <t>シチョウソン</t>
    </rPh>
    <rPh sb="6" eb="7">
      <t>スウ</t>
    </rPh>
    <phoneticPr fontId="5"/>
  </si>
  <si>
    <t>(H30.3.31時点)</t>
    <rPh sb="9" eb="11">
      <t>ジテン</t>
    </rPh>
    <phoneticPr fontId="5"/>
  </si>
  <si>
    <t>経済成長率</t>
    <rPh sb="0" eb="2">
      <t>ケイザイ</t>
    </rPh>
    <rPh sb="2" eb="5">
      <t>セイチョウリツ</t>
    </rPh>
    <phoneticPr fontId="5"/>
  </si>
  <si>
    <t>電気・ガス・水道・廃棄物処理業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3"/>
  </si>
  <si>
    <t>2018年度国民経済計算</t>
    <rPh sb="4" eb="6">
      <t>ネンド</t>
    </rPh>
    <rPh sb="6" eb="8">
      <t>コクミン</t>
    </rPh>
    <rPh sb="8" eb="10">
      <t>ケイザイ</t>
    </rPh>
    <rPh sb="10" eb="12">
      <t>ケイサン</t>
    </rPh>
    <phoneticPr fontId="5"/>
  </si>
  <si>
    <t>平成29年度</t>
    <phoneticPr fontId="5"/>
  </si>
  <si>
    <t>※平成18年度～29年度の各年度間の比較に使用するため、合併前の市町村は平成29年度現在の市町村に合併して再計算した。</t>
  </si>
  <si>
    <t>　（総務省「人口推計月報」</t>
    <phoneticPr fontId="5"/>
  </si>
  <si>
    <t>月初人口の単純平均）</t>
    <phoneticPr fontId="5"/>
  </si>
  <si>
    <t>※「電・ガ・水・廃」は「電気・ガス・水道・廃棄物処理業」の略です。</t>
    <rPh sb="2" eb="3">
      <t>デン</t>
    </rPh>
    <rPh sb="6" eb="7">
      <t>ミズ</t>
    </rPh>
    <rPh sb="8" eb="9">
      <t>ハイ</t>
    </rPh>
    <rPh sb="12" eb="14">
      <t>デンキ</t>
    </rPh>
    <rPh sb="18" eb="20">
      <t>スイドウ</t>
    </rPh>
    <rPh sb="21" eb="26">
      <t>ハイキブツショリ</t>
    </rPh>
    <rPh sb="26" eb="27">
      <t>ギョウ</t>
    </rPh>
    <rPh sb="29" eb="30">
      <t>リャク</t>
    </rPh>
    <phoneticPr fontId="5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</si>
  <si>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3"/>
  </si>
  <si>
    <t>電・ガ・水・廃</t>
    <rPh sb="0" eb="1">
      <t>デン</t>
    </rPh>
    <rPh sb="4" eb="5">
      <t>ミズ</t>
    </rPh>
    <rPh sb="6" eb="7">
      <t>ハイ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</si>
  <si>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5"/>
  </si>
  <si>
    <t>専門、業務支援～</t>
    <rPh sb="0" eb="2">
      <t>センモン</t>
    </rPh>
    <rPh sb="3" eb="5">
      <t>ギョウム</t>
    </rPh>
    <rPh sb="5" eb="7">
      <t>シエン</t>
    </rPh>
    <phoneticPr fontId="3"/>
  </si>
  <si>
    <t>※「専門、業務支援～」は「専門・科学技術、業務支援サービス業」の略です。</t>
    <rPh sb="2" eb="4">
      <t>センモン</t>
    </rPh>
    <rPh sb="5" eb="7">
      <t>ギョウム</t>
    </rPh>
    <rPh sb="7" eb="9">
      <t>シエン</t>
    </rPh>
    <rPh sb="13" eb="15">
      <t>センモン</t>
    </rPh>
    <rPh sb="16" eb="18">
      <t>カガク</t>
    </rPh>
    <rPh sb="18" eb="20">
      <t>ギジュツ</t>
    </rPh>
    <rPh sb="21" eb="23">
      <t>ギョウム</t>
    </rPh>
    <rPh sb="23" eb="25">
      <t>シエン</t>
    </rPh>
    <rPh sb="29" eb="30">
      <t>ギョウ</t>
    </rPh>
    <rPh sb="32" eb="33">
      <t>リャク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</si>
</sst>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[Red]&quot;▲&quot;#,##0"/>
    <numFmt numFmtId="177" formatCode="#,##0;[Black]&quot;▲&quot;#,##0"/>
    <numFmt numFmtId="178" formatCode="&quot;平成&quot;0&quot;年度&quot;"/>
    <numFmt numFmtId="179" formatCode="#,##0_ ;[Red]\-#,##0\ "/>
    <numFmt numFmtId="180" formatCode="#,##0.0"/>
    <numFmt numFmtId="181" formatCode="0.00;&quot;▲ &quot;0.00"/>
    <numFmt numFmtId="182" formatCode="#,##0_ "/>
    <numFmt numFmtId="183" formatCode="#,##0;&quot;▲ &quot;#,##0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Osaka"/>
      <family val="3"/>
      <charset val="128"/>
    </font>
    <font>
      <sz val="12"/>
      <name val="Osaka"/>
      <family val="3"/>
      <charset val="128"/>
    </font>
    <font>
      <sz val="9.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176" fontId="2" fillId="2" borderId="0"/>
  </cellStyleXfs>
  <cellXfs count="199">
    <xf numFmtId="0" fontId="0" fillId="0" borderId="0" xfId="0"/>
    <xf numFmtId="177" fontId="1" fillId="0" borderId="0" xfId="3" applyNumberFormat="1" applyFont="1" applyFill="1" applyBorder="1" applyAlignment="1">
      <alignment vertical="center"/>
    </xf>
    <xf numFmtId="178" fontId="1" fillId="0" borderId="0" xfId="3" applyNumberFormat="1" applyFont="1" applyFill="1" applyBorder="1" applyAlignment="1">
      <alignment horizontal="right" vertical="center"/>
    </xf>
    <xf numFmtId="177" fontId="1" fillId="0" borderId="0" xfId="3" applyNumberFormat="1" applyFont="1" applyFill="1" applyAlignment="1">
      <alignment horizontal="center" vertical="center"/>
    </xf>
    <xf numFmtId="177" fontId="1" fillId="0" borderId="0" xfId="3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3" applyNumberFormat="1" applyFont="1" applyFill="1" applyBorder="1" applyAlignment="1">
      <alignment horizontal="right" vertical="center"/>
    </xf>
    <xf numFmtId="0" fontId="0" fillId="0" borderId="28" xfId="0" applyBorder="1"/>
    <xf numFmtId="177" fontId="6" fillId="0" borderId="0" xfId="3" applyNumberFormat="1" applyFont="1" applyFill="1" applyBorder="1" applyAlignment="1">
      <alignment vertical="center"/>
    </xf>
    <xf numFmtId="0" fontId="0" fillId="0" borderId="0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Alignment="1">
      <alignment horizontal="center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center" vertical="center"/>
    </xf>
    <xf numFmtId="178" fontId="6" fillId="0" borderId="0" xfId="3" applyNumberFormat="1" applyFont="1" applyFill="1" applyBorder="1" applyAlignment="1">
      <alignment horizontal="right" vertical="center"/>
    </xf>
    <xf numFmtId="0" fontId="6" fillId="0" borderId="0" xfId="0" applyFont="1"/>
    <xf numFmtId="177" fontId="6" fillId="0" borderId="19" xfId="3" applyNumberFormat="1" applyFont="1" applyFill="1" applyBorder="1" applyAlignment="1">
      <alignment vertical="center"/>
    </xf>
    <xf numFmtId="177" fontId="6" fillId="0" borderId="20" xfId="3" applyNumberFormat="1" applyFont="1" applyFill="1" applyBorder="1" applyAlignment="1">
      <alignment vertical="center"/>
    </xf>
    <xf numFmtId="0" fontId="6" fillId="0" borderId="0" xfId="0" applyFont="1" applyBorder="1"/>
    <xf numFmtId="177" fontId="6" fillId="0" borderId="29" xfId="3" applyNumberFormat="1" applyFont="1" applyFill="1" applyBorder="1" applyAlignment="1">
      <alignment vertical="center"/>
    </xf>
    <xf numFmtId="177" fontId="6" fillId="0" borderId="22" xfId="3" applyNumberFormat="1" applyFont="1" applyFill="1" applyBorder="1" applyAlignment="1">
      <alignment vertical="center"/>
    </xf>
    <xf numFmtId="177" fontId="6" fillId="0" borderId="23" xfId="3" applyNumberFormat="1" applyFont="1" applyFill="1" applyBorder="1" applyAlignment="1">
      <alignment vertical="center"/>
    </xf>
    <xf numFmtId="177" fontId="6" fillId="0" borderId="30" xfId="3" applyNumberFormat="1" applyFont="1" applyFill="1" applyBorder="1" applyAlignment="1">
      <alignment vertical="center"/>
    </xf>
    <xf numFmtId="177" fontId="6" fillId="0" borderId="25" xfId="3" applyNumberFormat="1" applyFont="1" applyFill="1" applyBorder="1" applyAlignment="1">
      <alignment vertical="center"/>
    </xf>
    <xf numFmtId="177" fontId="6" fillId="0" borderId="26" xfId="3" applyNumberFormat="1" applyFont="1" applyFill="1" applyBorder="1" applyAlignment="1">
      <alignment vertical="center"/>
    </xf>
    <xf numFmtId="177" fontId="6" fillId="0" borderId="9" xfId="3" applyNumberFormat="1" applyFont="1" applyFill="1" applyBorder="1" applyAlignment="1">
      <alignment vertical="center"/>
    </xf>
    <xf numFmtId="177" fontId="6" fillId="0" borderId="27" xfId="3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6" fillId="4" borderId="1" xfId="3" applyNumberFormat="1" applyFont="1" applyFill="1" applyBorder="1" applyAlignment="1">
      <alignment vertical="center"/>
    </xf>
    <xf numFmtId="177" fontId="6" fillId="4" borderId="2" xfId="3" applyNumberFormat="1" applyFont="1" applyFill="1" applyBorder="1" applyAlignment="1">
      <alignment horizontal="center" vertical="center"/>
    </xf>
    <xf numFmtId="177" fontId="6" fillId="4" borderId="3" xfId="3" applyNumberFormat="1" applyFont="1" applyFill="1" applyBorder="1" applyAlignment="1">
      <alignment vertical="center"/>
    </xf>
    <xf numFmtId="177" fontId="6" fillId="4" borderId="2" xfId="3" applyNumberFormat="1" applyFont="1" applyFill="1" applyBorder="1" applyAlignment="1">
      <alignment vertical="center"/>
    </xf>
    <xf numFmtId="177" fontId="6" fillId="4" borderId="4" xfId="3" applyNumberFormat="1" applyFont="1" applyFill="1" applyBorder="1" applyAlignment="1">
      <alignment vertical="center"/>
    </xf>
    <xf numFmtId="177" fontId="4" fillId="4" borderId="5" xfId="3" applyNumberFormat="1" applyFont="1" applyFill="1" applyBorder="1" applyAlignment="1">
      <alignment vertical="center"/>
    </xf>
    <xf numFmtId="177" fontId="6" fillId="4" borderId="5" xfId="3" applyNumberFormat="1" applyFont="1" applyFill="1" applyBorder="1" applyAlignment="1">
      <alignment horizontal="center" vertical="center"/>
    </xf>
    <xf numFmtId="177" fontId="6" fillId="4" borderId="6" xfId="3" applyNumberFormat="1" applyFont="1" applyFill="1" applyBorder="1" applyAlignment="1">
      <alignment horizontal="center" vertical="center" wrapText="1"/>
    </xf>
    <xf numFmtId="177" fontId="6" fillId="4" borderId="7" xfId="3" applyNumberFormat="1" applyFont="1" applyFill="1" applyBorder="1" applyAlignment="1">
      <alignment horizontal="center" vertical="center"/>
    </xf>
    <xf numFmtId="177" fontId="6" fillId="4" borderId="5" xfId="3" applyNumberFormat="1" applyFont="1" applyFill="1" applyBorder="1" applyAlignment="1">
      <alignment horizontal="centerContinuous" vertical="center"/>
    </xf>
    <xf numFmtId="177" fontId="6" fillId="4" borderId="5" xfId="3" quotePrefix="1" applyNumberFormat="1" applyFont="1" applyFill="1" applyBorder="1" applyAlignment="1">
      <alignment horizontal="centerContinuous" vertical="center"/>
    </xf>
    <xf numFmtId="177" fontId="6" fillId="4" borderId="8" xfId="3" applyNumberFormat="1" applyFont="1" applyFill="1" applyBorder="1" applyAlignment="1">
      <alignment horizontal="center" vertical="center"/>
    </xf>
    <xf numFmtId="177" fontId="6" fillId="4" borderId="9" xfId="3" applyNumberFormat="1" applyFont="1" applyFill="1" applyBorder="1" applyAlignment="1">
      <alignment horizontal="center" vertical="center"/>
    </xf>
    <xf numFmtId="177" fontId="6" fillId="4" borderId="10" xfId="3" applyNumberFormat="1" applyFont="1" applyFill="1" applyBorder="1" applyAlignment="1">
      <alignment horizontal="center" vertical="center" shrinkToFit="1"/>
    </xf>
    <xf numFmtId="177" fontId="6" fillId="4" borderId="9" xfId="3" applyNumberFormat="1" applyFont="1" applyFill="1" applyBorder="1" applyAlignment="1">
      <alignment horizontal="center" vertical="center" shrinkToFit="1"/>
    </xf>
    <xf numFmtId="177" fontId="6" fillId="4" borderId="11" xfId="3" applyNumberFormat="1" applyFont="1" applyFill="1" applyBorder="1" applyAlignment="1">
      <alignment horizontal="center" vertical="center" shrinkToFit="1"/>
    </xf>
    <xf numFmtId="177" fontId="6" fillId="4" borderId="12" xfId="3" applyNumberFormat="1" applyFont="1" applyFill="1" applyBorder="1" applyAlignment="1">
      <alignment horizontal="center" vertical="center" shrinkToFit="1"/>
    </xf>
    <xf numFmtId="177" fontId="6" fillId="4" borderId="13" xfId="3" applyNumberFormat="1" applyFont="1" applyFill="1" applyBorder="1" applyAlignment="1">
      <alignment horizontal="center" vertical="center"/>
    </xf>
    <xf numFmtId="177" fontId="6" fillId="4" borderId="11" xfId="3" applyNumberFormat="1" applyFont="1" applyFill="1" applyBorder="1" applyAlignment="1">
      <alignment horizontal="center" vertical="center"/>
    </xf>
    <xf numFmtId="177" fontId="4" fillId="4" borderId="10" xfId="3" applyNumberFormat="1" applyFont="1" applyFill="1" applyBorder="1" applyAlignment="1">
      <alignment vertical="center"/>
    </xf>
    <xf numFmtId="177" fontId="6" fillId="4" borderId="10" xfId="3" applyNumberFormat="1" applyFont="1" applyFill="1" applyBorder="1" applyAlignment="1">
      <alignment vertical="center"/>
    </xf>
    <xf numFmtId="177" fontId="6" fillId="4" borderId="14" xfId="3" applyNumberFormat="1" applyFont="1" applyFill="1" applyBorder="1" applyAlignment="1">
      <alignment horizontal="center" vertical="center"/>
    </xf>
    <xf numFmtId="177" fontId="6" fillId="4" borderId="15" xfId="3" applyNumberFormat="1" applyFont="1" applyFill="1" applyBorder="1" applyAlignment="1">
      <alignment vertical="center"/>
    </xf>
    <xf numFmtId="177" fontId="6" fillId="4" borderId="16" xfId="3" applyNumberFormat="1" applyFont="1" applyFill="1" applyBorder="1" applyAlignment="1">
      <alignment horizontal="center" vertical="center"/>
    </xf>
    <xf numFmtId="177" fontId="6" fillId="4" borderId="18" xfId="3" applyNumberFormat="1" applyFont="1" applyFill="1" applyBorder="1" applyAlignment="1">
      <alignment vertical="center"/>
    </xf>
    <xf numFmtId="177" fontId="6" fillId="4" borderId="21" xfId="3" applyNumberFormat="1" applyFont="1" applyFill="1" applyBorder="1" applyAlignment="1">
      <alignment vertical="center"/>
    </xf>
    <xf numFmtId="177" fontId="6" fillId="4" borderId="24" xfId="3" applyNumberFormat="1" applyFont="1" applyFill="1" applyBorder="1" applyAlignment="1">
      <alignment vertical="center"/>
    </xf>
    <xf numFmtId="177" fontId="6" fillId="4" borderId="8" xfId="3" applyNumberFormat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/>
    <xf numFmtId="0" fontId="7" fillId="0" borderId="0" xfId="0" applyFont="1"/>
    <xf numFmtId="0" fontId="0" fillId="0" borderId="31" xfId="0" applyBorder="1"/>
    <xf numFmtId="38" fontId="0" fillId="0" borderId="28" xfId="1" applyFont="1" applyBorder="1"/>
    <xf numFmtId="177" fontId="6" fillId="5" borderId="28" xfId="3" applyNumberFormat="1" applyFont="1" applyFill="1" applyBorder="1" applyAlignment="1">
      <alignment horizontal="center" vertical="center" shrinkToFit="1"/>
    </xf>
    <xf numFmtId="177" fontId="6" fillId="3" borderId="32" xfId="3" applyNumberFormat="1" applyFont="1" applyFill="1" applyBorder="1" applyAlignment="1">
      <alignment vertical="center"/>
    </xf>
    <xf numFmtId="0" fontId="6" fillId="0" borderId="33" xfId="0" applyFont="1" applyBorder="1"/>
    <xf numFmtId="177" fontId="6" fillId="3" borderId="34" xfId="3" applyNumberFormat="1" applyFont="1" applyFill="1" applyBorder="1" applyAlignment="1">
      <alignment horizontal="center" vertical="center" shrinkToFit="1"/>
    </xf>
    <xf numFmtId="177" fontId="6" fillId="4" borderId="35" xfId="3" applyNumberFormat="1" applyFont="1" applyFill="1" applyBorder="1" applyAlignment="1">
      <alignment horizontal="center" vertical="center"/>
    </xf>
    <xf numFmtId="177" fontId="6" fillId="0" borderId="36" xfId="3" applyNumberFormat="1" applyFont="1" applyFill="1" applyBorder="1" applyAlignment="1">
      <alignment vertical="center"/>
    </xf>
    <xf numFmtId="1" fontId="6" fillId="0" borderId="35" xfId="0" applyNumberFormat="1" applyFont="1" applyBorder="1"/>
    <xf numFmtId="177" fontId="6" fillId="0" borderId="37" xfId="3" applyNumberFormat="1" applyFont="1" applyFill="1" applyBorder="1" applyAlignment="1">
      <alignment vertical="center"/>
    </xf>
    <xf numFmtId="177" fontId="6" fillId="0" borderId="38" xfId="3" applyNumberFormat="1" applyFont="1" applyFill="1" applyBorder="1" applyAlignment="1">
      <alignment vertical="center"/>
    </xf>
    <xf numFmtId="177" fontId="6" fillId="0" borderId="39" xfId="3" applyNumberFormat="1" applyFont="1" applyFill="1" applyBorder="1" applyAlignment="1">
      <alignment vertical="center"/>
    </xf>
    <xf numFmtId="177" fontId="6" fillId="0" borderId="40" xfId="3" applyNumberFormat="1" applyFont="1" applyFill="1" applyBorder="1" applyAlignment="1">
      <alignment vertical="center"/>
    </xf>
    <xf numFmtId="1" fontId="6" fillId="0" borderId="41" xfId="0" applyNumberFormat="1" applyFont="1" applyBorder="1"/>
    <xf numFmtId="1" fontId="6" fillId="0" borderId="42" xfId="0" applyNumberFormat="1" applyFont="1" applyBorder="1"/>
    <xf numFmtId="0" fontId="6" fillId="0" borderId="43" xfId="0" applyFont="1" applyBorder="1"/>
    <xf numFmtId="0" fontId="6" fillId="0" borderId="35" xfId="0" applyFont="1" applyBorder="1"/>
    <xf numFmtId="177" fontId="6" fillId="0" borderId="44" xfId="3" applyNumberFormat="1" applyFont="1" applyFill="1" applyBorder="1" applyAlignment="1">
      <alignment vertical="center"/>
    </xf>
    <xf numFmtId="177" fontId="6" fillId="0" borderId="45" xfId="3" applyNumberFormat="1" applyFont="1" applyFill="1" applyBorder="1" applyAlignment="1">
      <alignment vertical="center"/>
    </xf>
    <xf numFmtId="177" fontId="6" fillId="0" borderId="46" xfId="3" applyNumberFormat="1" applyFont="1" applyFill="1" applyBorder="1" applyAlignment="1">
      <alignment vertical="center"/>
    </xf>
    <xf numFmtId="177" fontId="6" fillId="0" borderId="34" xfId="3" applyNumberFormat="1" applyFont="1" applyFill="1" applyBorder="1" applyAlignment="1">
      <alignment vertical="center"/>
    </xf>
    <xf numFmtId="177" fontId="6" fillId="3" borderId="47" xfId="3" applyNumberFormat="1" applyFont="1" applyFill="1" applyBorder="1" applyAlignment="1">
      <alignment horizontal="center" vertical="center" shrinkToFit="1"/>
    </xf>
    <xf numFmtId="1" fontId="6" fillId="0" borderId="37" xfId="0" applyNumberFormat="1" applyFont="1" applyBorder="1"/>
    <xf numFmtId="177" fontId="1" fillId="0" borderId="22" xfId="3" applyNumberFormat="1" applyFont="1" applyFill="1" applyBorder="1" applyAlignment="1">
      <alignment vertical="center"/>
    </xf>
    <xf numFmtId="177" fontId="1" fillId="0" borderId="9" xfId="3" applyNumberFormat="1" applyFont="1" applyFill="1" applyBorder="1" applyAlignment="1">
      <alignment vertical="center"/>
    </xf>
    <xf numFmtId="38" fontId="6" fillId="0" borderId="37" xfId="1" applyFont="1" applyBorder="1"/>
    <xf numFmtId="38" fontId="6" fillId="0" borderId="41" xfId="1" applyFont="1" applyBorder="1"/>
    <xf numFmtId="177" fontId="1" fillId="4" borderId="8" xfId="3" applyNumberFormat="1" applyFont="1" applyFill="1" applyBorder="1" applyAlignment="1">
      <alignment horizontal="center" vertical="center"/>
    </xf>
    <xf numFmtId="177" fontId="1" fillId="4" borderId="1" xfId="3" applyNumberFormat="1" applyFont="1" applyFill="1" applyBorder="1" applyAlignment="1">
      <alignment vertical="center"/>
    </xf>
    <xf numFmtId="177" fontId="1" fillId="4" borderId="2" xfId="3" applyNumberFormat="1" applyFont="1" applyFill="1" applyBorder="1" applyAlignment="1">
      <alignment horizontal="center" vertical="center"/>
    </xf>
    <xf numFmtId="177" fontId="1" fillId="4" borderId="3" xfId="3" applyNumberFormat="1" applyFont="1" applyFill="1" applyBorder="1" applyAlignment="1">
      <alignment vertical="center"/>
    </xf>
    <xf numFmtId="177" fontId="1" fillId="4" borderId="2" xfId="3" applyNumberFormat="1" applyFont="1" applyFill="1" applyBorder="1" applyAlignment="1">
      <alignment vertical="center"/>
    </xf>
    <xf numFmtId="177" fontId="1" fillId="4" borderId="4" xfId="3" applyNumberFormat="1" applyFont="1" applyFill="1" applyBorder="1" applyAlignment="1">
      <alignment vertical="center"/>
    </xf>
    <xf numFmtId="177" fontId="1" fillId="4" borderId="5" xfId="3" applyNumberFormat="1" applyFont="1" applyFill="1" applyBorder="1" applyAlignment="1">
      <alignment horizontal="center" vertical="center"/>
    </xf>
    <xf numFmtId="177" fontId="1" fillId="4" borderId="6" xfId="3" applyNumberFormat="1" applyFont="1" applyFill="1" applyBorder="1" applyAlignment="1">
      <alignment horizontal="center" vertical="center" wrapText="1"/>
    </xf>
    <xf numFmtId="177" fontId="1" fillId="4" borderId="5" xfId="3" applyNumberFormat="1" applyFont="1" applyFill="1" applyBorder="1" applyAlignment="1">
      <alignment horizontal="center" vertical="center" wrapText="1"/>
    </xf>
    <xf numFmtId="177" fontId="1" fillId="4" borderId="9" xfId="3" applyNumberFormat="1" applyFont="1" applyFill="1" applyBorder="1" applyAlignment="1">
      <alignment horizontal="center" vertical="center"/>
    </xf>
    <xf numFmtId="177" fontId="1" fillId="4" borderId="10" xfId="3" applyNumberFormat="1" applyFont="1" applyFill="1" applyBorder="1" applyAlignment="1">
      <alignment horizontal="center" vertical="center" shrinkToFit="1"/>
    </xf>
    <xf numFmtId="177" fontId="1" fillId="4" borderId="9" xfId="3" applyNumberFormat="1" applyFont="1" applyFill="1" applyBorder="1" applyAlignment="1">
      <alignment horizontal="center" vertical="center" shrinkToFit="1"/>
    </xf>
    <xf numFmtId="177" fontId="1" fillId="4" borderId="11" xfId="3" applyNumberFormat="1" applyFont="1" applyFill="1" applyBorder="1" applyAlignment="1">
      <alignment horizontal="center" vertical="center" shrinkToFit="1"/>
    </xf>
    <xf numFmtId="177" fontId="1" fillId="4" borderId="12" xfId="3" applyNumberFormat="1" applyFont="1" applyFill="1" applyBorder="1" applyAlignment="1">
      <alignment horizontal="center" vertical="center" shrinkToFit="1"/>
    </xf>
    <xf numFmtId="177" fontId="1" fillId="4" borderId="16" xfId="3" applyNumberFormat="1" applyFont="1" applyFill="1" applyBorder="1" applyAlignment="1">
      <alignment horizontal="center" vertical="center" shrinkToFit="1"/>
    </xf>
    <xf numFmtId="177" fontId="1" fillId="4" borderId="18" xfId="3" applyNumberFormat="1" applyFont="1" applyFill="1" applyBorder="1" applyAlignment="1">
      <alignment vertical="center"/>
    </xf>
    <xf numFmtId="177" fontId="1" fillId="0" borderId="19" xfId="3" applyNumberFormat="1" applyFont="1" applyFill="1" applyBorder="1" applyAlignment="1">
      <alignment vertical="center"/>
    </xf>
    <xf numFmtId="177" fontId="1" fillId="4" borderId="21" xfId="3" applyNumberFormat="1" applyFont="1" applyFill="1" applyBorder="1" applyAlignment="1">
      <alignment vertical="center"/>
    </xf>
    <xf numFmtId="177" fontId="1" fillId="0" borderId="23" xfId="3" applyNumberFormat="1" applyFont="1" applyFill="1" applyBorder="1" applyAlignment="1">
      <alignment vertical="center"/>
    </xf>
    <xf numFmtId="177" fontId="1" fillId="4" borderId="8" xfId="3" applyNumberFormat="1" applyFont="1" applyFill="1" applyBorder="1" applyAlignment="1">
      <alignment vertical="center"/>
    </xf>
    <xf numFmtId="177" fontId="1" fillId="0" borderId="27" xfId="3" applyNumberFormat="1" applyFont="1" applyFill="1" applyBorder="1" applyAlignment="1">
      <alignment vertical="center"/>
    </xf>
    <xf numFmtId="177" fontId="1" fillId="0" borderId="25" xfId="3" applyNumberFormat="1" applyFont="1" applyFill="1" applyBorder="1" applyAlignment="1">
      <alignment vertical="center"/>
    </xf>
    <xf numFmtId="177" fontId="1" fillId="0" borderId="0" xfId="3" applyNumberFormat="1" applyFont="1" applyFill="1" applyBorder="1" applyAlignment="1">
      <alignment horizontal="centerContinuous" vertical="center"/>
    </xf>
    <xf numFmtId="177" fontId="1" fillId="4" borderId="48" xfId="3" applyNumberFormat="1" applyFont="1" applyFill="1" applyBorder="1" applyAlignment="1">
      <alignment horizontal="center" vertical="center"/>
    </xf>
    <xf numFmtId="177" fontId="1" fillId="4" borderId="11" xfId="3" applyNumberFormat="1" applyFont="1" applyFill="1" applyBorder="1" applyAlignment="1">
      <alignment horizontal="center" vertical="center"/>
    </xf>
    <xf numFmtId="177" fontId="1" fillId="4" borderId="10" xfId="3" applyNumberFormat="1" applyFont="1" applyFill="1" applyBorder="1" applyAlignment="1">
      <alignment vertical="center"/>
    </xf>
    <xf numFmtId="177" fontId="1" fillId="4" borderId="14" xfId="3" applyNumberFormat="1" applyFont="1" applyFill="1" applyBorder="1" applyAlignment="1">
      <alignment horizontal="center" vertical="center"/>
    </xf>
    <xf numFmtId="177" fontId="1" fillId="4" borderId="10" xfId="3" applyNumberFormat="1" applyFont="1" applyFill="1" applyBorder="1" applyAlignment="1">
      <alignment horizontal="center" vertical="center"/>
    </xf>
    <xf numFmtId="177" fontId="1" fillId="4" borderId="51" xfId="3" applyNumberFormat="1" applyFont="1" applyFill="1" applyBorder="1" applyAlignment="1">
      <alignment horizontal="center" vertical="center"/>
    </xf>
    <xf numFmtId="177" fontId="1" fillId="4" borderId="15" xfId="3" applyNumberFormat="1" applyFont="1" applyFill="1" applyBorder="1" applyAlignment="1">
      <alignment horizontal="center" vertical="center" shrinkToFit="1"/>
    </xf>
    <xf numFmtId="177" fontId="1" fillId="0" borderId="52" xfId="3" applyNumberFormat="1" applyFont="1" applyFill="1" applyBorder="1" applyAlignment="1">
      <alignment vertical="center"/>
    </xf>
    <xf numFmtId="177" fontId="1" fillId="0" borderId="20" xfId="3" applyNumberFormat="1" applyFont="1" applyFill="1" applyBorder="1" applyAlignment="1">
      <alignment vertical="center"/>
    </xf>
    <xf numFmtId="177" fontId="1" fillId="0" borderId="29" xfId="3" applyNumberFormat="1" applyFont="1" applyFill="1" applyBorder="1" applyAlignment="1">
      <alignment vertical="center"/>
    </xf>
    <xf numFmtId="177" fontId="1" fillId="4" borderId="24" xfId="3" applyNumberFormat="1" applyFont="1" applyFill="1" applyBorder="1" applyAlignment="1">
      <alignment vertical="center"/>
    </xf>
    <xf numFmtId="177" fontId="1" fillId="0" borderId="26" xfId="3" applyNumberFormat="1" applyFont="1" applyFill="1" applyBorder="1" applyAlignment="1">
      <alignment vertical="center"/>
    </xf>
    <xf numFmtId="177" fontId="1" fillId="0" borderId="30" xfId="3" applyNumberFormat="1" applyFont="1" applyFill="1" applyBorder="1" applyAlignment="1">
      <alignment vertical="center"/>
    </xf>
    <xf numFmtId="177" fontId="1" fillId="0" borderId="53" xfId="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Fill="1" applyBorder="1" applyAlignment="1">
      <alignment vertical="center"/>
    </xf>
    <xf numFmtId="177" fontId="1" fillId="0" borderId="0" xfId="0" applyNumberFormat="1" applyFont="1"/>
    <xf numFmtId="38" fontId="6" fillId="6" borderId="28" xfId="1" applyFont="1" applyFill="1" applyBorder="1"/>
    <xf numFmtId="177" fontId="6" fillId="0" borderId="0" xfId="0" applyNumberFormat="1" applyFont="1"/>
    <xf numFmtId="180" fontId="0" fillId="6" borderId="28" xfId="0" applyNumberFormat="1" applyFont="1" applyFill="1" applyBorder="1" applyAlignment="1">
      <alignment horizontal="right" vertical="center"/>
    </xf>
    <xf numFmtId="49" fontId="0" fillId="0" borderId="0" xfId="0" applyNumberFormat="1"/>
    <xf numFmtId="177" fontId="6" fillId="7" borderId="28" xfId="3" applyNumberFormat="1" applyFont="1" applyFill="1" applyBorder="1" applyAlignment="1">
      <alignment horizontal="center" vertical="center" shrinkToFit="1"/>
    </xf>
    <xf numFmtId="38" fontId="6" fillId="7" borderId="28" xfId="1" applyFont="1" applyFill="1" applyBorder="1"/>
    <xf numFmtId="182" fontId="0" fillId="7" borderId="28" xfId="0" applyNumberFormat="1" applyFill="1" applyBorder="1"/>
    <xf numFmtId="0" fontId="0" fillId="0" borderId="0" xfId="0" applyFill="1"/>
    <xf numFmtId="183" fontId="0" fillId="0" borderId="0" xfId="0" applyNumberFormat="1" applyFont="1"/>
    <xf numFmtId="183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9" borderId="0" xfId="3" applyNumberFormat="1" applyFont="1" applyFill="1" applyBorder="1" applyAlignment="1">
      <alignment horizontal="center" vertical="center"/>
    </xf>
    <xf numFmtId="177" fontId="6" fillId="9" borderId="22" xfId="3" applyNumberFormat="1" applyFont="1" applyFill="1" applyBorder="1" applyAlignment="1">
      <alignment horizontal="center" vertical="center"/>
    </xf>
    <xf numFmtId="183" fontId="1" fillId="0" borderId="0" xfId="0" applyNumberFormat="1" applyFont="1" applyAlignment="1">
      <alignment vertical="center"/>
    </xf>
    <xf numFmtId="177" fontId="6" fillId="4" borderId="7" xfId="3" applyNumberFormat="1" applyFont="1" applyFill="1" applyBorder="1" applyAlignment="1">
      <alignment horizontal="centerContinuous" vertical="center"/>
    </xf>
    <xf numFmtId="177" fontId="6" fillId="4" borderId="17" xfId="3" applyNumberFormat="1" applyFont="1" applyFill="1" applyBorder="1" applyAlignment="1">
      <alignment horizontal="center" vertical="center"/>
    </xf>
    <xf numFmtId="177" fontId="1" fillId="0" borderId="48" xfId="3" applyNumberFormat="1" applyFont="1" applyFill="1" applyBorder="1" applyAlignment="1">
      <alignment vertical="center"/>
    </xf>
    <xf numFmtId="177" fontId="1" fillId="10" borderId="0" xfId="3" applyNumberFormat="1" applyFont="1" applyFill="1" applyBorder="1" applyAlignment="1">
      <alignment horizontal="center" vertical="center"/>
    </xf>
    <xf numFmtId="177" fontId="1" fillId="10" borderId="22" xfId="3" applyNumberFormat="1" applyFont="1" applyFill="1" applyBorder="1" applyAlignment="1">
      <alignment horizontal="center" vertical="center"/>
    </xf>
    <xf numFmtId="178" fontId="0" fillId="0" borderId="0" xfId="3" applyNumberFormat="1" applyFont="1" applyFill="1" applyBorder="1" applyAlignment="1">
      <alignment horizontal="right" vertical="center"/>
    </xf>
    <xf numFmtId="177" fontId="6" fillId="4" borderId="47" xfId="3" applyNumberFormat="1" applyFont="1" applyFill="1" applyBorder="1" applyAlignment="1">
      <alignment horizontal="center" vertical="center" shrinkToFit="1"/>
    </xf>
    <xf numFmtId="177" fontId="6" fillId="4" borderId="34" xfId="3" applyNumberFormat="1" applyFont="1" applyFill="1" applyBorder="1" applyAlignment="1">
      <alignment horizontal="center" vertical="center" shrinkToFit="1"/>
    </xf>
    <xf numFmtId="182" fontId="0" fillId="6" borderId="28" xfId="0" applyNumberForma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177" fontId="6" fillId="5" borderId="54" xfId="3" applyNumberFormat="1" applyFont="1" applyFill="1" applyBorder="1" applyAlignment="1">
      <alignment horizontal="center" vertical="center" wrapText="1" shrinkToFit="1"/>
    </xf>
    <xf numFmtId="0" fontId="0" fillId="0" borderId="54" xfId="0" applyBorder="1"/>
    <xf numFmtId="38" fontId="0" fillId="0" borderId="54" xfId="1" applyFont="1" applyBorder="1"/>
    <xf numFmtId="0" fontId="0" fillId="9" borderId="54" xfId="0" applyFont="1" applyFill="1" applyBorder="1"/>
    <xf numFmtId="177" fontId="6" fillId="9" borderId="54" xfId="3" applyNumberFormat="1" applyFont="1" applyFill="1" applyBorder="1" applyAlignment="1">
      <alignment horizontal="center" vertical="center" shrinkToFit="1"/>
    </xf>
    <xf numFmtId="38" fontId="6" fillId="9" borderId="54" xfId="1" applyFont="1" applyFill="1" applyBorder="1"/>
    <xf numFmtId="177" fontId="6" fillId="5" borderId="54" xfId="3" applyNumberFormat="1" applyFont="1" applyFill="1" applyBorder="1" applyAlignment="1">
      <alignment horizontal="center" vertical="center" shrinkToFit="1"/>
    </xf>
    <xf numFmtId="38" fontId="6" fillId="5" borderId="54" xfId="1" applyFont="1" applyFill="1" applyBorder="1" applyAlignment="1">
      <alignment horizontal="right"/>
    </xf>
    <xf numFmtId="177" fontId="6" fillId="0" borderId="54" xfId="3" applyNumberFormat="1" applyFont="1" applyFill="1" applyBorder="1" applyAlignment="1">
      <alignment horizontal="center" vertical="center" shrinkToFit="1"/>
    </xf>
    <xf numFmtId="181" fontId="0" fillId="0" borderId="54" xfId="0" applyNumberFormat="1" applyBorder="1"/>
    <xf numFmtId="181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center"/>
    </xf>
    <xf numFmtId="180" fontId="8" fillId="8" borderId="54" xfId="0" applyNumberFormat="1" applyFont="1" applyFill="1" applyBorder="1" applyAlignment="1">
      <alignment horizontal="right" vertical="center"/>
    </xf>
    <xf numFmtId="183" fontId="8" fillId="8" borderId="54" xfId="0" applyNumberFormat="1" applyFont="1" applyFill="1" applyBorder="1"/>
    <xf numFmtId="38" fontId="6" fillId="0" borderId="54" xfId="1" applyFont="1" applyBorder="1"/>
    <xf numFmtId="179" fontId="6" fillId="0" borderId="54" xfId="1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ont="1"/>
    <xf numFmtId="0" fontId="0" fillId="0" borderId="54" xfId="0" applyBorder="1" applyAlignment="1">
      <alignment vertical="center" wrapText="1"/>
    </xf>
    <xf numFmtId="177" fontId="6" fillId="5" borderId="54" xfId="3" applyNumberFormat="1" applyFont="1" applyFill="1" applyBorder="1" applyAlignment="1">
      <alignment horizontal="center" vertical="center" wrapText="1"/>
    </xf>
    <xf numFmtId="183" fontId="0" fillId="11" borderId="54" xfId="0" applyNumberFormat="1" applyFill="1" applyBorder="1"/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54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 wrapText="1"/>
    </xf>
    <xf numFmtId="177" fontId="0" fillId="5" borderId="54" xfId="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183" fontId="6" fillId="9" borderId="0" xfId="0" applyNumberFormat="1" applyFont="1" applyFill="1" applyAlignment="1">
      <alignment vertical="center"/>
    </xf>
    <xf numFmtId="177" fontId="0" fillId="5" borderId="54" xfId="3" applyNumberFormat="1" applyFont="1" applyFill="1" applyBorder="1" applyAlignment="1">
      <alignment horizontal="center" vertical="center" wrapText="1"/>
    </xf>
    <xf numFmtId="0" fontId="0" fillId="0" borderId="31" xfId="0" applyBorder="1" applyProtection="1">
      <protection locked="0"/>
    </xf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177" fontId="1" fillId="4" borderId="49" xfId="3" applyNumberFormat="1" applyFont="1" applyFill="1" applyBorder="1" applyAlignment="1">
      <alignment horizontal="center" vertical="center"/>
    </xf>
    <xf numFmtId="177" fontId="1" fillId="4" borderId="3" xfId="3" applyNumberFormat="1" applyFont="1" applyFill="1" applyBorder="1" applyAlignment="1">
      <alignment horizontal="center" vertical="center"/>
    </xf>
    <xf numFmtId="177" fontId="1" fillId="4" borderId="50" xfId="3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_平成８年度推計" xfId="3"/>
  </cellStyles>
  <dxfs count="0"/>
  <tableStyles count="0" defaultTableStyle="TableStyleMedium2" defaultPivotStyle="PivotStyleLight16"/>
  <colors>
    <mruColors>
      <color rgb="FF99FFCC"/>
      <color rgb="FF99FF6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55399928591482E-2"/>
          <c:y val="0.13431753039238295"/>
          <c:w val="0.77134425175046251"/>
          <c:h val="0.78456084388753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'生産（一人当たり） '!$C$69</c:f>
              <c:strCache>
                <c:ptCount val="1"/>
                <c:pt idx="0">
                  <c:v>合志市</c:v>
                </c:pt>
              </c:strCache>
            </c:strRef>
          </c:tx>
          <c:invertIfNegative val="0"/>
          <c:cat>
            <c:strRef>
              <c:f>'生産（一人当たり） '!$B$70:$B$81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'生産（一人当たり） '!$C$70:$C$81</c:f>
              <c:numCache>
                <c:formatCode>#,##0_);[Red]\(#,##0\)</c:formatCode>
                <c:ptCount val="12"/>
                <c:pt idx="0">
                  <c:v>166558.31958547485</c:v>
                </c:pt>
                <c:pt idx="1">
                  <c:v>173025.18657643415</c:v>
                </c:pt>
                <c:pt idx="2">
                  <c:v>147447.69331452323</c:v>
                </c:pt>
                <c:pt idx="3">
                  <c:v>133022.16004843198</c:v>
                </c:pt>
                <c:pt idx="4">
                  <c:v>180267.85307381104</c:v>
                </c:pt>
                <c:pt idx="5">
                  <c:v>186618.47499636179</c:v>
                </c:pt>
                <c:pt idx="6">
                  <c:v>169575.11332950668</c:v>
                </c:pt>
                <c:pt idx="7">
                  <c:v>191812.56328040111</c:v>
                </c:pt>
                <c:pt idx="8">
                  <c:v>188392.58479912064</c:v>
                </c:pt>
                <c:pt idx="9">
                  <c:v>221885.65198368338</c:v>
                </c:pt>
                <c:pt idx="10">
                  <c:v>232512.43900388744</c:v>
                </c:pt>
                <c:pt idx="11">
                  <c:v>247763.45792986863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5DE-BA52-F566BD1B2847}"/>
            </c:ext>
          </c:extLst>
        </c:ser>
        <c:ser>
          <c:idx val="1"/>
          <c:order val="1"/>
          <c:tx>
            <c:strRef>
              <c:f>'生産（一人当たり） '!$D$69</c:f>
              <c:strCache>
                <c:ptCount val="1"/>
                <c:pt idx="0">
                  <c:v>大津町</c:v>
                </c:pt>
              </c:strCache>
            </c:strRef>
          </c:tx>
          <c:invertIfNegative val="0"/>
          <c:cat>
            <c:strRef>
              <c:f>'生産（一人当たり） '!$B$70:$B$81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'生産（一人当たり） '!$D$70:$D$81</c:f>
              <c:numCache>
                <c:formatCode>#,##0_);[Red]\(#,##0\)</c:formatCode>
                <c:ptCount val="12"/>
                <c:pt idx="0">
                  <c:v>145750.3128716379</c:v>
                </c:pt>
                <c:pt idx="1">
                  <c:v>178852.89301069771</c:v>
                </c:pt>
                <c:pt idx="2">
                  <c:v>183407.79932404292</c:v>
                </c:pt>
                <c:pt idx="3">
                  <c:v>149648.29811609699</c:v>
                </c:pt>
                <c:pt idx="4">
                  <c:v>109752.22842153917</c:v>
                </c:pt>
                <c:pt idx="5">
                  <c:v>125136.71320223784</c:v>
                </c:pt>
                <c:pt idx="6">
                  <c:v>169397.33287658394</c:v>
                </c:pt>
                <c:pt idx="7">
                  <c:v>143731.06622715003</c:v>
                </c:pt>
                <c:pt idx="8">
                  <c:v>129955.22851010112</c:v>
                </c:pt>
                <c:pt idx="9">
                  <c:v>137450.06595298011</c:v>
                </c:pt>
                <c:pt idx="10">
                  <c:v>132151.19879653156</c:v>
                </c:pt>
                <c:pt idx="11">
                  <c:v>153851.0065911838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5DE-BA52-F566BD1B2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0710656"/>
        <c:axId val="131105152"/>
      </c:barChart>
      <c:catAx>
        <c:axId val="2507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05152"/>
        <c:crosses val="autoZero"/>
        <c:auto val="1"/>
        <c:lblAlgn val="ctr"/>
        <c:lblOffset val="100"/>
        <c:noMultiLvlLbl val="0"/>
      </c:catAx>
      <c:valAx>
        <c:axId val="1311051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50710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7441641925906799"/>
          <c:y val="0.52489924115134146"/>
          <c:w val="0.10754086886680148"/>
          <c:h val="0.10098661307503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55093293030484E-2"/>
          <c:y val="0.13707808263097548"/>
          <c:w val="0.76165230465194023"/>
          <c:h val="0.78456084388753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'生産（一人当たり） '!$H$69</c:f>
              <c:strCache>
                <c:ptCount val="1"/>
                <c:pt idx="0">
                  <c:v>合志市</c:v>
                </c:pt>
              </c:strCache>
            </c:strRef>
          </c:tx>
          <c:invertIfNegative val="0"/>
          <c:cat>
            <c:strRef>
              <c:f>'生産（一人当たり） '!$G$70:$G$81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'生産（一人当たり） '!$H$70:$H$81</c:f>
              <c:numCache>
                <c:formatCode>#,##0_);[Red]\(#,##0\)</c:formatCode>
                <c:ptCount val="12"/>
                <c:pt idx="0">
                  <c:v>3182.5416945729407</c:v>
                </c:pt>
                <c:pt idx="1">
                  <c:v>3267.2769714378483</c:v>
                </c:pt>
                <c:pt idx="2">
                  <c:v>2749.8124487518548</c:v>
                </c:pt>
                <c:pt idx="3">
                  <c:v>2450.666176279145</c:v>
                </c:pt>
                <c:pt idx="4">
                  <c:v>3277.4781475911977</c:v>
                </c:pt>
                <c:pt idx="5">
                  <c:v>3349.4593114430645</c:v>
                </c:pt>
                <c:pt idx="6">
                  <c:v>3006.1179459228274</c:v>
                </c:pt>
                <c:pt idx="7">
                  <c:v>3359.1216293720204</c:v>
                </c:pt>
                <c:pt idx="8">
                  <c:v>3261.5880057325985</c:v>
                </c:pt>
                <c:pt idx="9">
                  <c:v>3801.3646048258247</c:v>
                </c:pt>
                <c:pt idx="10">
                  <c:v>3920.2906593135635</c:v>
                </c:pt>
                <c:pt idx="11">
                  <c:v>4110.2099855651732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6-4B4E-A636-167B6B75A783}"/>
            </c:ext>
          </c:extLst>
        </c:ser>
        <c:ser>
          <c:idx val="1"/>
          <c:order val="1"/>
          <c:tx>
            <c:strRef>
              <c:f>'生産（一人当たり） '!$I$69</c:f>
              <c:strCache>
                <c:ptCount val="1"/>
                <c:pt idx="0">
                  <c:v>大津町</c:v>
                </c:pt>
              </c:strCache>
            </c:strRef>
          </c:tx>
          <c:invertIfNegative val="0"/>
          <c:cat>
            <c:strRef>
              <c:f>'生産（一人当たり） '!$G$70:$G$81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'生産（一人当たり） '!$I$70:$I$81</c:f>
              <c:numCache>
                <c:formatCode>#,##0_);[Red]\(#,##0\)</c:formatCode>
                <c:ptCount val="12"/>
                <c:pt idx="0">
                  <c:v>4934.1654379511128</c:v>
                </c:pt>
                <c:pt idx="1">
                  <c:v>5974.5087189570313</c:v>
                </c:pt>
                <c:pt idx="2">
                  <c:v>6041.6971151313674</c:v>
                </c:pt>
                <c:pt idx="3">
                  <c:v>4862.1839663427445</c:v>
                </c:pt>
                <c:pt idx="4">
                  <c:v>3513.8704111397569</c:v>
                </c:pt>
                <c:pt idx="5">
                  <c:v>3947.7794561877035</c:v>
                </c:pt>
                <c:pt idx="6">
                  <c:v>5268.8044812473618</c:v>
                </c:pt>
                <c:pt idx="7">
                  <c:v>4408.1171019796975</c:v>
                </c:pt>
                <c:pt idx="8">
                  <c:v>3933.0315510592918</c:v>
                </c:pt>
                <c:pt idx="9">
                  <c:v>4108.8743857760401</c:v>
                </c:pt>
                <c:pt idx="10">
                  <c:v>3913.8515858590717</c:v>
                </c:pt>
                <c:pt idx="11">
                  <c:v>4543.3365794874589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6-4B4E-A636-167B6B75A783}"/>
            </c:ext>
          </c:extLst>
        </c:ser>
        <c:ser>
          <c:idx val="2"/>
          <c:order val="2"/>
          <c:tx>
            <c:strRef>
              <c:f>'生産（一人当たり） '!$J$69</c:f>
              <c:strCache>
                <c:ptCount val="1"/>
                <c:pt idx="0">
                  <c:v>全国平均</c:v>
                </c:pt>
              </c:strCache>
            </c:strRef>
          </c:tx>
          <c:invertIfNegative val="0"/>
          <c:cat>
            <c:strRef>
              <c:f>'生産（一人当たり） '!$G$70:$G$81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'生産（一人当たり） '!$J$70:$J$81</c:f>
              <c:numCache>
                <c:formatCode>#,##0_);[Red]\(#,##0\)</c:formatCode>
                <c:ptCount val="12"/>
                <c:pt idx="0">
                  <c:v>4137.0820169539238</c:v>
                </c:pt>
                <c:pt idx="1">
                  <c:v>4147.7703473383226</c:v>
                </c:pt>
                <c:pt idx="2">
                  <c:v>3978.6807025216121</c:v>
                </c:pt>
                <c:pt idx="3">
                  <c:v>3842.4834610367802</c:v>
                </c:pt>
                <c:pt idx="4">
                  <c:v>3900.7826107331703</c:v>
                </c:pt>
                <c:pt idx="5">
                  <c:v>3866.6246644387224</c:v>
                </c:pt>
                <c:pt idx="6">
                  <c:v>3875.2522124934349</c:v>
                </c:pt>
                <c:pt idx="7">
                  <c:v>3981.8137574278021</c:v>
                </c:pt>
                <c:pt idx="8">
                  <c:v>4073.6316687235199</c:v>
                </c:pt>
                <c:pt idx="9">
                  <c:v>4192.6893566791268</c:v>
                </c:pt>
                <c:pt idx="10">
                  <c:v>4230.236076527879</c:v>
                </c:pt>
                <c:pt idx="11">
                  <c:v>4322.2511642592153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6-4B4E-A636-167B6B75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31136128"/>
        <c:axId val="140255616"/>
      </c:barChart>
      <c:catAx>
        <c:axId val="1311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255616"/>
        <c:crosses val="autoZero"/>
        <c:auto val="1"/>
        <c:lblAlgn val="ctr"/>
        <c:lblOffset val="100"/>
        <c:noMultiLvlLbl val="0"/>
      </c:catAx>
      <c:valAx>
        <c:axId val="14025561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31136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7441630451931218"/>
          <c:y val="0.52489938757655297"/>
          <c:w val="9.7609454555885419E-2"/>
          <c:h val="0.149754976280138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'生産（構成比）'!$C$5:$C$6</c:f>
          <c:strCache>
            <c:ptCount val="2"/>
            <c:pt idx="0">
              <c:v>総生産（産業別）の推移 （菊陽町）</c:v>
            </c:pt>
          </c:strCache>
        </c:strRef>
      </c:tx>
      <c:layout>
        <c:manualLayout>
          <c:xMode val="edge"/>
          <c:yMode val="edge"/>
          <c:x val="0.33876305682549807"/>
          <c:y val="4.2049987580593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077923581393547E-2"/>
          <c:y val="0.14052441740245458"/>
          <c:w val="0.7198625140168744"/>
          <c:h val="0.7967046938677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'生産（構成比）'!$C$68</c:f>
              <c:strCache>
                <c:ptCount val="1"/>
                <c:pt idx="0">
                  <c:v>農業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'生産（構成比）'!$C$69:$C$80</c:f>
              <c:numCache>
                <c:formatCode>#,##0_);[Red]\(#,##0\)</c:formatCode>
                <c:ptCount val="12"/>
                <c:pt idx="0">
                  <c:v>1635.808</c:v>
                </c:pt>
                <c:pt idx="1">
                  <c:v>2032.1410000000001</c:v>
                </c:pt>
                <c:pt idx="2">
                  <c:v>1906.153</c:v>
                </c:pt>
                <c:pt idx="3">
                  <c:v>1799.731</c:v>
                </c:pt>
                <c:pt idx="4">
                  <c:v>1841.049</c:v>
                </c:pt>
                <c:pt idx="5">
                  <c:v>1907.4380000000001</c:v>
                </c:pt>
                <c:pt idx="6">
                  <c:v>1789.374</c:v>
                </c:pt>
                <c:pt idx="7">
                  <c:v>1811.9559999999999</c:v>
                </c:pt>
                <c:pt idx="8">
                  <c:v>2210.1689999999999</c:v>
                </c:pt>
                <c:pt idx="9">
                  <c:v>2205.7060000000001</c:v>
                </c:pt>
                <c:pt idx="10">
                  <c:v>2275.3319999999999</c:v>
                </c:pt>
                <c:pt idx="11">
                  <c:v>2352.8339999999998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9-4BB6-9272-C216579CE72D}"/>
            </c:ext>
          </c:extLst>
        </c:ser>
        <c:ser>
          <c:idx val="1"/>
          <c:order val="1"/>
          <c:tx>
            <c:strRef>
              <c:f>'生産（構成比）'!$D$68</c:f>
              <c:strCache>
                <c:ptCount val="1"/>
                <c:pt idx="0">
                  <c:v>林業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'生産（構成比）'!$D$69:$D$80</c:f>
              <c:numCache>
                <c:formatCode>#,##0_);[Red]\(#,##0\)</c:formatCode>
                <c:ptCount val="12"/>
                <c:pt idx="0">
                  <c:v>26.385999999999999</c:v>
                </c:pt>
                <c:pt idx="1">
                  <c:v>27.654</c:v>
                </c:pt>
                <c:pt idx="2">
                  <c:v>33.683</c:v>
                </c:pt>
                <c:pt idx="3">
                  <c:v>39.036000000000001</c:v>
                </c:pt>
                <c:pt idx="4">
                  <c:v>56.219000000000001</c:v>
                </c:pt>
                <c:pt idx="5">
                  <c:v>28.952000000000002</c:v>
                </c:pt>
                <c:pt idx="6">
                  <c:v>23.651</c:v>
                </c:pt>
                <c:pt idx="7">
                  <c:v>22.829000000000001</c:v>
                </c:pt>
                <c:pt idx="8">
                  <c:v>21.065000000000001</c:v>
                </c:pt>
                <c:pt idx="9">
                  <c:v>11.417</c:v>
                </c:pt>
                <c:pt idx="10">
                  <c:v>10.563000000000001</c:v>
                </c:pt>
                <c:pt idx="11">
                  <c:v>9.8309999999999995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9-4BB6-9272-C216579CE72D}"/>
            </c:ext>
          </c:extLst>
        </c:ser>
        <c:ser>
          <c:idx val="2"/>
          <c:order val="2"/>
          <c:tx>
            <c:strRef>
              <c:f>'生産（構成比）'!$E$68</c:f>
              <c:strCache>
                <c:ptCount val="1"/>
                <c:pt idx="0">
                  <c:v>水産業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'生産（構成比）'!$E$69:$E$80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79-4BB6-9272-C216579CE72D}"/>
            </c:ext>
          </c:extLst>
        </c:ser>
        <c:ser>
          <c:idx val="3"/>
          <c:order val="3"/>
          <c:tx>
            <c:strRef>
              <c:f>'生産（構成比）'!$F$68</c:f>
              <c:strCache>
                <c:ptCount val="1"/>
                <c:pt idx="0">
                  <c:v>鉱工業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'生産（構成比）'!$F$69:$F$80</c:f>
              <c:numCache>
                <c:formatCode>#,##0_);[Red]\(#,##0\)</c:formatCode>
                <c:ptCount val="12"/>
                <c:pt idx="0">
                  <c:v>98129.787112667123</c:v>
                </c:pt>
                <c:pt idx="1">
                  <c:v>108586.86836587526</c:v>
                </c:pt>
                <c:pt idx="2">
                  <c:v>97725.815915999032</c:v>
                </c:pt>
                <c:pt idx="3">
                  <c:v>123404.57197099787</c:v>
                </c:pt>
                <c:pt idx="4">
                  <c:v>106406.61113012202</c:v>
                </c:pt>
                <c:pt idx="5">
                  <c:v>181632.5364341005</c:v>
                </c:pt>
                <c:pt idx="6">
                  <c:v>175129.79864451464</c:v>
                </c:pt>
                <c:pt idx="7">
                  <c:v>59919.662748409959</c:v>
                </c:pt>
                <c:pt idx="8">
                  <c:v>76894.687593245151</c:v>
                </c:pt>
                <c:pt idx="9">
                  <c:v>119492.69411400646</c:v>
                </c:pt>
                <c:pt idx="10">
                  <c:v>212328.62342990906</c:v>
                </c:pt>
                <c:pt idx="11">
                  <c:v>135843.69716056724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79-4BB6-9272-C216579CE72D}"/>
            </c:ext>
          </c:extLst>
        </c:ser>
        <c:ser>
          <c:idx val="4"/>
          <c:order val="4"/>
          <c:tx>
            <c:strRef>
              <c:f>'生産（構成比）'!$G$68</c:f>
              <c:strCache>
                <c:ptCount val="1"/>
                <c:pt idx="0">
                  <c:v>電気・ガス・水道・廃棄物処理業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'生産（構成比）'!$G$69:$G$80</c:f>
              <c:numCache>
                <c:formatCode>#,##0_);[Red]\(#,##0\)</c:formatCode>
                <c:ptCount val="12"/>
                <c:pt idx="0">
                  <c:v>1010.3579999999999</c:v>
                </c:pt>
                <c:pt idx="1">
                  <c:v>880.697</c:v>
                </c:pt>
                <c:pt idx="2">
                  <c:v>908.29600000000005</c:v>
                </c:pt>
                <c:pt idx="3">
                  <c:v>1129.3530000000001</c:v>
                </c:pt>
                <c:pt idx="4">
                  <c:v>1288.9079999999999</c:v>
                </c:pt>
                <c:pt idx="5">
                  <c:v>1138.9269999999999</c:v>
                </c:pt>
                <c:pt idx="6">
                  <c:v>700.803</c:v>
                </c:pt>
                <c:pt idx="7">
                  <c:v>855.71799999999996</c:v>
                </c:pt>
                <c:pt idx="8">
                  <c:v>1044.5309999999999</c:v>
                </c:pt>
                <c:pt idx="9">
                  <c:v>1452.827</c:v>
                </c:pt>
                <c:pt idx="10">
                  <c:v>1544.6289999999999</c:v>
                </c:pt>
                <c:pt idx="11">
                  <c:v>1634.4349999999999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79-4BB6-9272-C216579CE72D}"/>
            </c:ext>
          </c:extLst>
        </c:ser>
        <c:ser>
          <c:idx val="5"/>
          <c:order val="5"/>
          <c:tx>
            <c:strRef>
              <c:f>'生産（構成比）'!$H$68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'生産（構成比）'!$H$69:$H$80</c:f>
              <c:numCache>
                <c:formatCode>#,##0_);[Red]\(#,##0\)</c:formatCode>
                <c:ptCount val="12"/>
                <c:pt idx="0">
                  <c:v>15535.539000000001</c:v>
                </c:pt>
                <c:pt idx="1">
                  <c:v>11623.919</c:v>
                </c:pt>
                <c:pt idx="2">
                  <c:v>6753.86</c:v>
                </c:pt>
                <c:pt idx="3">
                  <c:v>4612.9129999999996</c:v>
                </c:pt>
                <c:pt idx="4">
                  <c:v>7363.0450000000001</c:v>
                </c:pt>
                <c:pt idx="5">
                  <c:v>7447.5240000000003</c:v>
                </c:pt>
                <c:pt idx="6">
                  <c:v>7712.6390000000001</c:v>
                </c:pt>
                <c:pt idx="7">
                  <c:v>9941.0750000000007</c:v>
                </c:pt>
                <c:pt idx="8">
                  <c:v>7455.8530000000001</c:v>
                </c:pt>
                <c:pt idx="9">
                  <c:v>8075.9390000000003</c:v>
                </c:pt>
                <c:pt idx="10">
                  <c:v>8793.9699999999993</c:v>
                </c:pt>
                <c:pt idx="11">
                  <c:v>13025.004999999999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79-4BB6-9272-C216579CE72D}"/>
            </c:ext>
          </c:extLst>
        </c:ser>
        <c:ser>
          <c:idx val="6"/>
          <c:order val="6"/>
          <c:tx>
            <c:strRef>
              <c:f>'生産（構成比）'!$I$68</c:f>
              <c:strCache>
                <c:ptCount val="1"/>
                <c:pt idx="0">
                  <c:v>卸売・小売業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'生産（構成比）'!$I$69:$I$80</c:f>
              <c:numCache>
                <c:formatCode>#,##0_);[Red]\(#,##0\)</c:formatCode>
                <c:ptCount val="12"/>
                <c:pt idx="0">
                  <c:v>14349.807000000001</c:v>
                </c:pt>
                <c:pt idx="1">
                  <c:v>15690.145</c:v>
                </c:pt>
                <c:pt idx="2">
                  <c:v>16426.933000000001</c:v>
                </c:pt>
                <c:pt idx="3">
                  <c:v>18254.388999999999</c:v>
                </c:pt>
                <c:pt idx="4">
                  <c:v>19126.044999999998</c:v>
                </c:pt>
                <c:pt idx="5">
                  <c:v>21219.718000000001</c:v>
                </c:pt>
                <c:pt idx="6">
                  <c:v>18757.771000000001</c:v>
                </c:pt>
                <c:pt idx="7">
                  <c:v>16705.331999999999</c:v>
                </c:pt>
                <c:pt idx="8">
                  <c:v>17906.210999999999</c:v>
                </c:pt>
                <c:pt idx="9">
                  <c:v>20235.927</c:v>
                </c:pt>
                <c:pt idx="10">
                  <c:v>20770.670999999998</c:v>
                </c:pt>
                <c:pt idx="11">
                  <c:v>20342.788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79-4BB6-9272-C216579CE72D}"/>
            </c:ext>
          </c:extLst>
        </c:ser>
        <c:ser>
          <c:idx val="7"/>
          <c:order val="7"/>
          <c:tx>
            <c:strRef>
              <c:f>'生産（構成比）'!$J$68</c:f>
              <c:strCache>
                <c:ptCount val="1"/>
                <c:pt idx="0">
                  <c:v>運輸・郵便業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'生産（構成比）'!$J$69:$J$80</c:f>
              <c:numCache>
                <c:formatCode>#,##0_);[Red]\(#,##0\)</c:formatCode>
                <c:ptCount val="12"/>
                <c:pt idx="0">
                  <c:v>8525.5349999999999</c:v>
                </c:pt>
                <c:pt idx="1">
                  <c:v>8676.4380000000001</c:v>
                </c:pt>
                <c:pt idx="2">
                  <c:v>7091.0510000000004</c:v>
                </c:pt>
                <c:pt idx="3">
                  <c:v>9712.1479999999992</c:v>
                </c:pt>
                <c:pt idx="4">
                  <c:v>12026.539000000001</c:v>
                </c:pt>
                <c:pt idx="5">
                  <c:v>13330.973</c:v>
                </c:pt>
                <c:pt idx="6">
                  <c:v>13042.535</c:v>
                </c:pt>
                <c:pt idx="7">
                  <c:v>14966.953</c:v>
                </c:pt>
                <c:pt idx="8">
                  <c:v>15353.43</c:v>
                </c:pt>
                <c:pt idx="9">
                  <c:v>16439.198</c:v>
                </c:pt>
                <c:pt idx="10">
                  <c:v>16724.814999999999</c:v>
                </c:pt>
                <c:pt idx="11">
                  <c:v>17684.543000000001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79-4BB6-9272-C216579CE72D}"/>
            </c:ext>
          </c:extLst>
        </c:ser>
        <c:ser>
          <c:idx val="8"/>
          <c:order val="8"/>
          <c:tx>
            <c:strRef>
              <c:f>'生産（構成比）'!$K$68</c:f>
              <c:strCache>
                <c:ptCount val="1"/>
                <c:pt idx="0">
                  <c:v>宿泊・飲食サービス業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'生産（構成比）'!$K$69:$K$80</c:f>
              <c:numCache>
                <c:formatCode>#,##0_);[Red]\(#,##0\)</c:formatCode>
                <c:ptCount val="12"/>
                <c:pt idx="0">
                  <c:v>3707.7</c:v>
                </c:pt>
                <c:pt idx="1">
                  <c:v>3645.1379999999999</c:v>
                </c:pt>
                <c:pt idx="2">
                  <c:v>3595.011</c:v>
                </c:pt>
                <c:pt idx="3">
                  <c:v>4447.634</c:v>
                </c:pt>
                <c:pt idx="4">
                  <c:v>4200.576</c:v>
                </c:pt>
                <c:pt idx="5">
                  <c:v>4165.2629999999999</c:v>
                </c:pt>
                <c:pt idx="6">
                  <c:v>3999.8739999999998</c:v>
                </c:pt>
                <c:pt idx="7">
                  <c:v>4111.3329999999996</c:v>
                </c:pt>
                <c:pt idx="8">
                  <c:v>4238.8559999999998</c:v>
                </c:pt>
                <c:pt idx="9">
                  <c:v>4108.3180000000002</c:v>
                </c:pt>
                <c:pt idx="10">
                  <c:v>4698.68</c:v>
                </c:pt>
                <c:pt idx="11">
                  <c:v>4766.4319999999998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79-4BB6-9272-C216579CE72D}"/>
            </c:ext>
          </c:extLst>
        </c:ser>
        <c:ser>
          <c:idx val="9"/>
          <c:order val="9"/>
          <c:tx>
            <c:strRef>
              <c:f>'生産（構成比）'!$L$68</c:f>
              <c:strCache>
                <c:ptCount val="1"/>
                <c:pt idx="0">
                  <c:v>情報通信業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'生産（構成比）'!$L$69:$L$80</c:f>
              <c:numCache>
                <c:formatCode>#,##0_);[Red]\(#,##0\)</c:formatCode>
                <c:ptCount val="12"/>
                <c:pt idx="0">
                  <c:v>2149.962</c:v>
                </c:pt>
                <c:pt idx="1">
                  <c:v>2186.625</c:v>
                </c:pt>
                <c:pt idx="2">
                  <c:v>2345.761</c:v>
                </c:pt>
                <c:pt idx="3">
                  <c:v>2828.22</c:v>
                </c:pt>
                <c:pt idx="4">
                  <c:v>3064.6419999999998</c:v>
                </c:pt>
                <c:pt idx="5">
                  <c:v>3332.6289999999999</c:v>
                </c:pt>
                <c:pt idx="6">
                  <c:v>3617.8359999999998</c:v>
                </c:pt>
                <c:pt idx="7">
                  <c:v>4019.873</c:v>
                </c:pt>
                <c:pt idx="8">
                  <c:v>4520.241</c:v>
                </c:pt>
                <c:pt idx="9">
                  <c:v>4355.5320000000002</c:v>
                </c:pt>
                <c:pt idx="10">
                  <c:v>4289.0529999999999</c:v>
                </c:pt>
                <c:pt idx="11">
                  <c:v>4081.7710000000002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79-4BB6-9272-C216579CE72D}"/>
            </c:ext>
          </c:extLst>
        </c:ser>
        <c:ser>
          <c:idx val="10"/>
          <c:order val="10"/>
          <c:tx>
            <c:strRef>
              <c:f>'生産（構成比）'!$M$68</c:f>
              <c:strCache>
                <c:ptCount val="1"/>
                <c:pt idx="0">
                  <c:v>金融・保険業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'生産（構成比）'!$M$69:$M$80</c:f>
              <c:numCache>
                <c:formatCode>#,##0_);[Red]\(#,##0\)</c:formatCode>
                <c:ptCount val="12"/>
                <c:pt idx="0">
                  <c:v>1159.8699999999999</c:v>
                </c:pt>
                <c:pt idx="1">
                  <c:v>1264.7560000000001</c:v>
                </c:pt>
                <c:pt idx="2">
                  <c:v>1063.8599999999999</c:v>
                </c:pt>
                <c:pt idx="3">
                  <c:v>1038.7919999999999</c:v>
                </c:pt>
                <c:pt idx="4">
                  <c:v>1089.694</c:v>
                </c:pt>
                <c:pt idx="5">
                  <c:v>1113.354</c:v>
                </c:pt>
                <c:pt idx="6">
                  <c:v>1135.538</c:v>
                </c:pt>
                <c:pt idx="7">
                  <c:v>1176.9970000000001</c:v>
                </c:pt>
                <c:pt idx="8">
                  <c:v>1216.396</c:v>
                </c:pt>
                <c:pt idx="9">
                  <c:v>1154.078</c:v>
                </c:pt>
                <c:pt idx="10">
                  <c:v>1154.432</c:v>
                </c:pt>
                <c:pt idx="11">
                  <c:v>1194.0440000000001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79-4BB6-9272-C216579CE72D}"/>
            </c:ext>
          </c:extLst>
        </c:ser>
        <c:ser>
          <c:idx val="11"/>
          <c:order val="11"/>
          <c:tx>
            <c:strRef>
              <c:f>'生産（構成比）'!$N$68</c:f>
              <c:strCache>
                <c:ptCount val="1"/>
                <c:pt idx="0">
                  <c:v>不動産業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'生産（構成比）'!$N$69:$N$80</c:f>
              <c:numCache>
                <c:formatCode>#,##0_);[Red]\(#,##0\)</c:formatCode>
                <c:ptCount val="12"/>
                <c:pt idx="0">
                  <c:v>11939.239</c:v>
                </c:pt>
                <c:pt idx="1">
                  <c:v>12705.33</c:v>
                </c:pt>
                <c:pt idx="2">
                  <c:v>13217.259</c:v>
                </c:pt>
                <c:pt idx="3">
                  <c:v>14172.74</c:v>
                </c:pt>
                <c:pt idx="4">
                  <c:v>14308.597</c:v>
                </c:pt>
                <c:pt idx="5">
                  <c:v>14300.554</c:v>
                </c:pt>
                <c:pt idx="6">
                  <c:v>14371.727999999999</c:v>
                </c:pt>
                <c:pt idx="7">
                  <c:v>14664.768</c:v>
                </c:pt>
                <c:pt idx="8">
                  <c:v>14828.593000000001</c:v>
                </c:pt>
                <c:pt idx="9">
                  <c:v>15191.843999999999</c:v>
                </c:pt>
                <c:pt idx="10">
                  <c:v>15297.239</c:v>
                </c:pt>
                <c:pt idx="11">
                  <c:v>14957.005999999999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79-4BB6-9272-C216579CE72D}"/>
            </c:ext>
          </c:extLst>
        </c:ser>
        <c:ser>
          <c:idx val="12"/>
          <c:order val="12"/>
          <c:tx>
            <c:strRef>
              <c:f>'生産（構成比）'!$O$68</c:f>
              <c:strCache>
                <c:ptCount val="1"/>
                <c:pt idx="0">
                  <c:v>専門・科学技術、業務支援サービス業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'生産（構成比）'!$O$69:$O$80</c:f>
              <c:numCache>
                <c:formatCode>#,##0_);[Red]\(#,##0\)</c:formatCode>
                <c:ptCount val="12"/>
                <c:pt idx="0">
                  <c:v>1913.4690000000001</c:v>
                </c:pt>
                <c:pt idx="1">
                  <c:v>1957.4639999999999</c:v>
                </c:pt>
                <c:pt idx="2">
                  <c:v>2035.221</c:v>
                </c:pt>
                <c:pt idx="3">
                  <c:v>2797.672</c:v>
                </c:pt>
                <c:pt idx="4">
                  <c:v>3352.422</c:v>
                </c:pt>
                <c:pt idx="5">
                  <c:v>3729.6080000000002</c:v>
                </c:pt>
                <c:pt idx="6">
                  <c:v>4296.2359999999999</c:v>
                </c:pt>
                <c:pt idx="7">
                  <c:v>5218.8869999999997</c:v>
                </c:pt>
                <c:pt idx="8">
                  <c:v>6172.6819999999998</c:v>
                </c:pt>
                <c:pt idx="9">
                  <c:v>6774.9139999999998</c:v>
                </c:pt>
                <c:pt idx="10">
                  <c:v>7996.4780000000001</c:v>
                </c:pt>
                <c:pt idx="11">
                  <c:v>8106.1289999999999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A79-4BB6-9272-C216579CE72D}"/>
            </c:ext>
          </c:extLst>
        </c:ser>
        <c:ser>
          <c:idx val="13"/>
          <c:order val="13"/>
          <c:tx>
            <c:strRef>
              <c:f>'生産（構成比）'!$P$68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'生産（構成比）'!$P$69:$P$80</c:f>
              <c:numCache>
                <c:formatCode>#,##0_);[Red]\(#,##0\)</c:formatCode>
                <c:ptCount val="12"/>
                <c:pt idx="0">
                  <c:v>2956.539170947714</c:v>
                </c:pt>
                <c:pt idx="1">
                  <c:v>2773.3528710050532</c:v>
                </c:pt>
                <c:pt idx="2">
                  <c:v>3015.2342873870384</c:v>
                </c:pt>
                <c:pt idx="3">
                  <c:v>3142.646426610313</c:v>
                </c:pt>
                <c:pt idx="4">
                  <c:v>3098.8254890301441</c:v>
                </c:pt>
                <c:pt idx="5">
                  <c:v>3204.2815890829033</c:v>
                </c:pt>
                <c:pt idx="6">
                  <c:v>2979.164167743686</c:v>
                </c:pt>
                <c:pt idx="7">
                  <c:v>2921.7583376975931</c:v>
                </c:pt>
                <c:pt idx="8">
                  <c:v>3060.5311713181368</c:v>
                </c:pt>
                <c:pt idx="9">
                  <c:v>3139.8715385835194</c:v>
                </c:pt>
                <c:pt idx="10">
                  <c:v>3209.5812925872128</c:v>
                </c:pt>
                <c:pt idx="11">
                  <c:v>3092.0587337151387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A79-4BB6-9272-C216579CE72D}"/>
            </c:ext>
          </c:extLst>
        </c:ser>
        <c:ser>
          <c:idx val="14"/>
          <c:order val="14"/>
          <c:tx>
            <c:strRef>
              <c:f>'生産（構成比）'!$Q$68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'生産（構成比）'!$Q$69:$Q$80</c:f>
              <c:numCache>
                <c:formatCode>#,##0_);[Red]\(#,##0\)</c:formatCode>
                <c:ptCount val="12"/>
                <c:pt idx="0">
                  <c:v>2244.9349999999999</c:v>
                </c:pt>
                <c:pt idx="1">
                  <c:v>2212.433</c:v>
                </c:pt>
                <c:pt idx="2">
                  <c:v>2458.6840000000002</c:v>
                </c:pt>
                <c:pt idx="3">
                  <c:v>2567.38</c:v>
                </c:pt>
                <c:pt idx="4">
                  <c:v>2672.9670000000001</c:v>
                </c:pt>
                <c:pt idx="5">
                  <c:v>2736.9180000000001</c:v>
                </c:pt>
                <c:pt idx="6">
                  <c:v>2800.558</c:v>
                </c:pt>
                <c:pt idx="7">
                  <c:v>2844.556</c:v>
                </c:pt>
                <c:pt idx="8">
                  <c:v>3031.3589999999999</c:v>
                </c:pt>
                <c:pt idx="9">
                  <c:v>3553.9209999999998</c:v>
                </c:pt>
                <c:pt idx="10">
                  <c:v>4377.9780000000001</c:v>
                </c:pt>
                <c:pt idx="11">
                  <c:v>4467.1040000000003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A79-4BB6-9272-C216579CE72D}"/>
            </c:ext>
          </c:extLst>
        </c:ser>
        <c:ser>
          <c:idx val="15"/>
          <c:order val="15"/>
          <c:tx>
            <c:strRef>
              <c:f>'生産（構成比）'!$R$68</c:f>
              <c:strCache>
                <c:ptCount val="1"/>
                <c:pt idx="0">
                  <c:v>保健衛生・社会事業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'生産（構成比）'!$R$69:$R$80</c:f>
              <c:numCache>
                <c:formatCode>#,##0_);[Red]\(#,##0\)</c:formatCode>
                <c:ptCount val="12"/>
                <c:pt idx="0">
                  <c:v>9574.7459999999992</c:v>
                </c:pt>
                <c:pt idx="1">
                  <c:v>9964.9069999999992</c:v>
                </c:pt>
                <c:pt idx="2">
                  <c:v>9369.3919999999998</c:v>
                </c:pt>
                <c:pt idx="3">
                  <c:v>10699.199000000001</c:v>
                </c:pt>
                <c:pt idx="4">
                  <c:v>11356.804</c:v>
                </c:pt>
                <c:pt idx="5">
                  <c:v>11568.465</c:v>
                </c:pt>
                <c:pt idx="6">
                  <c:v>12030.681</c:v>
                </c:pt>
                <c:pt idx="7">
                  <c:v>12443.859</c:v>
                </c:pt>
                <c:pt idx="8">
                  <c:v>12568.334000000001</c:v>
                </c:pt>
                <c:pt idx="9">
                  <c:v>12969.027</c:v>
                </c:pt>
                <c:pt idx="10">
                  <c:v>13020.561</c:v>
                </c:pt>
                <c:pt idx="11">
                  <c:v>13215.263000000001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A79-4BB6-9272-C216579CE72D}"/>
            </c:ext>
          </c:extLst>
        </c:ser>
        <c:ser>
          <c:idx val="16"/>
          <c:order val="16"/>
          <c:tx>
            <c:strRef>
              <c:f>'生産（構成比）'!$S$68</c:f>
              <c:strCache>
                <c:ptCount val="1"/>
                <c:pt idx="0">
                  <c:v>その他のサービス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'生産（構成比）'!$S$69:$S$80</c:f>
              <c:numCache>
                <c:formatCode>#,##0_);[Red]\(#,##0\)</c:formatCode>
                <c:ptCount val="12"/>
                <c:pt idx="0">
                  <c:v>6744.5810000000001</c:v>
                </c:pt>
                <c:pt idx="1">
                  <c:v>6337.049</c:v>
                </c:pt>
                <c:pt idx="2">
                  <c:v>6395.3590000000004</c:v>
                </c:pt>
                <c:pt idx="3">
                  <c:v>7000.8429999999998</c:v>
                </c:pt>
                <c:pt idx="4">
                  <c:v>6577.3159999999998</c:v>
                </c:pt>
                <c:pt idx="5">
                  <c:v>6425.0290000000005</c:v>
                </c:pt>
                <c:pt idx="6">
                  <c:v>6365.6440000000002</c:v>
                </c:pt>
                <c:pt idx="7">
                  <c:v>6299.6719999999996</c:v>
                </c:pt>
                <c:pt idx="8">
                  <c:v>6115.3140000000003</c:v>
                </c:pt>
                <c:pt idx="9">
                  <c:v>6200.7879999999996</c:v>
                </c:pt>
                <c:pt idx="10">
                  <c:v>6191.6350000000002</c:v>
                </c:pt>
                <c:pt idx="11">
                  <c:v>6227.335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79-4BB6-9272-C216579CE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1008648"/>
        <c:axId val="521012584"/>
      </c:barChart>
      <c:catAx>
        <c:axId val="52100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12584"/>
        <c:crosses val="autoZero"/>
        <c:auto val="1"/>
        <c:lblAlgn val="ctr"/>
        <c:lblOffset val="100"/>
        <c:noMultiLvlLbl val="0"/>
      </c:catAx>
      <c:valAx>
        <c:axId val="521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08648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6712249196229643"/>
          <c:y val="0.14807414279557657"/>
          <c:w val="0.22900844288914571"/>
          <c:h val="0.7737366703677205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'生産（構成比）'!$C$36:$C$37</c:f>
          <c:strCache>
            <c:ptCount val="2"/>
            <c:pt idx="0">
              <c:v>総生産（構成比）の推移 （菊陽町）</c:v>
            </c:pt>
          </c:strCache>
        </c:strRef>
      </c:tx>
      <c:layout>
        <c:manualLayout>
          <c:xMode val="edge"/>
          <c:yMode val="edge"/>
          <c:x val="0.35745653140848183"/>
          <c:y val="3.5312991382555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116914821667577E-2"/>
          <c:y val="0.14708120752496362"/>
          <c:w val="0.71377397452803515"/>
          <c:h val="0.727890598290598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'生産（構成比）'!$C$68</c:f>
              <c:strCache>
                <c:ptCount val="1"/>
                <c:pt idx="0">
                  <c:v>農業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'生産（構成比）'!$C$69:$C$80</c:f>
              <c:numCache>
                <c:formatCode>#,##0_);[Red]\(#,##0\)</c:formatCode>
                <c:ptCount val="12"/>
                <c:pt idx="0">
                  <c:v>1635.808</c:v>
                </c:pt>
                <c:pt idx="1">
                  <c:v>2032.1410000000001</c:v>
                </c:pt>
                <c:pt idx="2">
                  <c:v>1906.153</c:v>
                </c:pt>
                <c:pt idx="3">
                  <c:v>1799.731</c:v>
                </c:pt>
                <c:pt idx="4">
                  <c:v>1841.049</c:v>
                </c:pt>
                <c:pt idx="5">
                  <c:v>1907.4380000000001</c:v>
                </c:pt>
                <c:pt idx="6">
                  <c:v>1789.374</c:v>
                </c:pt>
                <c:pt idx="7">
                  <c:v>1811.9559999999999</c:v>
                </c:pt>
                <c:pt idx="8">
                  <c:v>2210.1689999999999</c:v>
                </c:pt>
                <c:pt idx="9">
                  <c:v>2205.7060000000001</c:v>
                </c:pt>
                <c:pt idx="10">
                  <c:v>2275.3319999999999</c:v>
                </c:pt>
                <c:pt idx="11">
                  <c:v>2352.8339999999998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4-424E-A268-DF73F646C0AB}"/>
            </c:ext>
          </c:extLst>
        </c:ser>
        <c:ser>
          <c:idx val="1"/>
          <c:order val="1"/>
          <c:tx>
            <c:strRef>
              <c:f>'生産（構成比）'!$D$68</c:f>
              <c:strCache>
                <c:ptCount val="1"/>
                <c:pt idx="0">
                  <c:v>林業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'生産（構成比）'!$D$69:$D$80</c:f>
              <c:numCache>
                <c:formatCode>#,##0_);[Red]\(#,##0\)</c:formatCode>
                <c:ptCount val="12"/>
                <c:pt idx="0">
                  <c:v>26.385999999999999</c:v>
                </c:pt>
                <c:pt idx="1">
                  <c:v>27.654</c:v>
                </c:pt>
                <c:pt idx="2">
                  <c:v>33.683</c:v>
                </c:pt>
                <c:pt idx="3">
                  <c:v>39.036000000000001</c:v>
                </c:pt>
                <c:pt idx="4">
                  <c:v>56.219000000000001</c:v>
                </c:pt>
                <c:pt idx="5">
                  <c:v>28.952000000000002</c:v>
                </c:pt>
                <c:pt idx="6">
                  <c:v>23.651</c:v>
                </c:pt>
                <c:pt idx="7">
                  <c:v>22.829000000000001</c:v>
                </c:pt>
                <c:pt idx="8">
                  <c:v>21.065000000000001</c:v>
                </c:pt>
                <c:pt idx="9">
                  <c:v>11.417</c:v>
                </c:pt>
                <c:pt idx="10">
                  <c:v>10.563000000000001</c:v>
                </c:pt>
                <c:pt idx="11">
                  <c:v>9.8309999999999995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4-424E-A268-DF73F646C0AB}"/>
            </c:ext>
          </c:extLst>
        </c:ser>
        <c:ser>
          <c:idx val="2"/>
          <c:order val="2"/>
          <c:tx>
            <c:strRef>
              <c:f>'生産（構成比）'!$E$68</c:f>
              <c:strCache>
                <c:ptCount val="1"/>
                <c:pt idx="0">
                  <c:v>水産業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'生産（構成比）'!$E$69:$E$80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4-424E-A268-DF73F646C0AB}"/>
            </c:ext>
          </c:extLst>
        </c:ser>
        <c:ser>
          <c:idx val="3"/>
          <c:order val="3"/>
          <c:tx>
            <c:strRef>
              <c:f>'生産（構成比）'!$F$68</c:f>
              <c:strCache>
                <c:ptCount val="1"/>
                <c:pt idx="0">
                  <c:v>鉱工業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'生産（構成比）'!$F$69:$F$80</c:f>
              <c:numCache>
                <c:formatCode>#,##0_);[Red]\(#,##0\)</c:formatCode>
                <c:ptCount val="12"/>
                <c:pt idx="0">
                  <c:v>98129.787112667123</c:v>
                </c:pt>
                <c:pt idx="1">
                  <c:v>108586.86836587526</c:v>
                </c:pt>
                <c:pt idx="2">
                  <c:v>97725.815915999032</c:v>
                </c:pt>
                <c:pt idx="3">
                  <c:v>123404.57197099787</c:v>
                </c:pt>
                <c:pt idx="4">
                  <c:v>106406.61113012202</c:v>
                </c:pt>
                <c:pt idx="5">
                  <c:v>181632.5364341005</c:v>
                </c:pt>
                <c:pt idx="6">
                  <c:v>175129.79864451464</c:v>
                </c:pt>
                <c:pt idx="7">
                  <c:v>59919.662748409959</c:v>
                </c:pt>
                <c:pt idx="8">
                  <c:v>76894.687593245151</c:v>
                </c:pt>
                <c:pt idx="9">
                  <c:v>119492.69411400646</c:v>
                </c:pt>
                <c:pt idx="10">
                  <c:v>212328.62342990906</c:v>
                </c:pt>
                <c:pt idx="11">
                  <c:v>135843.69716056724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4-424E-A268-DF73F646C0AB}"/>
            </c:ext>
          </c:extLst>
        </c:ser>
        <c:ser>
          <c:idx val="4"/>
          <c:order val="4"/>
          <c:tx>
            <c:strRef>
              <c:f>'生産（構成比）'!$G$68</c:f>
              <c:strCache>
                <c:ptCount val="1"/>
                <c:pt idx="0">
                  <c:v>電気・ガス・水道・廃棄物処理業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'生産（構成比）'!$G$69:$G$80</c:f>
              <c:numCache>
                <c:formatCode>#,##0_);[Red]\(#,##0\)</c:formatCode>
                <c:ptCount val="12"/>
                <c:pt idx="0">
                  <c:v>1010.3579999999999</c:v>
                </c:pt>
                <c:pt idx="1">
                  <c:v>880.697</c:v>
                </c:pt>
                <c:pt idx="2">
                  <c:v>908.29600000000005</c:v>
                </c:pt>
                <c:pt idx="3">
                  <c:v>1129.3530000000001</c:v>
                </c:pt>
                <c:pt idx="4">
                  <c:v>1288.9079999999999</c:v>
                </c:pt>
                <c:pt idx="5">
                  <c:v>1138.9269999999999</c:v>
                </c:pt>
                <c:pt idx="6">
                  <c:v>700.803</c:v>
                </c:pt>
                <c:pt idx="7">
                  <c:v>855.71799999999996</c:v>
                </c:pt>
                <c:pt idx="8">
                  <c:v>1044.5309999999999</c:v>
                </c:pt>
                <c:pt idx="9">
                  <c:v>1452.827</c:v>
                </c:pt>
                <c:pt idx="10">
                  <c:v>1544.6289999999999</c:v>
                </c:pt>
                <c:pt idx="11">
                  <c:v>1634.4349999999999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94-424E-A268-DF73F646C0AB}"/>
            </c:ext>
          </c:extLst>
        </c:ser>
        <c:ser>
          <c:idx val="5"/>
          <c:order val="5"/>
          <c:tx>
            <c:strRef>
              <c:f>'生産（構成比）'!$H$68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'生産（構成比）'!$H$69:$H$80</c:f>
              <c:numCache>
                <c:formatCode>#,##0_);[Red]\(#,##0\)</c:formatCode>
                <c:ptCount val="12"/>
                <c:pt idx="0">
                  <c:v>15535.539000000001</c:v>
                </c:pt>
                <c:pt idx="1">
                  <c:v>11623.919</c:v>
                </c:pt>
                <c:pt idx="2">
                  <c:v>6753.86</c:v>
                </c:pt>
                <c:pt idx="3">
                  <c:v>4612.9129999999996</c:v>
                </c:pt>
                <c:pt idx="4">
                  <c:v>7363.0450000000001</c:v>
                </c:pt>
                <c:pt idx="5">
                  <c:v>7447.5240000000003</c:v>
                </c:pt>
                <c:pt idx="6">
                  <c:v>7712.6390000000001</c:v>
                </c:pt>
                <c:pt idx="7">
                  <c:v>9941.0750000000007</c:v>
                </c:pt>
                <c:pt idx="8">
                  <c:v>7455.8530000000001</c:v>
                </c:pt>
                <c:pt idx="9">
                  <c:v>8075.9390000000003</c:v>
                </c:pt>
                <c:pt idx="10">
                  <c:v>8793.9699999999993</c:v>
                </c:pt>
                <c:pt idx="11">
                  <c:v>13025.004999999999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94-424E-A268-DF73F646C0AB}"/>
            </c:ext>
          </c:extLst>
        </c:ser>
        <c:ser>
          <c:idx val="6"/>
          <c:order val="6"/>
          <c:tx>
            <c:strRef>
              <c:f>'生産（構成比）'!$I$68</c:f>
              <c:strCache>
                <c:ptCount val="1"/>
                <c:pt idx="0">
                  <c:v>卸売・小売業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'生産（構成比）'!$I$69:$I$80</c:f>
              <c:numCache>
                <c:formatCode>#,##0_);[Red]\(#,##0\)</c:formatCode>
                <c:ptCount val="12"/>
                <c:pt idx="0">
                  <c:v>14349.807000000001</c:v>
                </c:pt>
                <c:pt idx="1">
                  <c:v>15690.145</c:v>
                </c:pt>
                <c:pt idx="2">
                  <c:v>16426.933000000001</c:v>
                </c:pt>
                <c:pt idx="3">
                  <c:v>18254.388999999999</c:v>
                </c:pt>
                <c:pt idx="4">
                  <c:v>19126.044999999998</c:v>
                </c:pt>
                <c:pt idx="5">
                  <c:v>21219.718000000001</c:v>
                </c:pt>
                <c:pt idx="6">
                  <c:v>18757.771000000001</c:v>
                </c:pt>
                <c:pt idx="7">
                  <c:v>16705.331999999999</c:v>
                </c:pt>
                <c:pt idx="8">
                  <c:v>17906.210999999999</c:v>
                </c:pt>
                <c:pt idx="9">
                  <c:v>20235.927</c:v>
                </c:pt>
                <c:pt idx="10">
                  <c:v>20770.670999999998</c:v>
                </c:pt>
                <c:pt idx="11">
                  <c:v>20342.788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94-424E-A268-DF73F646C0AB}"/>
            </c:ext>
          </c:extLst>
        </c:ser>
        <c:ser>
          <c:idx val="7"/>
          <c:order val="7"/>
          <c:tx>
            <c:strRef>
              <c:f>'生産（構成比）'!$J$68</c:f>
              <c:strCache>
                <c:ptCount val="1"/>
                <c:pt idx="0">
                  <c:v>運輸・郵便業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'生産（構成比）'!$J$69:$J$80</c:f>
              <c:numCache>
                <c:formatCode>#,##0_);[Red]\(#,##0\)</c:formatCode>
                <c:ptCount val="12"/>
                <c:pt idx="0">
                  <c:v>8525.5349999999999</c:v>
                </c:pt>
                <c:pt idx="1">
                  <c:v>8676.4380000000001</c:v>
                </c:pt>
                <c:pt idx="2">
                  <c:v>7091.0510000000004</c:v>
                </c:pt>
                <c:pt idx="3">
                  <c:v>9712.1479999999992</c:v>
                </c:pt>
                <c:pt idx="4">
                  <c:v>12026.539000000001</c:v>
                </c:pt>
                <c:pt idx="5">
                  <c:v>13330.973</c:v>
                </c:pt>
                <c:pt idx="6">
                  <c:v>13042.535</c:v>
                </c:pt>
                <c:pt idx="7">
                  <c:v>14966.953</c:v>
                </c:pt>
                <c:pt idx="8">
                  <c:v>15353.43</c:v>
                </c:pt>
                <c:pt idx="9">
                  <c:v>16439.198</c:v>
                </c:pt>
                <c:pt idx="10">
                  <c:v>16724.814999999999</c:v>
                </c:pt>
                <c:pt idx="11">
                  <c:v>17684.543000000001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94-424E-A268-DF73F646C0AB}"/>
            </c:ext>
          </c:extLst>
        </c:ser>
        <c:ser>
          <c:idx val="8"/>
          <c:order val="8"/>
          <c:tx>
            <c:strRef>
              <c:f>'生産（構成比）'!$K$68</c:f>
              <c:strCache>
                <c:ptCount val="1"/>
                <c:pt idx="0">
                  <c:v>宿泊・飲食サービス業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'生産（構成比）'!$K$69:$K$80</c:f>
              <c:numCache>
                <c:formatCode>#,##0_);[Red]\(#,##0\)</c:formatCode>
                <c:ptCount val="12"/>
                <c:pt idx="0">
                  <c:v>3707.7</c:v>
                </c:pt>
                <c:pt idx="1">
                  <c:v>3645.1379999999999</c:v>
                </c:pt>
                <c:pt idx="2">
                  <c:v>3595.011</c:v>
                </c:pt>
                <c:pt idx="3">
                  <c:v>4447.634</c:v>
                </c:pt>
                <c:pt idx="4">
                  <c:v>4200.576</c:v>
                </c:pt>
                <c:pt idx="5">
                  <c:v>4165.2629999999999</c:v>
                </c:pt>
                <c:pt idx="6">
                  <c:v>3999.8739999999998</c:v>
                </c:pt>
                <c:pt idx="7">
                  <c:v>4111.3329999999996</c:v>
                </c:pt>
                <c:pt idx="8">
                  <c:v>4238.8559999999998</c:v>
                </c:pt>
                <c:pt idx="9">
                  <c:v>4108.3180000000002</c:v>
                </c:pt>
                <c:pt idx="10">
                  <c:v>4698.68</c:v>
                </c:pt>
                <c:pt idx="11">
                  <c:v>4766.4319999999998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94-424E-A268-DF73F646C0AB}"/>
            </c:ext>
          </c:extLst>
        </c:ser>
        <c:ser>
          <c:idx val="9"/>
          <c:order val="9"/>
          <c:tx>
            <c:strRef>
              <c:f>'生産（構成比）'!$L$68</c:f>
              <c:strCache>
                <c:ptCount val="1"/>
                <c:pt idx="0">
                  <c:v>情報通信業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'生産（構成比）'!$L$69:$L$80</c:f>
              <c:numCache>
                <c:formatCode>#,##0_);[Red]\(#,##0\)</c:formatCode>
                <c:ptCount val="12"/>
                <c:pt idx="0">
                  <c:v>2149.962</c:v>
                </c:pt>
                <c:pt idx="1">
                  <c:v>2186.625</c:v>
                </c:pt>
                <c:pt idx="2">
                  <c:v>2345.761</c:v>
                </c:pt>
                <c:pt idx="3">
                  <c:v>2828.22</c:v>
                </c:pt>
                <c:pt idx="4">
                  <c:v>3064.6419999999998</c:v>
                </c:pt>
                <c:pt idx="5">
                  <c:v>3332.6289999999999</c:v>
                </c:pt>
                <c:pt idx="6">
                  <c:v>3617.8359999999998</c:v>
                </c:pt>
                <c:pt idx="7">
                  <c:v>4019.873</c:v>
                </c:pt>
                <c:pt idx="8">
                  <c:v>4520.241</c:v>
                </c:pt>
                <c:pt idx="9">
                  <c:v>4355.5320000000002</c:v>
                </c:pt>
                <c:pt idx="10">
                  <c:v>4289.0529999999999</c:v>
                </c:pt>
                <c:pt idx="11">
                  <c:v>4081.7710000000002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94-424E-A268-DF73F646C0AB}"/>
            </c:ext>
          </c:extLst>
        </c:ser>
        <c:ser>
          <c:idx val="10"/>
          <c:order val="10"/>
          <c:tx>
            <c:strRef>
              <c:f>'生産（構成比）'!$M$68</c:f>
              <c:strCache>
                <c:ptCount val="1"/>
                <c:pt idx="0">
                  <c:v>金融・保険業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'生産（構成比）'!$M$69:$M$80</c:f>
              <c:numCache>
                <c:formatCode>#,##0_);[Red]\(#,##0\)</c:formatCode>
                <c:ptCount val="12"/>
                <c:pt idx="0">
                  <c:v>1159.8699999999999</c:v>
                </c:pt>
                <c:pt idx="1">
                  <c:v>1264.7560000000001</c:v>
                </c:pt>
                <c:pt idx="2">
                  <c:v>1063.8599999999999</c:v>
                </c:pt>
                <c:pt idx="3">
                  <c:v>1038.7919999999999</c:v>
                </c:pt>
                <c:pt idx="4">
                  <c:v>1089.694</c:v>
                </c:pt>
                <c:pt idx="5">
                  <c:v>1113.354</c:v>
                </c:pt>
                <c:pt idx="6">
                  <c:v>1135.538</c:v>
                </c:pt>
                <c:pt idx="7">
                  <c:v>1176.9970000000001</c:v>
                </c:pt>
                <c:pt idx="8">
                  <c:v>1216.396</c:v>
                </c:pt>
                <c:pt idx="9">
                  <c:v>1154.078</c:v>
                </c:pt>
                <c:pt idx="10">
                  <c:v>1154.432</c:v>
                </c:pt>
                <c:pt idx="11">
                  <c:v>1194.0440000000001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94-424E-A268-DF73F646C0AB}"/>
            </c:ext>
          </c:extLst>
        </c:ser>
        <c:ser>
          <c:idx val="11"/>
          <c:order val="11"/>
          <c:tx>
            <c:strRef>
              <c:f>'生産（構成比）'!$N$68</c:f>
              <c:strCache>
                <c:ptCount val="1"/>
                <c:pt idx="0">
                  <c:v>不動産業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'生産（構成比）'!$N$69:$N$80</c:f>
              <c:numCache>
                <c:formatCode>#,##0_);[Red]\(#,##0\)</c:formatCode>
                <c:ptCount val="12"/>
                <c:pt idx="0">
                  <c:v>11939.239</c:v>
                </c:pt>
                <c:pt idx="1">
                  <c:v>12705.33</c:v>
                </c:pt>
                <c:pt idx="2">
                  <c:v>13217.259</c:v>
                </c:pt>
                <c:pt idx="3">
                  <c:v>14172.74</c:v>
                </c:pt>
                <c:pt idx="4">
                  <c:v>14308.597</c:v>
                </c:pt>
                <c:pt idx="5">
                  <c:v>14300.554</c:v>
                </c:pt>
                <c:pt idx="6">
                  <c:v>14371.727999999999</c:v>
                </c:pt>
                <c:pt idx="7">
                  <c:v>14664.768</c:v>
                </c:pt>
                <c:pt idx="8">
                  <c:v>14828.593000000001</c:v>
                </c:pt>
                <c:pt idx="9">
                  <c:v>15191.843999999999</c:v>
                </c:pt>
                <c:pt idx="10">
                  <c:v>15297.239</c:v>
                </c:pt>
                <c:pt idx="11">
                  <c:v>14957.005999999999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594-424E-A268-DF73F646C0AB}"/>
            </c:ext>
          </c:extLst>
        </c:ser>
        <c:ser>
          <c:idx val="12"/>
          <c:order val="12"/>
          <c:tx>
            <c:strRef>
              <c:f>'生産（構成比）'!$O$68</c:f>
              <c:strCache>
                <c:ptCount val="1"/>
                <c:pt idx="0">
                  <c:v>専門・科学技術、業務支援サービス業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'生産（構成比）'!$O$69:$O$80</c:f>
              <c:numCache>
                <c:formatCode>#,##0_);[Red]\(#,##0\)</c:formatCode>
                <c:ptCount val="12"/>
                <c:pt idx="0">
                  <c:v>1913.4690000000001</c:v>
                </c:pt>
                <c:pt idx="1">
                  <c:v>1957.4639999999999</c:v>
                </c:pt>
                <c:pt idx="2">
                  <c:v>2035.221</c:v>
                </c:pt>
                <c:pt idx="3">
                  <c:v>2797.672</c:v>
                </c:pt>
                <c:pt idx="4">
                  <c:v>3352.422</c:v>
                </c:pt>
                <c:pt idx="5">
                  <c:v>3729.6080000000002</c:v>
                </c:pt>
                <c:pt idx="6">
                  <c:v>4296.2359999999999</c:v>
                </c:pt>
                <c:pt idx="7">
                  <c:v>5218.8869999999997</c:v>
                </c:pt>
                <c:pt idx="8">
                  <c:v>6172.6819999999998</c:v>
                </c:pt>
                <c:pt idx="9">
                  <c:v>6774.9139999999998</c:v>
                </c:pt>
                <c:pt idx="10">
                  <c:v>7996.4780000000001</c:v>
                </c:pt>
                <c:pt idx="11">
                  <c:v>8106.1289999999999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94-424E-A268-DF73F646C0AB}"/>
            </c:ext>
          </c:extLst>
        </c:ser>
        <c:ser>
          <c:idx val="13"/>
          <c:order val="13"/>
          <c:tx>
            <c:strRef>
              <c:f>'生産（構成比）'!$P$68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'生産（構成比）'!$P$69:$P$80</c:f>
              <c:numCache>
                <c:formatCode>#,##0_);[Red]\(#,##0\)</c:formatCode>
                <c:ptCount val="12"/>
                <c:pt idx="0">
                  <c:v>2956.539170947714</c:v>
                </c:pt>
                <c:pt idx="1">
                  <c:v>2773.3528710050532</c:v>
                </c:pt>
                <c:pt idx="2">
                  <c:v>3015.2342873870384</c:v>
                </c:pt>
                <c:pt idx="3">
                  <c:v>3142.646426610313</c:v>
                </c:pt>
                <c:pt idx="4">
                  <c:v>3098.8254890301441</c:v>
                </c:pt>
                <c:pt idx="5">
                  <c:v>3204.2815890829033</c:v>
                </c:pt>
                <c:pt idx="6">
                  <c:v>2979.164167743686</c:v>
                </c:pt>
                <c:pt idx="7">
                  <c:v>2921.7583376975931</c:v>
                </c:pt>
                <c:pt idx="8">
                  <c:v>3060.5311713181368</c:v>
                </c:pt>
                <c:pt idx="9">
                  <c:v>3139.8715385835194</c:v>
                </c:pt>
                <c:pt idx="10">
                  <c:v>3209.5812925872128</c:v>
                </c:pt>
                <c:pt idx="11">
                  <c:v>3092.0587337151387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94-424E-A268-DF73F646C0AB}"/>
            </c:ext>
          </c:extLst>
        </c:ser>
        <c:ser>
          <c:idx val="14"/>
          <c:order val="14"/>
          <c:tx>
            <c:strRef>
              <c:f>'生産（構成比）'!$Q$68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'生産（構成比）'!$Q$69:$Q$80</c:f>
              <c:numCache>
                <c:formatCode>#,##0_);[Red]\(#,##0\)</c:formatCode>
                <c:ptCount val="12"/>
                <c:pt idx="0">
                  <c:v>2244.9349999999999</c:v>
                </c:pt>
                <c:pt idx="1">
                  <c:v>2212.433</c:v>
                </c:pt>
                <c:pt idx="2">
                  <c:v>2458.6840000000002</c:v>
                </c:pt>
                <c:pt idx="3">
                  <c:v>2567.38</c:v>
                </c:pt>
                <c:pt idx="4">
                  <c:v>2672.9670000000001</c:v>
                </c:pt>
                <c:pt idx="5">
                  <c:v>2736.9180000000001</c:v>
                </c:pt>
                <c:pt idx="6">
                  <c:v>2800.558</c:v>
                </c:pt>
                <c:pt idx="7">
                  <c:v>2844.556</c:v>
                </c:pt>
                <c:pt idx="8">
                  <c:v>3031.3589999999999</c:v>
                </c:pt>
                <c:pt idx="9">
                  <c:v>3553.9209999999998</c:v>
                </c:pt>
                <c:pt idx="10">
                  <c:v>4377.9780000000001</c:v>
                </c:pt>
                <c:pt idx="11">
                  <c:v>4467.1040000000003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94-424E-A268-DF73F646C0AB}"/>
            </c:ext>
          </c:extLst>
        </c:ser>
        <c:ser>
          <c:idx val="15"/>
          <c:order val="15"/>
          <c:tx>
            <c:strRef>
              <c:f>'生産（構成比）'!$R$68</c:f>
              <c:strCache>
                <c:ptCount val="1"/>
                <c:pt idx="0">
                  <c:v>保健衛生・社会事業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'生産（構成比）'!$R$69:$R$80</c:f>
              <c:numCache>
                <c:formatCode>#,##0_);[Red]\(#,##0\)</c:formatCode>
                <c:ptCount val="12"/>
                <c:pt idx="0">
                  <c:v>9574.7459999999992</c:v>
                </c:pt>
                <c:pt idx="1">
                  <c:v>9964.9069999999992</c:v>
                </c:pt>
                <c:pt idx="2">
                  <c:v>9369.3919999999998</c:v>
                </c:pt>
                <c:pt idx="3">
                  <c:v>10699.199000000001</c:v>
                </c:pt>
                <c:pt idx="4">
                  <c:v>11356.804</c:v>
                </c:pt>
                <c:pt idx="5">
                  <c:v>11568.465</c:v>
                </c:pt>
                <c:pt idx="6">
                  <c:v>12030.681</c:v>
                </c:pt>
                <c:pt idx="7">
                  <c:v>12443.859</c:v>
                </c:pt>
                <c:pt idx="8">
                  <c:v>12568.334000000001</c:v>
                </c:pt>
                <c:pt idx="9">
                  <c:v>12969.027</c:v>
                </c:pt>
                <c:pt idx="10">
                  <c:v>13020.561</c:v>
                </c:pt>
                <c:pt idx="11">
                  <c:v>13215.263000000001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594-424E-A268-DF73F646C0AB}"/>
            </c:ext>
          </c:extLst>
        </c:ser>
        <c:ser>
          <c:idx val="16"/>
          <c:order val="16"/>
          <c:tx>
            <c:strRef>
              <c:f>'生産（構成比）'!$S$68</c:f>
              <c:strCache>
                <c:ptCount val="1"/>
                <c:pt idx="0">
                  <c:v>その他のサービス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'生産（構成比）'!$B$69:$B$80</c:f>
              <c:strCache>
                <c:ptCount val="12"/>
                <c:pt idx="0">
                  <c:v>H18(2006)</c:v>
                </c:pt>
                <c:pt idx="1">
                  <c:v>H19(2007)</c:v>
                </c:pt>
                <c:pt idx="2">
                  <c:v>H20(2008)</c:v>
                </c:pt>
                <c:pt idx="3">
                  <c:v>H21(2009)</c:v>
                </c:pt>
                <c:pt idx="4">
                  <c:v>H22(2010)</c:v>
                </c:pt>
                <c:pt idx="5">
                  <c:v>H23(2011)</c:v>
                </c:pt>
                <c:pt idx="6">
                  <c:v>H24(2012)</c:v>
                </c:pt>
                <c:pt idx="7">
                  <c:v>H25(2013)</c:v>
                </c:pt>
                <c:pt idx="8">
                  <c:v>H26(2014)</c:v>
                </c:pt>
                <c:pt idx="9">
                  <c:v>H27(2015)</c:v>
                </c:pt>
                <c:pt idx="10">
                  <c:v>H28(2016)</c:v>
                </c:pt>
                <c:pt idx="11">
                  <c:v>H29(2017)</c:v>
                </c:pt>
              </c:strCache>
            </c:strRef>
          </c:cat>
          <c:val>
            <c:numRef>
              <c:f>'生産（構成比）'!$S$69:$S$80</c:f>
              <c:numCache>
                <c:formatCode>#,##0_);[Red]\(#,##0\)</c:formatCode>
                <c:ptCount val="12"/>
                <c:pt idx="0">
                  <c:v>6744.5810000000001</c:v>
                </c:pt>
                <c:pt idx="1">
                  <c:v>6337.049</c:v>
                </c:pt>
                <c:pt idx="2">
                  <c:v>6395.3590000000004</c:v>
                </c:pt>
                <c:pt idx="3">
                  <c:v>7000.8429999999998</c:v>
                </c:pt>
                <c:pt idx="4">
                  <c:v>6577.3159999999998</c:v>
                </c:pt>
                <c:pt idx="5">
                  <c:v>6425.0290000000005</c:v>
                </c:pt>
                <c:pt idx="6">
                  <c:v>6365.6440000000002</c:v>
                </c:pt>
                <c:pt idx="7">
                  <c:v>6299.6719999999996</c:v>
                </c:pt>
                <c:pt idx="8">
                  <c:v>6115.3140000000003</c:v>
                </c:pt>
                <c:pt idx="9">
                  <c:v>6200.7879999999996</c:v>
                </c:pt>
                <c:pt idx="10">
                  <c:v>6191.6350000000002</c:v>
                </c:pt>
                <c:pt idx="11">
                  <c:v>6227.335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594-424E-A268-DF73F646C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13886088"/>
        <c:axId val="513883792"/>
      </c:barChart>
      <c:catAx>
        <c:axId val="51388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883792"/>
        <c:crosses val="autoZero"/>
        <c:auto val="1"/>
        <c:lblAlgn val="ctr"/>
        <c:lblOffset val="100"/>
        <c:noMultiLvlLbl val="0"/>
      </c:catAx>
      <c:valAx>
        <c:axId val="51388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8860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7666385033927943"/>
          <c:y val="0.13739017094017095"/>
          <c:w val="0.21546752727132404"/>
          <c:h val="0.73506709401709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49722951297751E-2"/>
          <c:y val="0.16221153318178325"/>
          <c:w val="0.75118844673563789"/>
          <c:h val="0.7622455770434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'生産（成長率） '!$C$86</c:f>
              <c:strCache>
                <c:ptCount val="1"/>
                <c:pt idx="0">
                  <c:v>市町村平均</c:v>
                </c:pt>
              </c:strCache>
            </c:strRef>
          </c:tx>
          <c:invertIfNegative val="0"/>
          <c:cat>
            <c:strRef>
              <c:f>'生産（成長率） '!$B$87:$B$97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'!$C$87:$C$97</c:f>
              <c:numCache>
                <c:formatCode>0.00;"▲ "0.00</c:formatCode>
                <c:ptCount val="11"/>
                <c:pt idx="0">
                  <c:v>1.4105776564283219</c:v>
                </c:pt>
                <c:pt idx="1">
                  <c:v>-4.5523238905932137</c:v>
                </c:pt>
                <c:pt idx="2">
                  <c:v>-1.9710750094180285</c:v>
                </c:pt>
                <c:pt idx="3">
                  <c:v>1.9512805455833342</c:v>
                </c:pt>
                <c:pt idx="4">
                  <c:v>1.2466010035311967</c:v>
                </c:pt>
                <c:pt idx="5">
                  <c:v>-0.66144078004874285</c:v>
                </c:pt>
                <c:pt idx="6">
                  <c:v>0.69808308160037502</c:v>
                </c:pt>
                <c:pt idx="7">
                  <c:v>0.51026700693178018</c:v>
                </c:pt>
                <c:pt idx="8">
                  <c:v>2.4356385890033154</c:v>
                </c:pt>
                <c:pt idx="9">
                  <c:v>4.1339773761528038</c:v>
                </c:pt>
                <c:pt idx="10">
                  <c:v>2.8667601547462205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A-4076-BA7F-8904C4813E5D}"/>
            </c:ext>
          </c:extLst>
        </c:ser>
        <c:ser>
          <c:idx val="1"/>
          <c:order val="1"/>
          <c:tx>
            <c:strRef>
              <c:f>'生産（成長率） '!$D$86</c:f>
              <c:strCache>
                <c:ptCount val="1"/>
                <c:pt idx="0">
                  <c:v>菊陽町</c:v>
                </c:pt>
              </c:strCache>
            </c:strRef>
          </c:tx>
          <c:invertIfNegative val="0"/>
          <c:cat>
            <c:strRef>
              <c:f>'生産（成長率） '!$B$87:$B$97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'!$D$87:$D$97</c:f>
              <c:numCache>
                <c:formatCode>0.00;"▲ "0.00</c:formatCode>
                <c:ptCount val="11"/>
                <c:pt idx="0">
                  <c:v>4.8142683879173793</c:v>
                </c:pt>
                <c:pt idx="1">
                  <c:v>-8.4958785775357626</c:v>
                </c:pt>
                <c:pt idx="2">
                  <c:v>18.991202268546985</c:v>
                </c:pt>
                <c:pt idx="3">
                  <c:v>-4.609518602168607</c:v>
                </c:pt>
                <c:pt idx="4">
                  <c:v>40.291433955959469</c:v>
                </c:pt>
                <c:pt idx="5">
                  <c:v>-3.0110574059468553</c:v>
                </c:pt>
                <c:pt idx="6">
                  <c:v>-41.17873332150657</c:v>
                </c:pt>
                <c:pt idx="7">
                  <c:v>12.015816168353343</c:v>
                </c:pt>
                <c:pt idx="8">
                  <c:v>27.171057492239076</c:v>
                </c:pt>
                <c:pt idx="9">
                  <c:v>42.992253357132093</c:v>
                </c:pt>
                <c:pt idx="10">
                  <c:v>-22.126186221589204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A-4076-BA7F-8904C4813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116736"/>
        <c:axId val="142118272"/>
      </c:barChart>
      <c:lineChart>
        <c:grouping val="standard"/>
        <c:varyColors val="0"/>
        <c:ser>
          <c:idx val="2"/>
          <c:order val="2"/>
          <c:tx>
            <c:strRef>
              <c:f>'生産（成長率） '!$E$86</c:f>
              <c:strCache>
                <c:ptCount val="1"/>
                <c:pt idx="0">
                  <c:v>全国平均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'生産（成長率） '!$B$87:$B$97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'!$E$87:$E$97</c:f>
              <c:numCache>
                <c:formatCode>0.00;"▲ "0.00</c:formatCode>
                <c:ptCount val="11"/>
                <c:pt idx="0">
                  <c:v>0.35714184451455006</c:v>
                </c:pt>
                <c:pt idx="1">
                  <c:v>-4.0384206445041118</c:v>
                </c:pt>
                <c:pt idx="2">
                  <c:v>-3.4397682351878984</c:v>
                </c:pt>
                <c:pt idx="3">
                  <c:v>1.5188116034531478</c:v>
                </c:pt>
                <c:pt idx="4">
                  <c:v>-1.0785118762650594</c:v>
                </c:pt>
                <c:pt idx="5">
                  <c:v>6.6249361137946813E-2</c:v>
                </c:pt>
                <c:pt idx="6">
                  <c:v>2.6064294380441488</c:v>
                </c:pt>
                <c:pt idx="7">
                  <c:v>2.1645909199156605</c:v>
                </c:pt>
                <c:pt idx="8">
                  <c:v>2.8077598742810257</c:v>
                </c:pt>
                <c:pt idx="9">
                  <c:v>0.76293295995014931</c:v>
                </c:pt>
                <c:pt idx="10">
                  <c:v>1.9996617309688165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0A-4076-BA7F-8904C4813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6736"/>
        <c:axId val="142118272"/>
      </c:lineChart>
      <c:catAx>
        <c:axId val="1421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5875">
            <a:solidFill>
              <a:schemeClr val="tx1"/>
            </a:solidFill>
          </a:ln>
        </c:spPr>
        <c:crossAx val="142118272"/>
        <c:crosses val="autoZero"/>
        <c:auto val="1"/>
        <c:lblAlgn val="ctr"/>
        <c:lblOffset val="100"/>
        <c:noMultiLvlLbl val="0"/>
      </c:catAx>
      <c:valAx>
        <c:axId val="142118272"/>
        <c:scaling>
          <c:orientation val="minMax"/>
        </c:scaling>
        <c:delete val="0"/>
        <c:axPos val="l"/>
        <c:majorGridlines/>
        <c:numFmt formatCode="0.00;&quot;▲ &quot;0.00" sourceLinked="1"/>
        <c:majorTickMark val="out"/>
        <c:minorTickMark val="none"/>
        <c:tickLblPos val="nextTo"/>
        <c:crossAx val="1421167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640072502147994"/>
          <c:y val="0.42169143083056043"/>
          <c:w val="0.1185185402616844"/>
          <c:h val="0.251739860969261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'生産（成長率） '!$C$38:$C$39</c:f>
          <c:strCache>
            <c:ptCount val="2"/>
            <c:pt idx="0">
              <c:v>経済成長率に対する寄与度の推移 （市町村平均）</c:v>
            </c:pt>
          </c:strCache>
        </c:strRef>
      </c:tx>
      <c:layout>
        <c:manualLayout>
          <c:xMode val="edge"/>
          <c:yMode val="edge"/>
          <c:x val="0.28601396177731853"/>
          <c:y val="1.1280890092518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921742552836282E-2"/>
          <c:y val="8.728522336769759E-2"/>
          <c:w val="0.75858577732049426"/>
          <c:h val="0.813543924574852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'生産（成長率） '!$C$115</c:f>
              <c:strCache>
                <c:ptCount val="1"/>
                <c:pt idx="0">
                  <c:v>農業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'!$C$116:$C$126</c:f>
              <c:numCache>
                <c:formatCode>0.00;"▲ "0.00</c:formatCode>
                <c:ptCount val="11"/>
                <c:pt idx="0">
                  <c:v>2.0365616908803341E-2</c:v>
                </c:pt>
                <c:pt idx="1">
                  <c:v>-4.0149190540884991E-2</c:v>
                </c:pt>
                <c:pt idx="2">
                  <c:v>-8.3323040368205731E-2</c:v>
                </c:pt>
                <c:pt idx="3">
                  <c:v>0.14554049147478199</c:v>
                </c:pt>
                <c:pt idx="4">
                  <c:v>9.9883092046261848E-2</c:v>
                </c:pt>
                <c:pt idx="5">
                  <c:v>0.24743989497093988</c:v>
                </c:pt>
                <c:pt idx="6">
                  <c:v>7.904068772346411E-3</c:v>
                </c:pt>
                <c:pt idx="7">
                  <c:v>3.7569782903610523E-2</c:v>
                </c:pt>
                <c:pt idx="8">
                  <c:v>-6.4126606815600026E-3</c:v>
                </c:pt>
                <c:pt idx="9">
                  <c:v>0.17034452202222564</c:v>
                </c:pt>
                <c:pt idx="10">
                  <c:v>-4.8415969826060334E-2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F-4C28-98BE-C4143C54CB61}"/>
            </c:ext>
          </c:extLst>
        </c:ser>
        <c:ser>
          <c:idx val="1"/>
          <c:order val="1"/>
          <c:tx>
            <c:strRef>
              <c:f>'生産（成長率） '!$D$100</c:f>
              <c:strCache>
                <c:ptCount val="1"/>
                <c:pt idx="0">
                  <c:v>林業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'!$D$116:$D$126</c:f>
              <c:numCache>
                <c:formatCode>0.00;"▲ "0.00</c:formatCode>
                <c:ptCount val="11"/>
                <c:pt idx="0">
                  <c:v>1.6743641217118622E-2</c:v>
                </c:pt>
                <c:pt idx="1">
                  <c:v>1.3832697451377171E-3</c:v>
                </c:pt>
                <c:pt idx="2">
                  <c:v>-1.7198547055970979E-2</c:v>
                </c:pt>
                <c:pt idx="3">
                  <c:v>8.9718640082430585E-3</c:v>
                </c:pt>
                <c:pt idx="4">
                  <c:v>1.1801248803124515E-2</c:v>
                </c:pt>
                <c:pt idx="5">
                  <c:v>-2.4727124597679687E-3</c:v>
                </c:pt>
                <c:pt idx="6">
                  <c:v>2.3704793095081281E-2</c:v>
                </c:pt>
                <c:pt idx="7">
                  <c:v>1.4589148077595444E-2</c:v>
                </c:pt>
                <c:pt idx="8">
                  <c:v>-6.3203725361664733E-4</c:v>
                </c:pt>
                <c:pt idx="9">
                  <c:v>-4.6256264996997823E-3</c:v>
                </c:pt>
                <c:pt idx="10">
                  <c:v>-1.8430720591033484E-3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F-4C28-98BE-C4143C54CB61}"/>
            </c:ext>
          </c:extLst>
        </c:ser>
        <c:ser>
          <c:idx val="2"/>
          <c:order val="2"/>
          <c:tx>
            <c:strRef>
              <c:f>'生産（成長率） '!$E$100</c:f>
              <c:strCache>
                <c:ptCount val="1"/>
                <c:pt idx="0">
                  <c:v>水産業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'!$E$116:$E$126</c:f>
              <c:numCache>
                <c:formatCode>0.00;"▲ "0.00</c:formatCode>
                <c:ptCount val="11"/>
                <c:pt idx="0">
                  <c:v>8.2347480911226928E-2</c:v>
                </c:pt>
                <c:pt idx="1">
                  <c:v>-5.9993132557647079E-2</c:v>
                </c:pt>
                <c:pt idx="2">
                  <c:v>-9.0619839704117813E-2</c:v>
                </c:pt>
                <c:pt idx="3">
                  <c:v>1.5496671736002735E-2</c:v>
                </c:pt>
                <c:pt idx="4">
                  <c:v>3.4148056930572039E-2</c:v>
                </c:pt>
                <c:pt idx="5">
                  <c:v>2.4829101362223587E-2</c:v>
                </c:pt>
                <c:pt idx="6">
                  <c:v>-6.7928363703796846E-2</c:v>
                </c:pt>
                <c:pt idx="7">
                  <c:v>2.736353046747135E-2</c:v>
                </c:pt>
                <c:pt idx="8">
                  <c:v>3.9554196350450724E-2</c:v>
                </c:pt>
                <c:pt idx="9">
                  <c:v>8.7105605164889091E-2</c:v>
                </c:pt>
                <c:pt idx="10">
                  <c:v>6.7519559474354326E-2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4F-4C28-98BE-C4143C54CB61}"/>
            </c:ext>
          </c:extLst>
        </c:ser>
        <c:ser>
          <c:idx val="3"/>
          <c:order val="3"/>
          <c:tx>
            <c:strRef>
              <c:f>'生産（成長率） '!$F$100</c:f>
              <c:strCache>
                <c:ptCount val="1"/>
                <c:pt idx="0">
                  <c:v>鉱工業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'!$F$116:$F$126</c:f>
              <c:numCache>
                <c:formatCode>0.00;"▲ "0.00</c:formatCode>
                <c:ptCount val="11"/>
                <c:pt idx="0">
                  <c:v>1.643990279184887</c:v>
                </c:pt>
                <c:pt idx="1">
                  <c:v>-2.0532507987209603</c:v>
                </c:pt>
                <c:pt idx="2">
                  <c:v>-1.21570916465051</c:v>
                </c:pt>
                <c:pt idx="3">
                  <c:v>0.90539368554780064</c:v>
                </c:pt>
                <c:pt idx="4">
                  <c:v>2.1289582133822202</c:v>
                </c:pt>
                <c:pt idx="5">
                  <c:v>-0.35484221980038005</c:v>
                </c:pt>
                <c:pt idx="6">
                  <c:v>-1.396467057346835</c:v>
                </c:pt>
                <c:pt idx="7">
                  <c:v>0.41287212302789689</c:v>
                </c:pt>
                <c:pt idx="8">
                  <c:v>1.4183562727029844</c:v>
                </c:pt>
                <c:pt idx="9">
                  <c:v>1.3712588378251238</c:v>
                </c:pt>
                <c:pt idx="10">
                  <c:v>-0.18804204076583328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4F-4C28-98BE-C4143C54CB61}"/>
            </c:ext>
          </c:extLst>
        </c:ser>
        <c:ser>
          <c:idx val="4"/>
          <c:order val="4"/>
          <c:tx>
            <c:strRef>
              <c:f>'生産（成長率） '!$G$100</c:f>
              <c:strCache>
                <c:ptCount val="1"/>
                <c:pt idx="0">
                  <c:v>電・ガ・水・廃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'!$G$116:$G$126</c:f>
              <c:numCache>
                <c:formatCode>0.00;"▲ "0.00</c:formatCode>
                <c:ptCount val="11"/>
                <c:pt idx="0">
                  <c:v>-0.11980742113997783</c:v>
                </c:pt>
                <c:pt idx="1">
                  <c:v>9.629253519598556E-2</c:v>
                </c:pt>
                <c:pt idx="2">
                  <c:v>8.3913486749019744E-2</c:v>
                </c:pt>
                <c:pt idx="3">
                  <c:v>-6.0252799378021027E-2</c:v>
                </c:pt>
                <c:pt idx="4">
                  <c:v>-0.66071477474513807</c:v>
                </c:pt>
                <c:pt idx="5">
                  <c:v>-0.40086478530872671</c:v>
                </c:pt>
                <c:pt idx="6">
                  <c:v>0.38994517621797697</c:v>
                </c:pt>
                <c:pt idx="7">
                  <c:v>0.19981454259453713</c:v>
                </c:pt>
                <c:pt idx="8">
                  <c:v>0.58014603296865719</c:v>
                </c:pt>
                <c:pt idx="9">
                  <c:v>0.20717346007676496</c:v>
                </c:pt>
                <c:pt idx="10">
                  <c:v>0.19812437172990705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4F-4C28-98BE-C4143C54CB61}"/>
            </c:ext>
          </c:extLst>
        </c:ser>
        <c:ser>
          <c:idx val="5"/>
          <c:order val="5"/>
          <c:tx>
            <c:strRef>
              <c:f>'生産（成長率） '!$H$100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'!$H$116:$H$126</c:f>
              <c:numCache>
                <c:formatCode>0.00;"▲ "0.00</c:formatCode>
                <c:ptCount val="11"/>
                <c:pt idx="0">
                  <c:v>-0.53642757220215809</c:v>
                </c:pt>
                <c:pt idx="1">
                  <c:v>-0.65695028856783666</c:v>
                </c:pt>
                <c:pt idx="2">
                  <c:v>-0.39626547312199728</c:v>
                </c:pt>
                <c:pt idx="3">
                  <c:v>0.8496042504172302</c:v>
                </c:pt>
                <c:pt idx="4">
                  <c:v>-0.71228504034509355</c:v>
                </c:pt>
                <c:pt idx="5">
                  <c:v>-0.17388658639694676</c:v>
                </c:pt>
                <c:pt idx="6">
                  <c:v>1.1340852200032527</c:v>
                </c:pt>
                <c:pt idx="7">
                  <c:v>-0.86180897007593138</c:v>
                </c:pt>
                <c:pt idx="8">
                  <c:v>2.7493331171100047E-2</c:v>
                </c:pt>
                <c:pt idx="9">
                  <c:v>0.87403852143741889</c:v>
                </c:pt>
                <c:pt idx="10">
                  <c:v>2.6660104558257927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4F-4C28-98BE-C4143C54CB61}"/>
            </c:ext>
          </c:extLst>
        </c:ser>
        <c:ser>
          <c:idx val="6"/>
          <c:order val="6"/>
          <c:tx>
            <c:strRef>
              <c:f>'生産（成長率） '!$I$100</c:f>
              <c:strCache>
                <c:ptCount val="1"/>
                <c:pt idx="0">
                  <c:v>卸売・小売業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'!$I$116:$I$126</c:f>
              <c:numCache>
                <c:formatCode>0.00;"▲ "0.00</c:formatCode>
                <c:ptCount val="11"/>
                <c:pt idx="0">
                  <c:v>9.1191985945780235E-2</c:v>
                </c:pt>
                <c:pt idx="1">
                  <c:v>-0.51317105327614909</c:v>
                </c:pt>
                <c:pt idx="2">
                  <c:v>0.19021987006008664</c:v>
                </c:pt>
                <c:pt idx="3">
                  <c:v>-0.43963608890041111</c:v>
                </c:pt>
                <c:pt idx="4">
                  <c:v>0.22574867050235278</c:v>
                </c:pt>
                <c:pt idx="5">
                  <c:v>0.27994989335476977</c:v>
                </c:pt>
                <c:pt idx="6">
                  <c:v>-0.1320200014606879</c:v>
                </c:pt>
                <c:pt idx="7">
                  <c:v>-0.24829817524661635</c:v>
                </c:pt>
                <c:pt idx="8">
                  <c:v>0.47654207329266823</c:v>
                </c:pt>
                <c:pt idx="9">
                  <c:v>0.27364475452616593</c:v>
                </c:pt>
                <c:pt idx="10">
                  <c:v>-0.12552466994669373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4F-4C28-98BE-C4143C54CB61}"/>
            </c:ext>
          </c:extLst>
        </c:ser>
        <c:ser>
          <c:idx val="7"/>
          <c:order val="7"/>
          <c:tx>
            <c:strRef>
              <c:f>'生産（成長率） '!$J$100</c:f>
              <c:strCache>
                <c:ptCount val="1"/>
                <c:pt idx="0">
                  <c:v>運輸・郵便業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'!$J$116:$J$126</c:f>
              <c:numCache>
                <c:formatCode>0.00;"▲ "0.00</c:formatCode>
                <c:ptCount val="11"/>
                <c:pt idx="0">
                  <c:v>4.6599152867671564E-2</c:v>
                </c:pt>
                <c:pt idx="1">
                  <c:v>-0.12072537760864273</c:v>
                </c:pt>
                <c:pt idx="2">
                  <c:v>-0.70645506530975366</c:v>
                </c:pt>
                <c:pt idx="3">
                  <c:v>0.51776074948943962</c:v>
                </c:pt>
                <c:pt idx="4">
                  <c:v>-0.32320992815220012</c:v>
                </c:pt>
                <c:pt idx="5">
                  <c:v>-0.21183446476320572</c:v>
                </c:pt>
                <c:pt idx="6">
                  <c:v>6.2270423794197588E-2</c:v>
                </c:pt>
                <c:pt idx="7">
                  <c:v>0.1706628580924556</c:v>
                </c:pt>
                <c:pt idx="8">
                  <c:v>9.7181044756052617E-2</c:v>
                </c:pt>
                <c:pt idx="9">
                  <c:v>0.12238457875817399</c:v>
                </c:pt>
                <c:pt idx="10">
                  <c:v>0.16072934856434115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4F-4C28-98BE-C4143C54CB61}"/>
            </c:ext>
          </c:extLst>
        </c:ser>
        <c:ser>
          <c:idx val="8"/>
          <c:order val="8"/>
          <c:tx>
            <c:strRef>
              <c:f>'生産（成長率） '!$K$100</c:f>
              <c:strCache>
                <c:ptCount val="1"/>
                <c:pt idx="0">
                  <c:v>宿泊・飲食サービス業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'!$K$116:$K$126</c:f>
              <c:numCache>
                <c:formatCode>0.00;"▲ "0.00</c:formatCode>
                <c:ptCount val="11"/>
                <c:pt idx="0">
                  <c:v>-4.3678790711259914E-2</c:v>
                </c:pt>
                <c:pt idx="1">
                  <c:v>-4.1467306976204585E-2</c:v>
                </c:pt>
                <c:pt idx="2">
                  <c:v>0.12464451708881355</c:v>
                </c:pt>
                <c:pt idx="3">
                  <c:v>-0.13165923687484313</c:v>
                </c:pt>
                <c:pt idx="4">
                  <c:v>3.2761196301343123E-2</c:v>
                </c:pt>
                <c:pt idx="5">
                  <c:v>-0.1016096825067016</c:v>
                </c:pt>
                <c:pt idx="6">
                  <c:v>0.19595677111691662</c:v>
                </c:pt>
                <c:pt idx="7">
                  <c:v>5.1181752533217523E-2</c:v>
                </c:pt>
                <c:pt idx="8">
                  <c:v>-5.3708481475295416E-2</c:v>
                </c:pt>
                <c:pt idx="9">
                  <c:v>0.32898027689905107</c:v>
                </c:pt>
                <c:pt idx="10">
                  <c:v>5.0588919384304071E-2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4F-4C28-98BE-C4143C54CB61}"/>
            </c:ext>
          </c:extLst>
        </c:ser>
        <c:ser>
          <c:idx val="9"/>
          <c:order val="9"/>
          <c:tx>
            <c:strRef>
              <c:f>'生産（成長率） '!$L$100</c:f>
              <c:strCache>
                <c:ptCount val="1"/>
                <c:pt idx="0">
                  <c:v>情報通信業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'!$L$116:$L$126</c:f>
              <c:numCache>
                <c:formatCode>0.00;"▲ "0.00</c:formatCode>
                <c:ptCount val="11"/>
                <c:pt idx="0">
                  <c:v>-6.0726881196971463E-2</c:v>
                </c:pt>
                <c:pt idx="1">
                  <c:v>1.8795711313326555E-2</c:v>
                </c:pt>
                <c:pt idx="2">
                  <c:v>-2.1860775413454221E-2</c:v>
                </c:pt>
                <c:pt idx="3">
                  <c:v>2.558287476438427E-2</c:v>
                </c:pt>
                <c:pt idx="4">
                  <c:v>1.0892704213592225E-2</c:v>
                </c:pt>
                <c:pt idx="5">
                  <c:v>-3.5059643878013726E-2</c:v>
                </c:pt>
                <c:pt idx="6">
                  <c:v>2.1703351296319122E-3</c:v>
                </c:pt>
                <c:pt idx="7">
                  <c:v>-5.2675440628133776E-3</c:v>
                </c:pt>
                <c:pt idx="8">
                  <c:v>1.7610976222190194E-2</c:v>
                </c:pt>
                <c:pt idx="9">
                  <c:v>7.5190123714635043E-2</c:v>
                </c:pt>
                <c:pt idx="10">
                  <c:v>-0.18125826772972017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4F-4C28-98BE-C4143C54CB61}"/>
            </c:ext>
          </c:extLst>
        </c:ser>
        <c:ser>
          <c:idx val="10"/>
          <c:order val="10"/>
          <c:tx>
            <c:strRef>
              <c:f>'生産（成長率） '!$M$100</c:f>
              <c:strCache>
                <c:ptCount val="1"/>
                <c:pt idx="0">
                  <c:v>金融・保険業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'!$M$116:$M$126</c:f>
              <c:numCache>
                <c:formatCode>0.00;"▲ "0.00</c:formatCode>
                <c:ptCount val="11"/>
                <c:pt idx="0">
                  <c:v>0.14451431186911157</c:v>
                </c:pt>
                <c:pt idx="1">
                  <c:v>-1.1659256794301531</c:v>
                </c:pt>
                <c:pt idx="2">
                  <c:v>-4.3116900320140816E-2</c:v>
                </c:pt>
                <c:pt idx="3">
                  <c:v>-0.1481189688500589</c:v>
                </c:pt>
                <c:pt idx="4">
                  <c:v>-9.1644094310808846E-2</c:v>
                </c:pt>
                <c:pt idx="5">
                  <c:v>-1.4577455375037188E-2</c:v>
                </c:pt>
                <c:pt idx="6">
                  <c:v>8.2055672549955591E-2</c:v>
                </c:pt>
                <c:pt idx="7">
                  <c:v>-3.1277908324389703E-2</c:v>
                </c:pt>
                <c:pt idx="8">
                  <c:v>-0.37223453180041727</c:v>
                </c:pt>
                <c:pt idx="9">
                  <c:v>0.27107082289490192</c:v>
                </c:pt>
                <c:pt idx="10">
                  <c:v>0.10856148630627085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4F-4C28-98BE-C4143C54CB61}"/>
            </c:ext>
          </c:extLst>
        </c:ser>
        <c:ser>
          <c:idx val="11"/>
          <c:order val="11"/>
          <c:tx>
            <c:strRef>
              <c:f>'生産（成長率） '!$N$100</c:f>
              <c:strCache>
                <c:ptCount val="1"/>
                <c:pt idx="0">
                  <c:v>不動産業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'!$N$116:$N$126</c:f>
              <c:numCache>
                <c:formatCode>0.00;"▲ "0.00</c:formatCode>
                <c:ptCount val="11"/>
                <c:pt idx="0">
                  <c:v>0.14132695331406062</c:v>
                </c:pt>
                <c:pt idx="1">
                  <c:v>0.14997438429384069</c:v>
                </c:pt>
                <c:pt idx="2">
                  <c:v>9.1129421922280726E-2</c:v>
                </c:pt>
                <c:pt idx="3">
                  <c:v>-7.4717903734565272E-2</c:v>
                </c:pt>
                <c:pt idx="4">
                  <c:v>-5.520722384568498E-2</c:v>
                </c:pt>
                <c:pt idx="5">
                  <c:v>-9.1176519325282007E-2</c:v>
                </c:pt>
                <c:pt idx="6">
                  <c:v>3.3333250511748874E-2</c:v>
                </c:pt>
                <c:pt idx="7">
                  <c:v>-2.9432688289934547E-2</c:v>
                </c:pt>
                <c:pt idx="8">
                  <c:v>7.8117945401149332E-3</c:v>
                </c:pt>
                <c:pt idx="9">
                  <c:v>-0.1685759790537987</c:v>
                </c:pt>
                <c:pt idx="10">
                  <c:v>-0.15014271715776356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4F-4C28-98BE-C4143C54CB61}"/>
            </c:ext>
          </c:extLst>
        </c:ser>
        <c:ser>
          <c:idx val="12"/>
          <c:order val="12"/>
          <c:tx>
            <c:strRef>
              <c:f>'生産（成長率） '!$O$100</c:f>
              <c:strCache>
                <c:ptCount val="1"/>
                <c:pt idx="0">
                  <c:v>専門、業務支援～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'!$O$116:$O$126</c:f>
              <c:numCache>
                <c:formatCode>0.00;"▲ "0.00</c:formatCode>
                <c:ptCount val="11"/>
                <c:pt idx="0">
                  <c:v>0.14960510612921998</c:v>
                </c:pt>
                <c:pt idx="1">
                  <c:v>0.28221575868595811</c:v>
                </c:pt>
                <c:pt idx="2">
                  <c:v>-0.11269408178767272</c:v>
                </c:pt>
                <c:pt idx="3">
                  <c:v>-2.4032680179649192E-2</c:v>
                </c:pt>
                <c:pt idx="4">
                  <c:v>0.20339609136506512</c:v>
                </c:pt>
                <c:pt idx="5">
                  <c:v>1.7076606178469404E-2</c:v>
                </c:pt>
                <c:pt idx="6">
                  <c:v>0.33174488584222417</c:v>
                </c:pt>
                <c:pt idx="7">
                  <c:v>6.4777744264543788E-2</c:v>
                </c:pt>
                <c:pt idx="8">
                  <c:v>0.13540365500868534</c:v>
                </c:pt>
                <c:pt idx="9">
                  <c:v>0.29976360172760208</c:v>
                </c:pt>
                <c:pt idx="10">
                  <c:v>7.3751789242689478E-2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4F-4C28-98BE-C4143C54CB61}"/>
            </c:ext>
          </c:extLst>
        </c:ser>
        <c:ser>
          <c:idx val="13"/>
          <c:order val="13"/>
          <c:tx>
            <c:strRef>
              <c:f>'生産（成長率） '!$P$100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'!$P$116:$P$126</c:f>
              <c:numCache>
                <c:formatCode>0.00;"▲ "0.00</c:formatCode>
                <c:ptCount val="11"/>
                <c:pt idx="0">
                  <c:v>-7.9513134583810485E-2</c:v>
                </c:pt>
                <c:pt idx="1">
                  <c:v>-9.0225571045634861E-2</c:v>
                </c:pt>
                <c:pt idx="2">
                  <c:v>-5.9012838472178773E-2</c:v>
                </c:pt>
                <c:pt idx="3">
                  <c:v>-0.21785682966902462</c:v>
                </c:pt>
                <c:pt idx="4">
                  <c:v>8.9924522464190693E-2</c:v>
                </c:pt>
                <c:pt idx="5">
                  <c:v>-0.27646630906663822</c:v>
                </c:pt>
                <c:pt idx="6">
                  <c:v>-0.24234399445901139</c:v>
                </c:pt>
                <c:pt idx="7">
                  <c:v>0.3596739491809044</c:v>
                </c:pt>
                <c:pt idx="8">
                  <c:v>-4.1348760155021438E-2</c:v>
                </c:pt>
                <c:pt idx="9">
                  <c:v>0.28787823434661131</c:v>
                </c:pt>
                <c:pt idx="10">
                  <c:v>-8.2722148640943863E-2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E4F-4C28-98BE-C4143C54CB61}"/>
            </c:ext>
          </c:extLst>
        </c:ser>
        <c:ser>
          <c:idx val="14"/>
          <c:order val="14"/>
          <c:tx>
            <c:strRef>
              <c:f>'生産（成長率） '!$Q$100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'!$Q$116:$Q$126</c:f>
              <c:numCache>
                <c:formatCode>0.00;"▲ "0.00</c:formatCode>
                <c:ptCount val="11"/>
                <c:pt idx="0">
                  <c:v>-1.7764806271921566E-2</c:v>
                </c:pt>
                <c:pt idx="1">
                  <c:v>0.18132649064766776</c:v>
                </c:pt>
                <c:pt idx="2">
                  <c:v>-0.29198869749743289</c:v>
                </c:pt>
                <c:pt idx="3">
                  <c:v>8.2520379012439499E-2</c:v>
                </c:pt>
                <c:pt idx="4">
                  <c:v>3.0978901741926929E-2</c:v>
                </c:pt>
                <c:pt idx="5">
                  <c:v>2.2685426235716691E-2</c:v>
                </c:pt>
                <c:pt idx="6">
                  <c:v>-4.7926296912726457E-2</c:v>
                </c:pt>
                <c:pt idx="7">
                  <c:v>0.15201810498740356</c:v>
                </c:pt>
                <c:pt idx="8">
                  <c:v>7.5021038815754143E-2</c:v>
                </c:pt>
                <c:pt idx="9">
                  <c:v>-5.3248552688621451E-3</c:v>
                </c:pt>
                <c:pt idx="10">
                  <c:v>1.1937472729569472E-2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4F-4C28-98BE-C4143C54CB61}"/>
            </c:ext>
          </c:extLst>
        </c:ser>
        <c:ser>
          <c:idx val="15"/>
          <c:order val="15"/>
          <c:tx>
            <c:strRef>
              <c:f>'生産（成長率） '!$R$100</c:f>
              <c:strCache>
                <c:ptCount val="1"/>
                <c:pt idx="0">
                  <c:v>保健衛生・社会事業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'!$R$116:$R$126</c:f>
              <c:numCache>
                <c:formatCode>0.00;"▲ "0.00</c:formatCode>
                <c:ptCount val="11"/>
                <c:pt idx="0">
                  <c:v>0.21546066187845014</c:v>
                </c:pt>
                <c:pt idx="1">
                  <c:v>-0.51174238695260743</c:v>
                </c:pt>
                <c:pt idx="2">
                  <c:v>0.60318842015021334</c:v>
                </c:pt>
                <c:pt idx="3">
                  <c:v>0.50669350544366454</c:v>
                </c:pt>
                <c:pt idx="4">
                  <c:v>9.3171743801992196E-2</c:v>
                </c:pt>
                <c:pt idx="5">
                  <c:v>0.34371194136633859</c:v>
                </c:pt>
                <c:pt idx="6">
                  <c:v>0.21887702567787332</c:v>
                </c:pt>
                <c:pt idx="7">
                  <c:v>-2.5261075359373311E-3</c:v>
                </c:pt>
                <c:pt idx="8">
                  <c:v>0.39129466520276934</c:v>
                </c:pt>
                <c:pt idx="9">
                  <c:v>0.14975979555110555</c:v>
                </c:pt>
                <c:pt idx="10">
                  <c:v>0.14275121983430983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E4F-4C28-98BE-C4143C54CB61}"/>
            </c:ext>
          </c:extLst>
        </c:ser>
        <c:ser>
          <c:idx val="16"/>
          <c:order val="16"/>
          <c:tx>
            <c:strRef>
              <c:f>'生産（成長率） '!$S$100</c:f>
              <c:strCache>
                <c:ptCount val="1"/>
                <c:pt idx="0">
                  <c:v>その他のサービス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'生産（成長率） '!$B$116:$B$126</c:f>
              <c:strCache>
                <c:ptCount val="11"/>
                <c:pt idx="0">
                  <c:v>H19(2007)</c:v>
                </c:pt>
                <c:pt idx="1">
                  <c:v>H20(2008)</c:v>
                </c:pt>
                <c:pt idx="2">
                  <c:v>H21(2009)</c:v>
                </c:pt>
                <c:pt idx="3">
                  <c:v>H22(2010)</c:v>
                </c:pt>
                <c:pt idx="4">
                  <c:v>H23(2011)</c:v>
                </c:pt>
                <c:pt idx="5">
                  <c:v>H24(2012)</c:v>
                </c:pt>
                <c:pt idx="6">
                  <c:v>H25(2013)</c:v>
                </c:pt>
                <c:pt idx="7">
                  <c:v>H26(2014)</c:v>
                </c:pt>
                <c:pt idx="8">
                  <c:v>H27(2015)</c:v>
                </c:pt>
                <c:pt idx="9">
                  <c:v>H28(2016)</c:v>
                </c:pt>
                <c:pt idx="10">
                  <c:v>H29(2017)</c:v>
                </c:pt>
              </c:strCache>
            </c:strRef>
          </c:cat>
          <c:val>
            <c:numRef>
              <c:f>'生産（成長率） '!$S$116:$S$126</c:f>
              <c:numCache>
                <c:formatCode>0.00;"▲ "0.00</c:formatCode>
                <c:ptCount val="11"/>
                <c:pt idx="0">
                  <c:v>-0.1790199811138751</c:v>
                </c:pt>
                <c:pt idx="1">
                  <c:v>-1.9438674380460756E-2</c:v>
                </c:pt>
                <c:pt idx="2">
                  <c:v>5.8102106008550043E-2</c:v>
                </c:pt>
                <c:pt idx="3">
                  <c:v>-0.11763087022963253</c:v>
                </c:pt>
                <c:pt idx="4">
                  <c:v>1.1794897404299986E-2</c:v>
                </c:pt>
                <c:pt idx="5">
                  <c:v>7.6158976445640349E-3</c:v>
                </c:pt>
                <c:pt idx="6">
                  <c:v>2.5092273681749433E-2</c:v>
                </c:pt>
                <c:pt idx="7">
                  <c:v>4.0575699999298949E-2</c:v>
                </c:pt>
                <c:pt idx="8">
                  <c:v>-5.355087003357481E-2</c:v>
                </c:pt>
                <c:pt idx="9">
                  <c:v>-0.14401453792265997</c:v>
                </c:pt>
                <c:pt idx="10">
                  <c:v>0.10280132027578333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E4F-4C28-98BE-C4143C54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20993560"/>
        <c:axId val="520992576"/>
      </c:barChart>
      <c:lineChart>
        <c:grouping val="standard"/>
        <c:varyColors val="0"/>
        <c:ser>
          <c:idx val="17"/>
          <c:order val="17"/>
          <c:tx>
            <c:strRef>
              <c:f>'生産（成長率） '!$B$86</c:f>
              <c:strCache>
                <c:ptCount val="1"/>
                <c:pt idx="0">
                  <c:v>経済成長率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'生産（成長率） '!$C$87:$C$97</c:f>
              <c:numCache>
                <c:formatCode>0.00;"▲ "0.00</c:formatCode>
                <c:ptCount val="11"/>
                <c:pt idx="0">
                  <c:v>1.4105776564283219</c:v>
                </c:pt>
                <c:pt idx="1">
                  <c:v>-4.5523238905932137</c:v>
                </c:pt>
                <c:pt idx="2">
                  <c:v>-1.9710750094180285</c:v>
                </c:pt>
                <c:pt idx="3">
                  <c:v>1.9512805455833342</c:v>
                </c:pt>
                <c:pt idx="4">
                  <c:v>1.2466010035311967</c:v>
                </c:pt>
                <c:pt idx="5">
                  <c:v>-0.66144078004874285</c:v>
                </c:pt>
                <c:pt idx="6">
                  <c:v>0.69808308160037502</c:v>
                </c:pt>
                <c:pt idx="7">
                  <c:v>0.51026700693178018</c:v>
                </c:pt>
                <c:pt idx="8">
                  <c:v>2.4356385890033154</c:v>
                </c:pt>
                <c:pt idx="9">
                  <c:v>4.1339773761528038</c:v>
                </c:pt>
                <c:pt idx="10">
                  <c:v>2.8667601547462205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E4F-4C28-98BE-C4143C54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993560"/>
        <c:axId val="520992576"/>
      </c:lineChart>
      <c:catAx>
        <c:axId val="5209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992576"/>
        <c:crosses val="autoZero"/>
        <c:auto val="1"/>
        <c:lblAlgn val="ctr"/>
        <c:lblOffset val="100"/>
        <c:noMultiLvlLbl val="0"/>
      </c:catAx>
      <c:valAx>
        <c:axId val="52099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;&quot;▲ &quot;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99356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321405180248066"/>
          <c:y val="5.6688529993480175E-2"/>
          <c:w val="0.1643913280287424"/>
          <c:h val="0.8453773497568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4</xdr:row>
      <xdr:rowOff>22226</xdr:rowOff>
    </xdr:from>
    <xdr:to>
      <xdr:col>13</xdr:col>
      <xdr:colOff>563974</xdr:colOff>
      <xdr:row>34</xdr:row>
      <xdr:rowOff>3176</xdr:rowOff>
    </xdr:to>
    <xdr:graphicFrame macro="">
      <xdr:nvGraphicFramePr>
        <xdr:cNvPr id="26594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58207</xdr:colOff>
      <xdr:row>34</xdr:row>
      <xdr:rowOff>119591</xdr:rowOff>
    </xdr:from>
    <xdr:to>
      <xdr:col>13</xdr:col>
      <xdr:colOff>569265</xdr:colOff>
      <xdr:row>64</xdr:row>
      <xdr:rowOff>98991</xdr:rowOff>
    </xdr:to>
    <xdr:graphicFrame macro="">
      <xdr:nvGraphicFramePr>
        <xdr:cNvPr id="265940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0.3013</cdr:x>
      <cdr:y>0.04096</cdr:y>
    </cdr:from>
    <cdr:to>
      <cdr:x>0.69175</cdr:x>
      <cdr:y>0.11046</cdr:y>
    </cdr:to>
    <cdr:sp macro="" textlink="'生産（一人当たり） '!$C$6:$I$7">
      <cdr:nvSpPr>
        <cdr:cNvPr id="3" name="正方形/長方形 2"/>
        <cdr:cNvSpPr/>
      </cdr:nvSpPr>
      <cdr:spPr>
        <a:xfrm xmlns:a="http://schemas.openxmlformats.org/drawingml/2006/main">
          <a:off x="2760467" y="192019"/>
          <a:ext cx="3577391" cy="3257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Overflow="clip" horzOverflow="clip" vert="horz" wrap="non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13CAE67-158C-4410-99AE-2D17D022881D}" type="TxLink">
            <a:rPr kumimoji="1"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総生産の推移 （合志市と大津町との比較）</a:t>
          </a:fld>
          <a:endParaRPr kumimoji="1" lang="ja-JP" altLang="en-US" sz="1100"/>
        </a:p>
      </cdr:txBody>
    </cdr:sp>
  </cdr:relSizeAnchor>
  <cdr:relSizeAnchor xmlns:cdr="http://schemas.openxmlformats.org/drawingml/2006/chartDrawing">
    <cdr:from>
      <cdr:x>0.03652</cdr:x>
      <cdr:y>0.04045</cdr:y>
    </cdr:from>
    <cdr:to>
      <cdr:x>0.19843</cdr:x>
      <cdr:y>0.11375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28600" y="184150"/>
          <a:ext cx="1190625" cy="3337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 baseline="0">
              <a:solidFill>
                <a:schemeClr val="tx1"/>
              </a:solidFill>
            </a:rPr>
            <a:t>（単位：百万円）</a:t>
          </a:r>
          <a:endParaRPr kumimoji="1" lang="en-US" altLang="ja-JP" sz="1100" baseline="0"/>
        </a:p>
        <a:p xmlns:a="http://schemas.openxmlformats.org/drawingml/2006/main">
          <a:pPr algn="l"/>
          <a:r>
            <a:rPr kumimoji="1" lang="en-US" altLang="ja-JP" sz="1100"/>
            <a:t>nn </a:t>
          </a:r>
        </a:p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0.87155</cdr:x>
      <cdr:y>0.9199</cdr:y>
    </cdr:from>
    <cdr:to>
      <cdr:x>0.92344</cdr:x>
      <cdr:y>0.97587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006358" y="4071416"/>
          <a:ext cx="476660" cy="247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36000" rIns="36000" bIns="3600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050"/>
            <a:t>（年度）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0.2504</cdr:x>
      <cdr:y>0.04098</cdr:y>
    </cdr:from>
    <cdr:to>
      <cdr:x>0.74634</cdr:x>
      <cdr:y>0.1105</cdr:y>
    </cdr:to>
    <cdr:sp macro="" textlink="'生産（一人当たり） '!$C$37:$L$38">
      <cdr:nvSpPr>
        <cdr:cNvPr id="3" name="正方形/長方形 2"/>
        <cdr:cNvSpPr/>
      </cdr:nvSpPr>
      <cdr:spPr>
        <a:xfrm xmlns:a="http://schemas.openxmlformats.org/drawingml/2006/main">
          <a:off x="2294162" y="192043"/>
          <a:ext cx="4543809" cy="3257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Overflow="clip" horzOverflow="clip" vert="horz" wrap="non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6736147-9395-4EC3-B623-A3DA7ADFF5D3}" type="TxLink">
            <a:rPr kumimoji="1"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一人当たり総生産の推移 （合志市、大津町、全国平均）</a:t>
          </a:fld>
          <a:endParaRPr kumimoji="1" lang="ja-JP" altLang="en-US" sz="1100"/>
        </a:p>
      </cdr:txBody>
    </cdr:sp>
  </cdr:relSizeAnchor>
  <cdr:relSizeAnchor xmlns:cdr="http://schemas.openxmlformats.org/drawingml/2006/chartDrawing">
    <cdr:from>
      <cdr:x>0.03222</cdr:x>
      <cdr:y>0.05245</cdr:y>
    </cdr:from>
    <cdr:to>
      <cdr:x>0.17552</cdr:x>
      <cdr:y>0.12499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03200" y="241300"/>
          <a:ext cx="1025525" cy="3337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 baseline="0">
              <a:solidFill>
                <a:schemeClr val="tx1"/>
              </a:solidFill>
            </a:rPr>
            <a:t>（単位：千円）</a:t>
          </a:r>
          <a:endParaRPr kumimoji="1" lang="en-US" altLang="ja-JP" sz="1100" baseline="0"/>
        </a:p>
        <a:p xmlns:a="http://schemas.openxmlformats.org/drawingml/2006/main">
          <a:pPr algn="l"/>
          <a:r>
            <a:rPr kumimoji="1" lang="en-US" altLang="ja-JP" sz="1100"/>
            <a:t>nn </a:t>
          </a:r>
        </a:p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0.86426</cdr:x>
      <cdr:y>0.92751</cdr:y>
    </cdr:from>
    <cdr:to>
      <cdr:x>0.91612</cdr:x>
      <cdr:y>0.98351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944162" y="4103683"/>
          <a:ext cx="476660" cy="247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36000" rIns="36000" bIns="3600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050"/>
            <a:t>（年度）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71868</xdr:colOff>
      <xdr:row>3</xdr:row>
      <xdr:rowOff>48056</xdr:rowOff>
    </xdr:from>
    <xdr:to>
      <xdr:col>16</xdr:col>
      <xdr:colOff>627529</xdr:colOff>
      <xdr:row>33</xdr:row>
      <xdr:rowOff>51955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77928</xdr:colOff>
      <xdr:row>34</xdr:row>
      <xdr:rowOff>69274</xdr:rowOff>
    </xdr:from>
    <xdr:to>
      <xdr:col>16</xdr:col>
      <xdr:colOff>605118</xdr:colOff>
      <xdr:row>64</xdr:row>
      <xdr:rowOff>73364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0.00281</cdr:x>
      <cdr:y>0.06004</cdr:y>
    </cdr:from>
    <cdr:to>
      <cdr:x>0.11562</cdr:x>
      <cdr:y>0.11896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97" y="282811"/>
          <a:ext cx="1110879" cy="277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effectLst/>
              <a:latin typeface="+mn-lt"/>
              <a:ea typeface="+mn-ea"/>
              <a:cs typeface="+mn-cs"/>
            </a:rPr>
            <a:t>（単位：百万円）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0.76642</cdr:x>
      <cdr:y>0.94021</cdr:y>
    </cdr:from>
    <cdr:to>
      <cdr:x>0.82867</cdr:x>
      <cdr:y>0.99913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863432" y="4428731"/>
          <a:ext cx="638682" cy="277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ja-JP" sz="1100">
              <a:effectLst/>
              <a:latin typeface="+mn-lt"/>
              <a:ea typeface="+mn-ea"/>
              <a:cs typeface="+mn-cs"/>
            </a:rPr>
            <a:t>（年度）</a:t>
          </a:r>
          <a:endParaRPr lang="ja-JP" alt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0.02049</cdr:x>
      <cdr:y>0.06661</cdr:y>
    </cdr:from>
    <cdr:to>
      <cdr:x>0.10371</cdr:x>
      <cdr:y>0.12514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1771" y="313770"/>
          <a:ext cx="819455" cy="27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kumimoji="1" lang="ja-JP" altLang="ja-JP" sz="1100" baseline="0">
              <a:effectLst/>
              <a:latin typeface="+mn-ea"/>
              <a:ea typeface="+mn-ea"/>
              <a:cs typeface="+mn-cs"/>
            </a:rPr>
            <a:t>（単位：</a:t>
          </a:r>
          <a:r>
            <a:rPr kumimoji="1" lang="ja-JP" altLang="en-US" sz="1100" baseline="0">
              <a:effectLst/>
              <a:latin typeface="+mn-ea"/>
              <a:ea typeface="+mn-ea"/>
              <a:cs typeface="+mn-cs"/>
            </a:rPr>
            <a:t>％）</a:t>
          </a:r>
          <a:endParaRPr lang="ja-JP" altLang="en-US" sz="11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0.76667</cdr:x>
      <cdr:y>0.88709</cdr:y>
    </cdr:from>
    <cdr:to>
      <cdr:x>0.8292</cdr:x>
      <cdr:y>0.946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844124" y="4178681"/>
          <a:ext cx="639775" cy="27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ja-JP" sz="1100">
              <a:effectLst/>
              <a:latin typeface="+mn-lt"/>
              <a:ea typeface="+mn-ea"/>
              <a:cs typeface="+mn-cs"/>
            </a:rPr>
            <a:t>（年度）</a:t>
          </a:r>
          <a:endParaRPr lang="ja-JP" alt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166408</xdr:colOff>
      <xdr:row>4</xdr:row>
      <xdr:rowOff>28575</xdr:rowOff>
    </xdr:from>
    <xdr:to>
      <xdr:col>14</xdr:col>
      <xdr:colOff>465084</xdr:colOff>
      <xdr:row>34</xdr:row>
      <xdr:rowOff>9525</xdr:rowOff>
    </xdr:to>
    <xdr:graphicFrame macro="">
      <xdr:nvGraphicFramePr>
        <xdr:cNvPr id="30116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182856</xdr:colOff>
      <xdr:row>35</xdr:row>
      <xdr:rowOff>86590</xdr:rowOff>
    </xdr:from>
    <xdr:to>
      <xdr:col>14</xdr:col>
      <xdr:colOff>481532</xdr:colOff>
      <xdr:row>64</xdr:row>
      <xdr:rowOff>106145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0.22348</cdr:x>
      <cdr:y>0.03518</cdr:y>
    </cdr:from>
    <cdr:to>
      <cdr:x>0.66983</cdr:x>
      <cdr:y>0.12988</cdr:y>
    </cdr:to>
    <cdr:sp macro="" textlink="'生産（成長率） '!$C$6:$H$7">
      <cdr:nvSpPr>
        <cdr:cNvPr id="3" name="正方形/長方形 2"/>
        <cdr:cNvSpPr/>
      </cdr:nvSpPr>
      <cdr:spPr>
        <a:xfrm xmlns:a="http://schemas.openxmlformats.org/drawingml/2006/main">
          <a:off x="2376332" y="160183"/>
          <a:ext cx="4746172" cy="4311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Overflow="clip" horzOverflow="clip" vert="horz" wrap="non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D6821FE-B070-4D96-856B-3600684F3EF8}" type="TxLink">
            <a:rPr kumimoji="1"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経済成長率の推移 （市町村平均と菊陽町との比較）</a:t>
          </a:fld>
          <a:endParaRPr kumimoji="1" lang="ja-JP" altLang="en-US" sz="1600" b="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0.01888</cdr:x>
      <cdr:y>0.07811</cdr:y>
    </cdr:from>
    <cdr:to>
      <cdr:x>0.09614</cdr:x>
      <cdr:y>0.13693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200248" y="366134"/>
          <a:ext cx="819455" cy="2757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Overflow="clip" horzOverflow="clip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 baseline="0">
              <a:solidFill>
                <a:schemeClr val="tx1"/>
              </a:solidFill>
            </a:rPr>
            <a:t>（単位：％）</a:t>
          </a:r>
          <a:endParaRPr kumimoji="1" lang="en-US" altLang="ja-JP" sz="1100"/>
        </a:p>
      </cdr:txBody>
    </cdr:sp>
  </cdr:relSizeAnchor>
  <cdr:relSizeAnchor xmlns:cdr="http://schemas.openxmlformats.org/drawingml/2006/chartDrawing">
    <cdr:from>
      <cdr:x>0.81794</cdr:x>
      <cdr:y>0.94351</cdr:y>
    </cdr:from>
    <cdr:to>
      <cdr:x>0.86282</cdr:x>
      <cdr:y>0.98196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86800" y="4295775"/>
          <a:ext cx="476660" cy="175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1050"/>
            <a:t>（年度）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0.82011</cdr:x>
      <cdr:y>0.92065</cdr:y>
    </cdr:from>
    <cdr:to>
      <cdr:x>0.87751</cdr:x>
      <cdr:y>0.98139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85071" y="4179383"/>
          <a:ext cx="607859" cy="27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（年度）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0.00736</cdr:x>
      <cdr:y>0.01526</cdr:y>
    </cdr:from>
    <cdr:to>
      <cdr:x>0.08475</cdr:x>
      <cdr:y>0.0756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7935" y="69725"/>
          <a:ext cx="819455" cy="27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kumimoji="1" lang="ja-JP" altLang="ja-JP" sz="1100" baseline="0">
              <a:effectLst/>
              <a:latin typeface="+mn-lt"/>
              <a:ea typeface="+mn-ea"/>
              <a:cs typeface="+mn-cs"/>
            </a:rPr>
            <a:t>（単位：</a:t>
          </a:r>
          <a:r>
            <a:rPr kumimoji="1" lang="ja-JP" altLang="en-US" sz="1100" baseline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ja-JP" sz="110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85"/>
  <sheetViews>
    <sheetView tabSelected="1" zoomScaleNormal="100" workbookViewId="0"/>
  </sheetViews>
  <sheetFormatPr defaultRowHeight="12"/>
  <cols>
    <col min="1" max="1" width="2.140625" customWidth="1"/>
    <col min="3" max="3" width="11.7109375" bestFit="1" customWidth="1"/>
    <col min="4" max="5" width="11.140625" customWidth="1"/>
    <col min="6" max="6" width="5.7109375" customWidth="1"/>
    <col min="7" max="7" width="12.140625" customWidth="1"/>
    <col min="8" max="8" width="12.5703125" customWidth="1"/>
    <col min="9" max="9" width="10.7109375" customWidth="1"/>
    <col min="10" max="10" width="13.28515625" bestFit="1" customWidth="1"/>
    <col min="11" max="11" width="4.7109375" customWidth="1"/>
    <col min="12" max="12" width="14.85546875" customWidth="1"/>
    <col min="13" max="13" width="12.7109375" customWidth="1"/>
    <col min="14" max="14" width="13.42578125" customWidth="1"/>
    <col min="15" max="15" width="9.28515625" customWidth="1"/>
    <col min="16" max="16" width="9.7109375" customWidth="1"/>
    <col min="18" max="18" width="0" hidden="1" customWidth="1"/>
  </cols>
  <sheetData>
    <row r="1" spans="2:18" ht="12.75" thickBot="1"/>
    <row r="2" spans="2:18" ht="13.5" thickTop="1" thickBot="1">
      <c r="B2" s="62" t="s">
        <v>94</v>
      </c>
      <c r="E2" s="63" t="s">
        <v>59</v>
      </c>
    </row>
    <row r="3" spans="2:18" ht="13.5" thickTop="1" thickBot="1">
      <c r="B3" s="62" t="s">
        <v>95</v>
      </c>
      <c r="E3" s="63" t="s">
        <v>25</v>
      </c>
    </row>
    <row r="4" spans="2:18" ht="7.5" customHeight="1" thickTop="1"/>
    <row r="5" spans="2:18">
      <c r="R5" t="s">
        <v>6</v>
      </c>
    </row>
    <row r="6" spans="2:18">
      <c r="C6" s="192" t="str">
        <f>"総生産の推移 （"&amp;$E$2&amp;"と"&amp;$E$3&amp;"との比較）"</f>
        <v>総生産の推移 （合志市と大津町との比較）</v>
      </c>
      <c r="D6" s="192"/>
      <c r="E6" s="192"/>
      <c r="F6" s="192"/>
      <c r="G6" s="192"/>
      <c r="H6" s="192"/>
      <c r="I6" s="192"/>
      <c r="R6" t="s">
        <v>7</v>
      </c>
    </row>
    <row r="7" spans="2:18">
      <c r="C7" s="192"/>
      <c r="D7" s="192"/>
      <c r="E7" s="192"/>
      <c r="F7" s="192"/>
      <c r="G7" s="192"/>
      <c r="H7" s="192"/>
      <c r="I7" s="192"/>
      <c r="R7" t="s">
        <v>8</v>
      </c>
    </row>
    <row r="8" spans="2:18">
      <c r="R8" t="s">
        <v>9</v>
      </c>
    </row>
    <row r="9" spans="2:18">
      <c r="R9" t="s">
        <v>10</v>
      </c>
    </row>
    <row r="10" spans="2:18">
      <c r="R10" t="s">
        <v>11</v>
      </c>
    </row>
    <row r="11" spans="2:18">
      <c r="R11" t="s">
        <v>12</v>
      </c>
    </row>
    <row r="12" spans="2:18">
      <c r="R12" t="s">
        <v>13</v>
      </c>
    </row>
    <row r="13" spans="2:18">
      <c r="R13" t="s">
        <v>14</v>
      </c>
    </row>
    <row r="14" spans="2:18">
      <c r="R14" t="s">
        <v>55</v>
      </c>
    </row>
    <row r="15" spans="2:18">
      <c r="R15" t="s">
        <v>56</v>
      </c>
    </row>
    <row r="16" spans="2:18">
      <c r="R16" t="s">
        <v>57</v>
      </c>
    </row>
    <row r="17" spans="18:18">
      <c r="R17" t="s">
        <v>58</v>
      </c>
    </row>
    <row r="18" spans="18:18">
      <c r="R18" t="s">
        <v>59</v>
      </c>
    </row>
    <row r="19" spans="18:18">
      <c r="R19" t="s">
        <v>60</v>
      </c>
    </row>
    <row r="20" spans="18:18">
      <c r="R20" t="s">
        <v>21</v>
      </c>
    </row>
    <row r="21" spans="18:18">
      <c r="R21" t="s">
        <v>22</v>
      </c>
    </row>
    <row r="22" spans="18:18">
      <c r="R22" t="s">
        <v>23</v>
      </c>
    </row>
    <row r="23" spans="18:18">
      <c r="R23" t="s">
        <v>61</v>
      </c>
    </row>
    <row r="24" spans="18:18">
      <c r="R24" t="s">
        <v>25</v>
      </c>
    </row>
    <row r="25" spans="18:18">
      <c r="R25" t="s">
        <v>26</v>
      </c>
    </row>
    <row r="26" spans="18:18">
      <c r="R26" t="s">
        <v>27</v>
      </c>
    </row>
    <row r="27" spans="18:18">
      <c r="R27" t="s">
        <v>28</v>
      </c>
    </row>
    <row r="28" spans="18:18">
      <c r="R28" t="s">
        <v>29</v>
      </c>
    </row>
    <row r="29" spans="18:18">
      <c r="R29" t="s">
        <v>30</v>
      </c>
    </row>
    <row r="30" spans="18:18">
      <c r="R30" t="s">
        <v>31</v>
      </c>
    </row>
    <row r="31" spans="18:18">
      <c r="R31" t="s">
        <v>62</v>
      </c>
    </row>
    <row r="32" spans="18:18">
      <c r="R32" t="s">
        <v>33</v>
      </c>
    </row>
    <row r="33" spans="3:18">
      <c r="R33" t="s">
        <v>34</v>
      </c>
    </row>
    <row r="34" spans="3:18">
      <c r="R34" t="s">
        <v>35</v>
      </c>
    </row>
    <row r="35" spans="3:18">
      <c r="R35" t="s">
        <v>36</v>
      </c>
    </row>
    <row r="36" spans="3:18">
      <c r="R36" t="s">
        <v>63</v>
      </c>
    </row>
    <row r="37" spans="3:18">
      <c r="C37" s="192" t="str">
        <f>"一人当たり総生産の推移 （"&amp;$E$2&amp;"、"&amp;$E$3&amp;"、全国平均）"</f>
        <v>一人当たり総生産の推移 （合志市、大津町、全国平均）</v>
      </c>
      <c r="D37" s="192"/>
      <c r="E37" s="192"/>
      <c r="F37" s="192"/>
      <c r="G37" s="192"/>
      <c r="H37" s="192"/>
      <c r="I37" s="192"/>
      <c r="J37" s="193"/>
      <c r="K37" s="193"/>
      <c r="L37" s="193"/>
      <c r="R37" t="s">
        <v>64</v>
      </c>
    </row>
    <row r="38" spans="3:18">
      <c r="C38" s="192"/>
      <c r="D38" s="192"/>
      <c r="E38" s="192"/>
      <c r="F38" s="192"/>
      <c r="G38" s="192"/>
      <c r="H38" s="192"/>
      <c r="I38" s="192"/>
      <c r="J38" s="193"/>
      <c r="K38" s="193"/>
      <c r="L38" s="193"/>
      <c r="R38" t="s">
        <v>65</v>
      </c>
    </row>
    <row r="39" spans="3:18">
      <c r="R39" t="s">
        <v>40</v>
      </c>
    </row>
    <row r="40" spans="3:18">
      <c r="R40" t="s">
        <v>41</v>
      </c>
    </row>
    <row r="41" spans="3:18">
      <c r="R41" t="s">
        <v>42</v>
      </c>
    </row>
    <row r="42" spans="3:18">
      <c r="R42" t="s">
        <v>43</v>
      </c>
    </row>
    <row r="43" spans="3:18">
      <c r="R43" t="s">
        <v>44</v>
      </c>
    </row>
    <row r="44" spans="3:18">
      <c r="R44" t="s">
        <v>45</v>
      </c>
    </row>
    <row r="45" spans="3:18">
      <c r="R45" t="s">
        <v>46</v>
      </c>
    </row>
    <row r="46" spans="3:18">
      <c r="R46" t="s">
        <v>47</v>
      </c>
    </row>
    <row r="47" spans="3:18">
      <c r="R47" t="s">
        <v>48</v>
      </c>
    </row>
    <row r="48" spans="3:18">
      <c r="R48" t="s">
        <v>66</v>
      </c>
    </row>
    <row r="49" spans="18:18">
      <c r="R49" t="s">
        <v>50</v>
      </c>
    </row>
    <row r="50" spans="18:18">
      <c r="R50" t="s">
        <v>158</v>
      </c>
    </row>
    <row r="51" spans="18:18">
      <c r="R51" t="s">
        <v>72</v>
      </c>
    </row>
    <row r="68" spans="2:14">
      <c r="B68" t="s">
        <v>92</v>
      </c>
      <c r="G68" t="s">
        <v>91</v>
      </c>
      <c r="L68" s="139"/>
      <c r="M68" s="139"/>
      <c r="N68" s="139"/>
    </row>
    <row r="69" spans="2:14">
      <c r="B69" s="155"/>
      <c r="C69" s="155" t="str">
        <f>$E$2</f>
        <v>合志市</v>
      </c>
      <c r="D69" s="65" t="str">
        <f>$E$3</f>
        <v>大津町</v>
      </c>
      <c r="E69" s="136" t="s">
        <v>88</v>
      </c>
      <c r="G69" s="156"/>
      <c r="H69" s="156" t="str">
        <f>$E$2</f>
        <v>合志市</v>
      </c>
      <c r="I69" s="65" t="str">
        <f>$E$3</f>
        <v>大津町</v>
      </c>
      <c r="J69" s="157" t="s">
        <v>88</v>
      </c>
      <c r="L69" s="158" t="s">
        <v>89</v>
      </c>
      <c r="M69" s="159" t="s">
        <v>165</v>
      </c>
      <c r="N69" s="158" t="s">
        <v>144</v>
      </c>
    </row>
    <row r="70" spans="2:14">
      <c r="B70" s="10" t="s">
        <v>133</v>
      </c>
      <c r="C70" s="64">
        <f>SUMIF(H18生産!$A$4:$A$50,$E$2,H18生産!$X$4:$X$50)/1000</f>
        <v>166558.31958547485</v>
      </c>
      <c r="D70" s="64">
        <f>SUMIF(H18生産!$A$4:$A$50,$E$3,H18生産!$X$4:$X$50)/1000</f>
        <v>145750.3128716379</v>
      </c>
      <c r="E70" s="137">
        <f>L70*1000000/M70/1000</f>
        <v>302823.98397252435</v>
      </c>
      <c r="G70" s="10" t="s">
        <v>133</v>
      </c>
      <c r="H70" s="64">
        <f ca="1">SUMIF(H18生産!$A$4:$A$50,$E$2,H18生産!$AD$4:$AD$40)</f>
        <v>3182.5416945729407</v>
      </c>
      <c r="I70" s="64">
        <f ca="1">SUMIF(H18生産!$A$4:$A$50,$E$3,H18生産!$AD$4:$AD$40)</f>
        <v>4934.1654379511128</v>
      </c>
      <c r="J70" s="132">
        <f>L70*1000/N70</f>
        <v>4137.0820169539238</v>
      </c>
      <c r="L70" s="134">
        <v>529033.5</v>
      </c>
      <c r="M70" s="138">
        <v>1747</v>
      </c>
      <c r="N70" s="154">
        <v>127876</v>
      </c>
    </row>
    <row r="71" spans="2:14">
      <c r="B71" s="10" t="s">
        <v>134</v>
      </c>
      <c r="C71" s="64">
        <f>SUMIF(H19生産!$A$4:$A$50,$E$2,H19生産!$X$4:$X$50)/1000</f>
        <v>173025.18657643415</v>
      </c>
      <c r="D71" s="64">
        <f>SUMIF(H19生産!$A$4:$A$50,$E$3,H19生産!$X$4:$X$50)/1000</f>
        <v>178852.89301069771</v>
      </c>
      <c r="E71" s="137">
        <f t="shared" ref="E71:E79" si="0">L71*1000000/M71/1000</f>
        <v>303905.49513451627</v>
      </c>
      <c r="G71" s="10" t="s">
        <v>134</v>
      </c>
      <c r="H71" s="64">
        <f ca="1">SUMIF(H19生産!$A$4:$A$50,$E$2,H19生産!$AD$4:$AD$40)</f>
        <v>3267.2769714378483</v>
      </c>
      <c r="I71" s="64">
        <f ca="1">SUMIF(H19生産!$A$4:$A$50,$E$3,H19生産!$AD$4:$AD$40)</f>
        <v>5974.5087189570313</v>
      </c>
      <c r="J71" s="132">
        <f t="shared" ref="J71:J79" si="1">L71*1000/N71</f>
        <v>4147.7703473383226</v>
      </c>
      <c r="L71" s="134">
        <v>530922.9</v>
      </c>
      <c r="M71" s="138">
        <v>1747</v>
      </c>
      <c r="N71" s="154">
        <v>128002</v>
      </c>
    </row>
    <row r="72" spans="2:14">
      <c r="B72" s="10" t="s">
        <v>135</v>
      </c>
      <c r="C72" s="64">
        <f>SUMIF(H20生産!$A$4:$A$50,$E$2,H20生産!$X$4:$X$50)/1000</f>
        <v>147447.69331452323</v>
      </c>
      <c r="D72" s="64">
        <f>SUMIF(H20生産!$A$4:$A$50,$E$3,H20生産!$X$4:$X$50)/1000</f>
        <v>183407.79932404292</v>
      </c>
      <c r="E72" s="137">
        <f t="shared" si="0"/>
        <v>291632.51287922153</v>
      </c>
      <c r="G72" s="10" t="s">
        <v>135</v>
      </c>
      <c r="H72" s="64">
        <f ca="1">SUMIF(H20生産!$A$4:$A$50,$E$2,H20生産!$AD$4:$AD$40)</f>
        <v>2749.8124487518548</v>
      </c>
      <c r="I72" s="64">
        <f ca="1">SUMIF(H20生産!$A$4:$A$50,$E$3,H20生産!$AD$4:$AD$40)</f>
        <v>6041.6971151313674</v>
      </c>
      <c r="J72" s="132">
        <f t="shared" si="1"/>
        <v>3978.6807025216121</v>
      </c>
      <c r="L72" s="134">
        <v>509482</v>
      </c>
      <c r="M72" s="138">
        <v>1747</v>
      </c>
      <c r="N72" s="154">
        <v>128053</v>
      </c>
    </row>
    <row r="73" spans="2:14">
      <c r="B73" s="10" t="s">
        <v>136</v>
      </c>
      <c r="C73" s="64">
        <f>SUMIF(H21生産!$A$4:$A$50,$E$2,H21生産!$X$4:$X$50)/1000</f>
        <v>133022.16004843198</v>
      </c>
      <c r="D73" s="64">
        <f>SUMIF(H21生産!$A$4:$A$50,$E$3,H21生産!$X$4:$X$50)/1000</f>
        <v>149648.29811609699</v>
      </c>
      <c r="E73" s="137">
        <f t="shared" si="0"/>
        <v>281601.03033772181</v>
      </c>
      <c r="G73" s="10" t="s">
        <v>136</v>
      </c>
      <c r="H73" s="64">
        <f ca="1">SUMIF(H21生産!$A$4:$A$50,$E$2,H21生産!$AD$4:$AD$40)</f>
        <v>2450.666176279145</v>
      </c>
      <c r="I73" s="64">
        <f ca="1">SUMIF(H21生産!$A$4:$A$50,$E$3,H21生産!$AD$4:$AD$40)</f>
        <v>4862.1839663427445</v>
      </c>
      <c r="J73" s="132">
        <f t="shared" si="1"/>
        <v>3842.4834610367802</v>
      </c>
      <c r="L73" s="134">
        <v>491957</v>
      </c>
      <c r="M73" s="138">
        <v>1747</v>
      </c>
      <c r="N73" s="154">
        <v>128031</v>
      </c>
    </row>
    <row r="74" spans="2:14">
      <c r="B74" s="10" t="s">
        <v>137</v>
      </c>
      <c r="C74" s="64">
        <f>SUMIF(H22生産!$A$4:$A$50,$E$2,H22生産!$X$4:$X$50)/1000</f>
        <v>180267.85307381104</v>
      </c>
      <c r="D74" s="64">
        <f>SUMIF(H22生産!$A$4:$A$50,$E$3,H22生産!$X$4:$X$50)/1000</f>
        <v>109752.22842153917</v>
      </c>
      <c r="E74" s="137">
        <f t="shared" si="0"/>
        <v>285878.01946193475</v>
      </c>
      <c r="G74" s="10" t="s">
        <v>137</v>
      </c>
      <c r="H74" s="64">
        <f ca="1">SUMIF(H22生産!$A$4:$A$50,$E$2,H22生産!$AD$4:$AD$40)</f>
        <v>3277.4781475911977</v>
      </c>
      <c r="I74" s="64">
        <f ca="1">SUMIF(H22生産!$A$4:$A$50,$E$3,H22生産!$AD$4:$AD$40)</f>
        <v>3513.8704111397569</v>
      </c>
      <c r="J74" s="132">
        <f t="shared" si="1"/>
        <v>3900.7826107331703</v>
      </c>
      <c r="L74" s="134">
        <v>499428.9</v>
      </c>
      <c r="M74" s="138">
        <v>1747</v>
      </c>
      <c r="N74" s="154">
        <v>128033</v>
      </c>
    </row>
    <row r="75" spans="2:14">
      <c r="B75" s="10" t="s">
        <v>138</v>
      </c>
      <c r="C75" s="64">
        <f>SUMIF(H23生産!$A$4:$A$50,$E$2,H23生産!$X$4:$X$50)/1000</f>
        <v>186618.47499636179</v>
      </c>
      <c r="D75" s="64">
        <f>SUMIF(H23生産!$A$4:$A$50,$E$3,H23生産!$X$4:$X$50)/1000</f>
        <v>125136.71320223784</v>
      </c>
      <c r="E75" s="137">
        <f t="shared" si="0"/>
        <v>282794.79107040644</v>
      </c>
      <c r="G75" s="10" t="s">
        <v>138</v>
      </c>
      <c r="H75" s="64">
        <f ca="1">SUMIF(H23生産!$A$4:$A$50,$E$2,H23生産!$AD$4:$AD$40)</f>
        <v>3349.4593114430645</v>
      </c>
      <c r="I75" s="64">
        <f ca="1">SUMIF(H23生産!$A$4:$A$50,$E$3,H23生産!$AD$4:$AD$40)</f>
        <v>3947.7794561877035</v>
      </c>
      <c r="J75" s="132">
        <f t="shared" si="1"/>
        <v>3866.6246644387224</v>
      </c>
      <c r="L75" s="134">
        <v>494042.5</v>
      </c>
      <c r="M75" s="138">
        <v>1747</v>
      </c>
      <c r="N75" s="154">
        <v>127771</v>
      </c>
    </row>
    <row r="76" spans="2:14">
      <c r="B76" s="10" t="s">
        <v>139</v>
      </c>
      <c r="C76" s="64">
        <f>SUMIF(H24生産!$A$4:$A$50,$E$2,H24生産!$X$4:$X$50)/1000</f>
        <v>169575.11332950668</v>
      </c>
      <c r="D76" s="64">
        <f>SUMIF(H24生産!$A$4:$A$50,$E$3,H24生産!$X$4:$X$50)/1000</f>
        <v>169397.33287658394</v>
      </c>
      <c r="E76" s="137">
        <f t="shared" si="0"/>
        <v>282982.14081282198</v>
      </c>
      <c r="G76" s="10" t="s">
        <v>139</v>
      </c>
      <c r="H76" s="64">
        <f ca="1">SUMIF(H24生産!$A$4:$A$50,$E$2,H24生産!$AD$4:$AD$40)</f>
        <v>3006.1179459228274</v>
      </c>
      <c r="I76" s="64">
        <f ca="1">SUMIF(H24生産!$A$4:$A$50,$E$3,H24生産!$AD$4:$AD$40)</f>
        <v>5268.8044812473618</v>
      </c>
      <c r="J76" s="132">
        <f t="shared" si="1"/>
        <v>3875.2522124934349</v>
      </c>
      <c r="L76" s="134">
        <v>494369.8</v>
      </c>
      <c r="M76" s="138">
        <v>1747</v>
      </c>
      <c r="N76" s="154">
        <v>127571</v>
      </c>
    </row>
    <row r="77" spans="2:14">
      <c r="B77" s="10" t="s">
        <v>140</v>
      </c>
      <c r="C77" s="64">
        <f>SUMIF(H25生産!$A$4:$A$50,$E$2,H25生産!$X$4:$X$50)/1000</f>
        <v>191812.56328040111</v>
      </c>
      <c r="D77" s="64">
        <f>SUMIF(H25生産!$A$4:$A$50,$E$3,H25生産!$X$4:$X$50)/1000</f>
        <v>143731.06622715003</v>
      </c>
      <c r="E77" s="137">
        <f t="shared" si="0"/>
        <v>290357.87063537491</v>
      </c>
      <c r="G77" s="10" t="s">
        <v>140</v>
      </c>
      <c r="H77" s="64">
        <f ca="1">SUMIF(H25生産!$A$4:$A$50,$E$2,H25生産!$AD$4:$AD$40)</f>
        <v>3359.1216293720204</v>
      </c>
      <c r="I77" s="64">
        <f ca="1">SUMIF(H25生産!$A$4:$A$50,$E$3,H25生産!$AD$4:$AD$40)</f>
        <v>4408.1171019796975</v>
      </c>
      <c r="J77" s="132">
        <f t="shared" si="1"/>
        <v>3981.8137574278021</v>
      </c>
      <c r="L77" s="134">
        <v>507255.2</v>
      </c>
      <c r="M77" s="138">
        <v>1747</v>
      </c>
      <c r="N77" s="154">
        <v>127393</v>
      </c>
    </row>
    <row r="78" spans="2:14">
      <c r="B78" s="10" t="s">
        <v>141</v>
      </c>
      <c r="C78" s="64">
        <f>SUMIF(H26生産!$A$4:$A$50,$E$2,H26生産!$X$4:$X$50)/1000</f>
        <v>188392.58479912064</v>
      </c>
      <c r="D78" s="64">
        <f>SUMIF(H26生産!$A$4:$A$50,$E$3,H26生産!$X$4:$X$50)/1000</f>
        <v>129955.22851010112</v>
      </c>
      <c r="E78" s="137">
        <f t="shared" si="0"/>
        <v>296642.9307384087</v>
      </c>
      <c r="G78" s="10" t="s">
        <v>141</v>
      </c>
      <c r="H78" s="64">
        <f ca="1">SUMIF(H26生産!$A$4:$A$50,$E$2,H26生産!$AD$4:$AD$40)</f>
        <v>3261.5880057325985</v>
      </c>
      <c r="I78" s="64">
        <f ca="1">SUMIF(H26生産!$A$4:$A$50,$E$3,H26生産!$AD$4:$AD$40)</f>
        <v>3933.0315510592918</v>
      </c>
      <c r="J78" s="132">
        <f t="shared" si="1"/>
        <v>4073.6316687235199</v>
      </c>
      <c r="L78" s="134">
        <v>518235.2</v>
      </c>
      <c r="M78" s="138">
        <v>1747</v>
      </c>
      <c r="N78" s="154">
        <v>127217</v>
      </c>
    </row>
    <row r="79" spans="2:14">
      <c r="B79" s="10" t="s">
        <v>142</v>
      </c>
      <c r="C79" s="64">
        <f>SUMIF(H27生産!$A$4:$A$50,$E$2,H27生産!$X$4:$X$50)/1000</f>
        <v>221885.65198368338</v>
      </c>
      <c r="D79" s="64">
        <f>SUMIF(H27生産!$A$4:$A$50,$E$3,H27生産!$X$4:$X$50)/1000</f>
        <v>137450.06595298011</v>
      </c>
      <c r="E79" s="137">
        <f t="shared" si="0"/>
        <v>304971.95191757299</v>
      </c>
      <c r="G79" s="10" t="s">
        <v>142</v>
      </c>
      <c r="H79" s="64">
        <f ca="1">SUMIF(H27生産!$A$4:$A$50,$E$2,H27生産!$AD$4:$AD$40)</f>
        <v>3801.3646048258247</v>
      </c>
      <c r="I79" s="64">
        <f ca="1">SUMIF(H27生産!$A$4:$A$50,$E$3,H27生産!$AD$4:$AD$40)</f>
        <v>4108.8743857760401</v>
      </c>
      <c r="J79" s="132">
        <f t="shared" si="1"/>
        <v>4192.6893566791268</v>
      </c>
      <c r="L79" s="134">
        <v>532786</v>
      </c>
      <c r="M79" s="138">
        <v>1747</v>
      </c>
      <c r="N79" s="154">
        <v>127075</v>
      </c>
    </row>
    <row r="80" spans="2:14">
      <c r="B80" s="10" t="s">
        <v>143</v>
      </c>
      <c r="C80" s="64">
        <f>SUMIF(H28生産!$A$4:$A$50,$E$2,H28生産!$X$4:$X$50)/1000</f>
        <v>232512.43900388744</v>
      </c>
      <c r="D80" s="64">
        <f>SUMIF(H28生産!$A$4:$A$50,$E$3,H28生産!$X$4:$X$50)/1000</f>
        <v>132151.19879653156</v>
      </c>
      <c r="E80" s="137">
        <f t="shared" ref="E80" si="2">L80*1000000/M80/1000</f>
        <v>307298.68345735548</v>
      </c>
      <c r="G80" s="10" t="s">
        <v>143</v>
      </c>
      <c r="H80" s="64">
        <f ca="1">SUMIF(H28生産!$A$4:$A$50,$E$2,H28生産!$AD$4:$AD$40)</f>
        <v>3920.2906593135635</v>
      </c>
      <c r="I80" s="64">
        <f ca="1">SUMIF(H28生産!$A$4:$A$50,$E$3,H28生産!$AD$4:$AD$40)</f>
        <v>3913.8515858590717</v>
      </c>
      <c r="J80" s="132">
        <f t="shared" ref="J80" si="3">L80*1000/N80</f>
        <v>4230.236076527879</v>
      </c>
      <c r="L80" s="134">
        <v>536850.80000000005</v>
      </c>
      <c r="M80" s="138">
        <v>1747</v>
      </c>
      <c r="N80" s="154">
        <v>126908</v>
      </c>
    </row>
    <row r="81" spans="2:14">
      <c r="B81" s="10" t="s">
        <v>163</v>
      </c>
      <c r="C81" s="64">
        <f>SUMIF(H29生産!$A$4:$A$50,$E$2,H29生産!$X$4:$X$50)/1000</f>
        <v>247763.45792986863</v>
      </c>
      <c r="D81" s="64">
        <f>SUMIF(H29生産!$A$4:$A$50,$E$3,H29生産!$X$4:$X$50)/1000</f>
        <v>153851.0065911838</v>
      </c>
      <c r="E81" s="137">
        <f t="shared" ref="E81" si="4">L81*1000000/M81/1000</f>
        <v>313443.61763022322</v>
      </c>
      <c r="G81" s="10" t="s">
        <v>164</v>
      </c>
      <c r="H81" s="64">
        <f ca="1">SUMIF(H29生産!$A$4:$A$50,$E$2,H29生産!$AD$4:$AD$40)</f>
        <v>4110.2099855651732</v>
      </c>
      <c r="I81" s="64">
        <f ca="1">SUMIF(H29生産!$A$4:$A$50,$E$3,H29生産!$AD$4:$AD$40)</f>
        <v>4543.3365794874589</v>
      </c>
      <c r="J81" s="132">
        <f t="shared" ref="J81" si="5">L81*1000/N81</f>
        <v>4322.2511642592153</v>
      </c>
      <c r="L81" s="134">
        <v>547586</v>
      </c>
      <c r="M81" s="138">
        <v>1747</v>
      </c>
      <c r="N81" s="154">
        <v>126690</v>
      </c>
    </row>
    <row r="82" spans="2:14">
      <c r="L82" s="188" t="s">
        <v>169</v>
      </c>
      <c r="M82" t="s">
        <v>146</v>
      </c>
      <c r="N82" t="s">
        <v>156</v>
      </c>
    </row>
    <row r="83" spans="2:14">
      <c r="L83" t="s">
        <v>148</v>
      </c>
      <c r="M83" s="135" t="s">
        <v>147</v>
      </c>
      <c r="N83" t="s">
        <v>157</v>
      </c>
    </row>
    <row r="84" spans="2:14">
      <c r="M84" t="s">
        <v>166</v>
      </c>
      <c r="N84" t="s">
        <v>172</v>
      </c>
    </row>
    <row r="85" spans="2:14">
      <c r="M85" t="s">
        <v>145</v>
      </c>
      <c r="N85" t="s">
        <v>173</v>
      </c>
    </row>
  </sheetData>
  <mergeCells count="2">
    <mergeCell ref="C6:I7"/>
    <mergeCell ref="C37:L38"/>
  </mergeCells>
  <phoneticPr fontId="5"/>
  <dataValidations count="1">
    <dataValidation type="list" allowBlank="1" showInputMessage="1" showErrorMessage="1" sqref="E2:E3">
      <formula1>$R$5:$R$51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Z337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2.85546875" style="29" customWidth="1"/>
    <col min="3" max="3" width="11.42578125" style="29" customWidth="1"/>
    <col min="4" max="4" width="9.7109375" style="29" customWidth="1"/>
    <col min="5" max="5" width="11.140625" style="29" customWidth="1"/>
    <col min="6" max="6" width="13.28515625" style="29" bestFit="1" customWidth="1"/>
    <col min="7" max="11" width="12" style="29" customWidth="1"/>
    <col min="12" max="12" width="11.5703125" style="29" customWidth="1"/>
    <col min="13" max="13" width="11" style="29" customWidth="1"/>
    <col min="14" max="14" width="12.7109375" style="29" customWidth="1"/>
    <col min="15" max="15" width="10.85546875" style="29" customWidth="1"/>
    <col min="16" max="16" width="12.85546875" style="29" customWidth="1"/>
    <col min="17" max="18" width="11.28515625" style="29" customWidth="1"/>
    <col min="19" max="19" width="12" style="29" customWidth="1"/>
    <col min="20" max="20" width="11.5703125" style="29" customWidth="1"/>
    <col min="21" max="21" width="12" style="29" customWidth="1"/>
    <col min="22" max="22" width="12.85546875" style="29" customWidth="1"/>
    <col min="23" max="23" width="12.7109375" style="29" customWidth="1"/>
    <col min="24" max="24" width="13.5703125" style="29" customWidth="1"/>
    <col min="25" max="25" width="12.140625" style="29" customWidth="1"/>
    <col min="26" max="26" width="12.85546875" style="29" customWidth="1"/>
    <col min="27" max="27" width="13.28515625" style="29" customWidth="1"/>
    <col min="28" max="28" width="3.5703125" style="17" customWidth="1"/>
    <col min="29" max="29" width="11.28515625" style="17" customWidth="1"/>
    <col min="30" max="30" width="10" style="17" customWidth="1"/>
    <col min="31" max="31" width="9.28515625" style="17" customWidth="1"/>
    <col min="32" max="37" width="12" style="17" customWidth="1"/>
    <col min="38" max="38" width="10" style="17" customWidth="1"/>
    <col min="39" max="39" width="10.7109375" style="17" customWidth="1"/>
    <col min="40" max="40" width="10.28515625" style="17" customWidth="1"/>
    <col min="41" max="41" width="9.5703125" style="17" customWidth="1"/>
    <col min="42" max="42" width="10.85546875" style="17" customWidth="1"/>
    <col min="43" max="43" width="9.7109375" style="17" customWidth="1"/>
    <col min="44" max="44" width="9" style="17" customWidth="1"/>
    <col min="45" max="46" width="9.7109375" style="17" customWidth="1"/>
    <col min="47" max="47" width="10.140625" style="17" customWidth="1"/>
    <col min="48" max="48" width="9.85546875" style="17" customWidth="1"/>
    <col min="49" max="49" width="10.85546875" style="17" customWidth="1"/>
    <col min="50" max="50" width="10" style="17" customWidth="1"/>
    <col min="51" max="51" width="11.140625" style="17" customWidth="1"/>
    <col min="52" max="52" width="10.140625" style="17" customWidth="1"/>
    <col min="53" max="53" width="10.5703125" style="17" customWidth="1"/>
    <col min="54" max="54" width="10.7109375" style="17" customWidth="1"/>
    <col min="55" max="78" width="9.140625" style="17"/>
    <col min="79" max="16384" width="9.140625" style="29"/>
  </cols>
  <sheetData>
    <row r="1" spans="1:78" s="11" customFormat="1" ht="10.5" customHeight="1" thickBot="1">
      <c r="A1" s="11" t="s">
        <v>159</v>
      </c>
      <c r="C1" s="12" t="s">
        <v>75</v>
      </c>
      <c r="D1" s="13" t="s">
        <v>54</v>
      </c>
      <c r="E1" s="13"/>
      <c r="M1" s="14"/>
      <c r="N1" s="14" t="s">
        <v>53</v>
      </c>
      <c r="O1" s="11" t="s">
        <v>159</v>
      </c>
      <c r="P1" s="15"/>
      <c r="Q1" s="16" t="str">
        <f>$C$1</f>
        <v>平成23年度</v>
      </c>
      <c r="R1" s="15" t="s">
        <v>54</v>
      </c>
      <c r="AB1" s="14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s="1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98</v>
      </c>
      <c r="W2" s="98" t="s">
        <v>99</v>
      </c>
      <c r="X2" s="96" t="s">
        <v>2</v>
      </c>
      <c r="Y2" s="196" t="s">
        <v>80</v>
      </c>
      <c r="Z2" s="197"/>
      <c r="AA2" s="198"/>
      <c r="AB2" s="112"/>
      <c r="AC2" s="78"/>
      <c r="AD2" s="6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106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B3" s="5"/>
      <c r="AC3" s="68" t="s">
        <v>85</v>
      </c>
      <c r="AD3" s="79" t="s">
        <v>86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1" customFormat="1" ht="10.5" customHeight="1">
      <c r="A4" s="91" t="s">
        <v>6</v>
      </c>
      <c r="B4" s="1">
        <v>2274515969.5105124</v>
      </c>
      <c r="C4" s="1">
        <v>21788565</v>
      </c>
      <c r="D4" s="1">
        <v>272215</v>
      </c>
      <c r="E4" s="1">
        <v>2774540</v>
      </c>
      <c r="F4" s="1">
        <v>162025779.91705203</v>
      </c>
      <c r="G4" s="1">
        <v>37326442</v>
      </c>
      <c r="H4" s="1">
        <v>92791812</v>
      </c>
      <c r="I4" s="1">
        <v>306022611</v>
      </c>
      <c r="J4" s="1">
        <v>93840202</v>
      </c>
      <c r="K4" s="1">
        <v>75670574</v>
      </c>
      <c r="L4" s="1">
        <v>109502166</v>
      </c>
      <c r="M4" s="1">
        <v>125492948</v>
      </c>
      <c r="N4" s="106">
        <v>295707345</v>
      </c>
      <c r="O4" s="105" t="s">
        <v>6</v>
      </c>
      <c r="P4" s="1">
        <v>208108746</v>
      </c>
      <c r="Q4" s="1">
        <v>229308621.59346053</v>
      </c>
      <c r="R4" s="1">
        <v>125833147</v>
      </c>
      <c r="S4" s="1">
        <v>258965539</v>
      </c>
      <c r="T4" s="1">
        <v>129084716</v>
      </c>
      <c r="U4" s="1">
        <v>2274515969.5105124</v>
      </c>
      <c r="V4" s="1">
        <v>25126486</v>
      </c>
      <c r="W4" s="1">
        <v>12131179</v>
      </c>
      <c r="X4" s="1">
        <v>2287511276.5105124</v>
      </c>
      <c r="Y4" s="120">
        <v>24835320</v>
      </c>
      <c r="Z4" s="1">
        <v>254817591.91705203</v>
      </c>
      <c r="AA4" s="106">
        <v>1994863057.5934603</v>
      </c>
      <c r="AB4" s="1"/>
      <c r="AC4" s="80">
        <v>736484</v>
      </c>
      <c r="AD4" s="71">
        <f>X4/AC4</f>
        <v>3105.9891002527038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1" customFormat="1" ht="10.5" customHeight="1">
      <c r="A5" s="105" t="s">
        <v>7</v>
      </c>
      <c r="B5" s="1">
        <v>373196320.80199021</v>
      </c>
      <c r="C5" s="1">
        <v>21842171</v>
      </c>
      <c r="D5" s="1">
        <v>958812</v>
      </c>
      <c r="E5" s="1">
        <v>239611</v>
      </c>
      <c r="F5" s="1">
        <v>77293355.374035358</v>
      </c>
      <c r="G5" s="1">
        <v>9024273</v>
      </c>
      <c r="H5" s="1">
        <v>19903432</v>
      </c>
      <c r="I5" s="1">
        <v>34878748</v>
      </c>
      <c r="J5" s="1">
        <v>25844450</v>
      </c>
      <c r="K5" s="1">
        <v>9812411</v>
      </c>
      <c r="L5" s="1">
        <v>9775662</v>
      </c>
      <c r="M5" s="1">
        <v>13155522</v>
      </c>
      <c r="N5" s="106">
        <v>38713702</v>
      </c>
      <c r="O5" s="105" t="s">
        <v>7</v>
      </c>
      <c r="P5" s="1">
        <v>16226799</v>
      </c>
      <c r="Q5" s="1">
        <v>20056495.427954867</v>
      </c>
      <c r="R5" s="1">
        <v>16827964</v>
      </c>
      <c r="S5" s="1">
        <v>39982969</v>
      </c>
      <c r="T5" s="1">
        <v>18659944</v>
      </c>
      <c r="U5" s="1">
        <v>373196320.80199021</v>
      </c>
      <c r="V5" s="1">
        <v>4149185</v>
      </c>
      <c r="W5" s="1">
        <v>1990450</v>
      </c>
      <c r="X5" s="1">
        <v>375355055.80199021</v>
      </c>
      <c r="Y5" s="121">
        <v>23040594</v>
      </c>
      <c r="Z5" s="1">
        <v>97196787.374035358</v>
      </c>
      <c r="AA5" s="106">
        <v>252958939.42795485</v>
      </c>
      <c r="AB5" s="1"/>
      <c r="AC5" s="80">
        <v>131426</v>
      </c>
      <c r="AD5" s="71">
        <f t="shared" ref="AD5:AD50" si="0">X5/AC5</f>
        <v>2856.0182597202243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1" customFormat="1" ht="10.5" customHeight="1">
      <c r="A6" s="105" t="s">
        <v>8</v>
      </c>
      <c r="B6" s="1">
        <v>104361530.48627259</v>
      </c>
      <c r="C6" s="1">
        <v>1558544</v>
      </c>
      <c r="D6" s="1">
        <v>305613</v>
      </c>
      <c r="E6" s="1">
        <v>63768</v>
      </c>
      <c r="F6" s="1">
        <v>12924820.660434235</v>
      </c>
      <c r="G6" s="1">
        <v>2866935</v>
      </c>
      <c r="H6" s="1">
        <v>3432750</v>
      </c>
      <c r="I6" s="1">
        <v>10509825</v>
      </c>
      <c r="J6" s="1">
        <v>6510849</v>
      </c>
      <c r="K6" s="1">
        <v>5160505</v>
      </c>
      <c r="L6" s="1">
        <v>3244292</v>
      </c>
      <c r="M6" s="1">
        <v>4548552</v>
      </c>
      <c r="N6" s="106">
        <v>10519161</v>
      </c>
      <c r="O6" s="105" t="s">
        <v>8</v>
      </c>
      <c r="P6" s="1">
        <v>4828952</v>
      </c>
      <c r="Q6" s="1">
        <v>9155969.8258383553</v>
      </c>
      <c r="R6" s="1">
        <v>4135502</v>
      </c>
      <c r="S6" s="1">
        <v>16298223</v>
      </c>
      <c r="T6" s="1">
        <v>8297269</v>
      </c>
      <c r="U6" s="1">
        <v>104361530.48627259</v>
      </c>
      <c r="V6" s="1">
        <v>1187569</v>
      </c>
      <c r="W6" s="1">
        <v>556614</v>
      </c>
      <c r="X6" s="1">
        <v>104992485.48627259</v>
      </c>
      <c r="Y6" s="121">
        <v>1927925</v>
      </c>
      <c r="Z6" s="1">
        <v>16357570.660434235</v>
      </c>
      <c r="AA6" s="106">
        <v>86076034.825838357</v>
      </c>
      <c r="AB6" s="1"/>
      <c r="AC6" s="80">
        <v>35294</v>
      </c>
      <c r="AD6" s="71">
        <f t="shared" si="0"/>
        <v>2974.7970047677391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1" customFormat="1" ht="10.5" customHeight="1">
      <c r="A7" s="105" t="s">
        <v>9</v>
      </c>
      <c r="B7" s="1">
        <v>100204015.85128903</v>
      </c>
      <c r="C7" s="1">
        <v>1601392</v>
      </c>
      <c r="D7" s="1">
        <v>23651</v>
      </c>
      <c r="E7" s="1">
        <v>67287</v>
      </c>
      <c r="F7" s="1">
        <v>10179838.480678216</v>
      </c>
      <c r="G7" s="1">
        <v>2846399</v>
      </c>
      <c r="H7" s="1">
        <v>4535087</v>
      </c>
      <c r="I7" s="1">
        <v>9017955</v>
      </c>
      <c r="J7" s="1">
        <v>2297987</v>
      </c>
      <c r="K7" s="1">
        <v>3912240</v>
      </c>
      <c r="L7" s="1">
        <v>3939570</v>
      </c>
      <c r="M7" s="1">
        <v>3012374</v>
      </c>
      <c r="N7" s="106">
        <v>16162641</v>
      </c>
      <c r="O7" s="105" t="s">
        <v>9</v>
      </c>
      <c r="P7" s="1">
        <v>4320352</v>
      </c>
      <c r="Q7" s="1">
        <v>4907900.3706108173</v>
      </c>
      <c r="R7" s="1">
        <v>5835632</v>
      </c>
      <c r="S7" s="1">
        <v>18599237</v>
      </c>
      <c r="T7" s="1">
        <v>8944473</v>
      </c>
      <c r="U7" s="1">
        <v>100204015.85128903</v>
      </c>
      <c r="V7" s="1">
        <v>1185692</v>
      </c>
      <c r="W7" s="1">
        <v>534440</v>
      </c>
      <c r="X7" s="1">
        <v>100855267.85128903</v>
      </c>
      <c r="Y7" s="121">
        <v>1692330</v>
      </c>
      <c r="Z7" s="1">
        <v>14714925.480678216</v>
      </c>
      <c r="AA7" s="106">
        <v>83796760.370610818</v>
      </c>
      <c r="AB7" s="1"/>
      <c r="AC7" s="80">
        <v>54989</v>
      </c>
      <c r="AD7" s="71">
        <f t="shared" si="0"/>
        <v>1834.0989625432182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1" customFormat="1" ht="10.5" customHeight="1">
      <c r="A8" s="105" t="s">
        <v>10</v>
      </c>
      <c r="B8" s="1">
        <v>68884072.731732443</v>
      </c>
      <c r="C8" s="1">
        <v>1090698</v>
      </c>
      <c r="D8" s="1">
        <v>246044</v>
      </c>
      <c r="E8" s="1">
        <v>10171</v>
      </c>
      <c r="F8" s="1">
        <v>9087138.3514177091</v>
      </c>
      <c r="G8" s="1">
        <v>2731904</v>
      </c>
      <c r="H8" s="1">
        <v>3450935</v>
      </c>
      <c r="I8" s="1">
        <v>5783599</v>
      </c>
      <c r="J8" s="1">
        <v>2628682</v>
      </c>
      <c r="K8" s="1">
        <v>1946969</v>
      </c>
      <c r="L8" s="1">
        <v>2002733</v>
      </c>
      <c r="M8" s="1">
        <v>2742605</v>
      </c>
      <c r="N8" s="106">
        <v>6580340</v>
      </c>
      <c r="O8" s="105" t="s">
        <v>10</v>
      </c>
      <c r="P8" s="1">
        <v>3799895</v>
      </c>
      <c r="Q8" s="1">
        <v>4832230.3803147376</v>
      </c>
      <c r="R8" s="1">
        <v>3464130</v>
      </c>
      <c r="S8" s="1">
        <v>14428389</v>
      </c>
      <c r="T8" s="1">
        <v>4057610</v>
      </c>
      <c r="U8" s="1">
        <v>68884072.731732443</v>
      </c>
      <c r="V8" s="1">
        <v>805272</v>
      </c>
      <c r="W8" s="1">
        <v>367395</v>
      </c>
      <c r="X8" s="1">
        <v>69321949.731732443</v>
      </c>
      <c r="Y8" s="121">
        <v>1346913</v>
      </c>
      <c r="Z8" s="1">
        <v>12538073.351417709</v>
      </c>
      <c r="AA8" s="106">
        <v>54999086.380314738</v>
      </c>
      <c r="AB8" s="1"/>
      <c r="AC8" s="80">
        <v>26684</v>
      </c>
      <c r="AD8" s="71">
        <f t="shared" si="0"/>
        <v>2597.8844900214526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1" customFormat="1" ht="10.5" customHeight="1">
      <c r="A9" s="105" t="s">
        <v>11</v>
      </c>
      <c r="B9" s="1">
        <v>164712104.29112059</v>
      </c>
      <c r="C9" s="1">
        <v>13577932</v>
      </c>
      <c r="D9" s="1">
        <v>103724</v>
      </c>
      <c r="E9" s="1">
        <v>638038</v>
      </c>
      <c r="F9" s="1">
        <v>21931376.831286877</v>
      </c>
      <c r="G9" s="1">
        <v>3123153</v>
      </c>
      <c r="H9" s="1">
        <v>9264505</v>
      </c>
      <c r="I9" s="1">
        <v>13810398</v>
      </c>
      <c r="J9" s="1">
        <v>6000436</v>
      </c>
      <c r="K9" s="1">
        <v>4997282</v>
      </c>
      <c r="L9" s="1">
        <v>5258574</v>
      </c>
      <c r="M9" s="1">
        <v>6860399</v>
      </c>
      <c r="N9" s="106">
        <v>19807224</v>
      </c>
      <c r="O9" s="105" t="s">
        <v>11</v>
      </c>
      <c r="P9" s="1">
        <v>6568224</v>
      </c>
      <c r="Q9" s="1">
        <v>12010029.459833726</v>
      </c>
      <c r="R9" s="1">
        <v>10400239</v>
      </c>
      <c r="S9" s="1">
        <v>19823871</v>
      </c>
      <c r="T9" s="1">
        <v>10536699</v>
      </c>
      <c r="U9" s="1">
        <v>164712104.29112059</v>
      </c>
      <c r="V9" s="1">
        <v>1877758</v>
      </c>
      <c r="W9" s="1">
        <v>878495</v>
      </c>
      <c r="X9" s="1">
        <v>165711367.29112059</v>
      </c>
      <c r="Y9" s="121">
        <v>14319694</v>
      </c>
      <c r="Z9" s="1">
        <v>31195881.831286877</v>
      </c>
      <c r="AA9" s="106">
        <v>119196528.45983371</v>
      </c>
      <c r="AB9" s="1"/>
      <c r="AC9" s="80">
        <v>69050</v>
      </c>
      <c r="AD9" s="71">
        <f t="shared" si="0"/>
        <v>2399.8749788721302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1" customFormat="1" ht="10.5" customHeight="1">
      <c r="A10" s="105" t="s">
        <v>12</v>
      </c>
      <c r="B10" s="1">
        <v>160219662.34708494</v>
      </c>
      <c r="C10" s="1">
        <v>6749096</v>
      </c>
      <c r="D10" s="1">
        <v>507332</v>
      </c>
      <c r="E10" s="1">
        <v>194816</v>
      </c>
      <c r="F10" s="1">
        <v>51821985.558688171</v>
      </c>
      <c r="G10" s="1">
        <v>3120335</v>
      </c>
      <c r="H10" s="1">
        <v>9244030</v>
      </c>
      <c r="I10" s="1">
        <v>10616143</v>
      </c>
      <c r="J10" s="1">
        <v>5393657</v>
      </c>
      <c r="K10" s="1">
        <v>5372232</v>
      </c>
      <c r="L10" s="1">
        <v>3960465</v>
      </c>
      <c r="M10" s="1">
        <v>4555416</v>
      </c>
      <c r="N10" s="106">
        <v>13445243</v>
      </c>
      <c r="O10" s="105" t="s">
        <v>12</v>
      </c>
      <c r="P10" s="1">
        <v>4173286</v>
      </c>
      <c r="Q10" s="1">
        <v>9447934.7883967664</v>
      </c>
      <c r="R10" s="1">
        <v>7137343</v>
      </c>
      <c r="S10" s="1">
        <v>16313411</v>
      </c>
      <c r="T10" s="1">
        <v>8166937</v>
      </c>
      <c r="U10" s="1">
        <v>160219662.34708494</v>
      </c>
      <c r="V10" s="1">
        <v>1802303</v>
      </c>
      <c r="W10" s="1">
        <v>854535</v>
      </c>
      <c r="X10" s="1">
        <v>161167430.34708494</v>
      </c>
      <c r="Y10" s="121">
        <v>7451244</v>
      </c>
      <c r="Z10" s="1">
        <v>61066015.558688171</v>
      </c>
      <c r="AA10" s="106">
        <v>91702402.788396776</v>
      </c>
      <c r="AB10" s="1"/>
      <c r="AC10" s="80">
        <v>54807</v>
      </c>
      <c r="AD10" s="71">
        <f t="shared" si="0"/>
        <v>2940.6358740139935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1" customFormat="1" ht="10.5" customHeight="1">
      <c r="A11" s="105" t="s">
        <v>13</v>
      </c>
      <c r="B11" s="1">
        <v>175850672.62735572</v>
      </c>
      <c r="C11" s="1">
        <v>10512780</v>
      </c>
      <c r="D11" s="1">
        <v>550800</v>
      </c>
      <c r="E11" s="1">
        <v>66508</v>
      </c>
      <c r="F11" s="1">
        <v>65366910.033236399</v>
      </c>
      <c r="G11" s="1">
        <v>3791996</v>
      </c>
      <c r="H11" s="1">
        <v>12165318</v>
      </c>
      <c r="I11" s="1">
        <v>12096363</v>
      </c>
      <c r="J11" s="1">
        <v>5717756</v>
      </c>
      <c r="K11" s="1">
        <v>4093010</v>
      </c>
      <c r="L11" s="1">
        <v>3569321</v>
      </c>
      <c r="M11" s="1">
        <v>3818533</v>
      </c>
      <c r="N11" s="106">
        <v>12930292</v>
      </c>
      <c r="O11" s="105" t="s">
        <v>13</v>
      </c>
      <c r="P11" s="1">
        <v>3585711</v>
      </c>
      <c r="Q11" s="1">
        <v>10962886.594119336</v>
      </c>
      <c r="R11" s="1">
        <v>5982170</v>
      </c>
      <c r="S11" s="1">
        <v>13514913</v>
      </c>
      <c r="T11" s="1">
        <v>7125405</v>
      </c>
      <c r="U11" s="1">
        <v>175850672.62735572</v>
      </c>
      <c r="V11" s="1">
        <v>1952096</v>
      </c>
      <c r="W11" s="1">
        <v>937903</v>
      </c>
      <c r="X11" s="1">
        <v>176864865.62735572</v>
      </c>
      <c r="Y11" s="121">
        <v>11130088</v>
      </c>
      <c r="Z11" s="1">
        <v>77532228.033236399</v>
      </c>
      <c r="AA11" s="106">
        <v>87188356.594119325</v>
      </c>
      <c r="AB11" s="1"/>
      <c r="AC11" s="80">
        <v>49833</v>
      </c>
      <c r="AD11" s="71">
        <f t="shared" si="0"/>
        <v>3549.1514784852552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1" customFormat="1" ht="10.5" customHeight="1">
      <c r="A12" s="105" t="s">
        <v>14</v>
      </c>
      <c r="B12" s="1">
        <v>89840353.941502005</v>
      </c>
      <c r="C12" s="1">
        <v>2546885</v>
      </c>
      <c r="D12" s="1">
        <v>58489</v>
      </c>
      <c r="E12" s="1">
        <v>775810</v>
      </c>
      <c r="F12" s="1">
        <v>21491019.325176172</v>
      </c>
      <c r="G12" s="1">
        <v>2307193</v>
      </c>
      <c r="H12" s="1">
        <v>6650131</v>
      </c>
      <c r="I12" s="1">
        <v>8657427</v>
      </c>
      <c r="J12" s="1">
        <v>5956392</v>
      </c>
      <c r="K12" s="1">
        <v>1778099</v>
      </c>
      <c r="L12" s="1">
        <v>2764101</v>
      </c>
      <c r="M12" s="1">
        <v>2400817</v>
      </c>
      <c r="N12" s="106">
        <v>10017299</v>
      </c>
      <c r="O12" s="105" t="s">
        <v>14</v>
      </c>
      <c r="P12" s="1">
        <v>3310608</v>
      </c>
      <c r="Q12" s="1">
        <v>2991844.6163258227</v>
      </c>
      <c r="R12" s="1">
        <v>3262367</v>
      </c>
      <c r="S12" s="1">
        <v>9489859</v>
      </c>
      <c r="T12" s="1">
        <v>5382013</v>
      </c>
      <c r="U12" s="1">
        <v>89840353.941502005</v>
      </c>
      <c r="V12" s="1">
        <v>1042794</v>
      </c>
      <c r="W12" s="1">
        <v>479165</v>
      </c>
      <c r="X12" s="1">
        <v>90403982.941502005</v>
      </c>
      <c r="Y12" s="121">
        <v>3381184</v>
      </c>
      <c r="Z12" s="1">
        <v>28141150.325176172</v>
      </c>
      <c r="AA12" s="106">
        <v>58318019.616325833</v>
      </c>
      <c r="AB12" s="1"/>
      <c r="AC12" s="80">
        <v>37624</v>
      </c>
      <c r="AD12" s="71">
        <f t="shared" si="0"/>
        <v>2402.8275287450033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1" customFormat="1" ht="10.5" customHeight="1">
      <c r="A13" s="105" t="s">
        <v>55</v>
      </c>
      <c r="B13" s="1">
        <v>66383107.792565711</v>
      </c>
      <c r="C13" s="1">
        <v>1144381</v>
      </c>
      <c r="D13" s="1">
        <v>166482</v>
      </c>
      <c r="E13" s="1">
        <v>4005227</v>
      </c>
      <c r="F13" s="1">
        <v>4367652.2986357287</v>
      </c>
      <c r="G13" s="1">
        <v>2230907</v>
      </c>
      <c r="H13" s="1">
        <v>3939543</v>
      </c>
      <c r="I13" s="1">
        <v>5056944</v>
      </c>
      <c r="J13" s="1">
        <v>7459739</v>
      </c>
      <c r="K13" s="1">
        <v>4060733</v>
      </c>
      <c r="L13" s="1">
        <v>2068527</v>
      </c>
      <c r="M13" s="1">
        <v>2432398</v>
      </c>
      <c r="N13" s="106">
        <v>7610681</v>
      </c>
      <c r="O13" s="105" t="s">
        <v>15</v>
      </c>
      <c r="P13" s="1">
        <v>1955462</v>
      </c>
      <c r="Q13" s="1">
        <v>3946272.4939299836</v>
      </c>
      <c r="R13" s="1">
        <v>4295859</v>
      </c>
      <c r="S13" s="1">
        <v>7522205</v>
      </c>
      <c r="T13" s="1">
        <v>4120095</v>
      </c>
      <c r="U13" s="1">
        <v>66383107.792565711</v>
      </c>
      <c r="V13" s="1">
        <v>785640</v>
      </c>
      <c r="W13" s="1">
        <v>354056</v>
      </c>
      <c r="X13" s="1">
        <v>66814691.792565703</v>
      </c>
      <c r="Y13" s="121">
        <v>5316090</v>
      </c>
      <c r="Z13" s="1">
        <v>8307195.2986357287</v>
      </c>
      <c r="AA13" s="106">
        <v>52759822.493929982</v>
      </c>
      <c r="AB13" s="1"/>
      <c r="AC13" s="80">
        <v>29329</v>
      </c>
      <c r="AD13" s="71">
        <f t="shared" si="0"/>
        <v>2278.1101228328857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1" customFormat="1" ht="10.5" customHeight="1">
      <c r="A14" s="105" t="s">
        <v>56</v>
      </c>
      <c r="B14" s="121">
        <v>184231050.43714121</v>
      </c>
      <c r="C14" s="1">
        <v>10467253</v>
      </c>
      <c r="D14" s="1">
        <v>151661</v>
      </c>
      <c r="E14" s="4">
        <v>64320</v>
      </c>
      <c r="F14" s="1">
        <v>49626836.95096314</v>
      </c>
      <c r="G14" s="1">
        <v>2853587</v>
      </c>
      <c r="H14" s="1">
        <v>9073600</v>
      </c>
      <c r="I14" s="1">
        <v>12417883</v>
      </c>
      <c r="J14" s="1">
        <v>12001775</v>
      </c>
      <c r="K14" s="1">
        <v>3875176</v>
      </c>
      <c r="L14" s="1">
        <v>4716473</v>
      </c>
      <c r="M14" s="1">
        <v>3783101</v>
      </c>
      <c r="N14" s="106">
        <v>18078195</v>
      </c>
      <c r="O14" s="105" t="s">
        <v>16</v>
      </c>
      <c r="P14" s="1">
        <v>4470033</v>
      </c>
      <c r="Q14" s="1">
        <v>11804599.486178067</v>
      </c>
      <c r="R14" s="1">
        <v>8551327</v>
      </c>
      <c r="S14" s="1">
        <v>21934807</v>
      </c>
      <c r="T14" s="1">
        <v>10360423</v>
      </c>
      <c r="U14" s="1">
        <v>184231050.43714121</v>
      </c>
      <c r="V14" s="1">
        <v>2062379</v>
      </c>
      <c r="W14" s="1">
        <v>982600</v>
      </c>
      <c r="X14" s="1">
        <v>185310829.43714121</v>
      </c>
      <c r="Y14" s="121">
        <v>10683234</v>
      </c>
      <c r="Z14" s="1">
        <v>58700436.95096314</v>
      </c>
      <c r="AA14" s="106">
        <v>114847379.48617807</v>
      </c>
      <c r="AB14" s="1"/>
      <c r="AC14" s="80">
        <v>61510</v>
      </c>
      <c r="AD14" s="71">
        <f t="shared" si="0"/>
        <v>3012.6943494901839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1" customFormat="1" ht="10.5" customHeight="1">
      <c r="A15" s="105" t="s">
        <v>57</v>
      </c>
      <c r="B15" s="1">
        <v>101406544.35629085</v>
      </c>
      <c r="C15" s="1">
        <v>6113674</v>
      </c>
      <c r="D15" s="1">
        <v>456297</v>
      </c>
      <c r="E15" s="149">
        <v>0</v>
      </c>
      <c r="F15" s="1">
        <v>34546167.290322714</v>
      </c>
      <c r="G15" s="1">
        <v>1999895</v>
      </c>
      <c r="H15" s="1">
        <v>4908319</v>
      </c>
      <c r="I15" s="1">
        <v>5598724</v>
      </c>
      <c r="J15" s="1">
        <v>1950092</v>
      </c>
      <c r="K15" s="1">
        <v>5839511</v>
      </c>
      <c r="L15" s="1">
        <v>2100743</v>
      </c>
      <c r="M15" s="1">
        <v>2023996</v>
      </c>
      <c r="N15" s="106">
        <v>6473826</v>
      </c>
      <c r="O15" s="105" t="s">
        <v>17</v>
      </c>
      <c r="P15" s="1">
        <v>2969516</v>
      </c>
      <c r="Q15" s="1">
        <v>7283467.0659681251</v>
      </c>
      <c r="R15" s="1">
        <v>4180652</v>
      </c>
      <c r="S15" s="1">
        <v>9831763</v>
      </c>
      <c r="T15" s="1">
        <v>5129902</v>
      </c>
      <c r="U15" s="1">
        <v>101406544.35629085</v>
      </c>
      <c r="V15" s="1">
        <v>1142370</v>
      </c>
      <c r="W15" s="1">
        <v>540854</v>
      </c>
      <c r="X15" s="1">
        <v>102008060.35629085</v>
      </c>
      <c r="Y15" s="121">
        <v>6569971</v>
      </c>
      <c r="Z15" s="1">
        <v>39454486.290322714</v>
      </c>
      <c r="AA15" s="106">
        <v>55382087.065968134</v>
      </c>
      <c r="AB15" s="1"/>
      <c r="AC15" s="80">
        <v>28182</v>
      </c>
      <c r="AD15" s="71">
        <f t="shared" si="0"/>
        <v>3619.6174989812948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1" customFormat="1" ht="10.5" customHeight="1">
      <c r="A16" s="105" t="s">
        <v>58</v>
      </c>
      <c r="B16" s="121">
        <v>196034227.3315466</v>
      </c>
      <c r="C16" s="1">
        <v>4265482</v>
      </c>
      <c r="D16" s="1">
        <v>1017977</v>
      </c>
      <c r="E16" s="4">
        <v>6154326</v>
      </c>
      <c r="F16" s="1">
        <v>10048445.595145706</v>
      </c>
      <c r="G16" s="1">
        <v>6306116</v>
      </c>
      <c r="H16" s="1">
        <v>11339211</v>
      </c>
      <c r="I16" s="1">
        <v>20261140</v>
      </c>
      <c r="J16" s="1">
        <v>10004942</v>
      </c>
      <c r="K16" s="1">
        <v>6514287</v>
      </c>
      <c r="L16" s="1">
        <v>6958694</v>
      </c>
      <c r="M16" s="1">
        <v>7590945</v>
      </c>
      <c r="N16" s="106">
        <v>23679931</v>
      </c>
      <c r="O16" s="105" t="s">
        <v>18</v>
      </c>
      <c r="P16" s="1">
        <v>7357047</v>
      </c>
      <c r="Q16" s="1">
        <v>17651270.736400902</v>
      </c>
      <c r="R16" s="1">
        <v>12612342</v>
      </c>
      <c r="S16" s="1">
        <v>31537550</v>
      </c>
      <c r="T16" s="1">
        <v>12734521</v>
      </c>
      <c r="U16" s="1">
        <v>196034227.3315466</v>
      </c>
      <c r="V16" s="1">
        <v>2239934</v>
      </c>
      <c r="W16" s="1">
        <v>1045553</v>
      </c>
      <c r="X16" s="1">
        <v>197228608.3315466</v>
      </c>
      <c r="Y16" s="121">
        <v>11437785</v>
      </c>
      <c r="Z16" s="1">
        <v>21387656.595145706</v>
      </c>
      <c r="AA16" s="106">
        <v>163208785.7364009</v>
      </c>
      <c r="AB16" s="1"/>
      <c r="AC16" s="80">
        <v>87851</v>
      </c>
      <c r="AD16" s="71">
        <f t="shared" si="0"/>
        <v>2245.0354387718594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1" customFormat="1" ht="10.5" customHeight="1">
      <c r="A17" s="107" t="s">
        <v>59</v>
      </c>
      <c r="B17" s="122">
        <v>185546443.99636179</v>
      </c>
      <c r="C17" s="86">
        <v>3897377</v>
      </c>
      <c r="D17" s="86">
        <v>19295</v>
      </c>
      <c r="E17" s="86">
        <v>0</v>
      </c>
      <c r="F17" s="86">
        <v>78331670.547564104</v>
      </c>
      <c r="G17" s="86">
        <v>2599548</v>
      </c>
      <c r="H17" s="86">
        <v>7952494</v>
      </c>
      <c r="I17" s="86">
        <v>11106554</v>
      </c>
      <c r="J17" s="86">
        <v>4692298</v>
      </c>
      <c r="K17" s="86">
        <v>2065002</v>
      </c>
      <c r="L17" s="86">
        <v>4516061</v>
      </c>
      <c r="M17" s="86">
        <v>1563663</v>
      </c>
      <c r="N17" s="108">
        <v>17582960</v>
      </c>
      <c r="O17" s="107" t="s">
        <v>19</v>
      </c>
      <c r="P17" s="86">
        <v>14674483</v>
      </c>
      <c r="Q17" s="86">
        <v>4298208.448797714</v>
      </c>
      <c r="R17" s="86">
        <v>8243693</v>
      </c>
      <c r="S17" s="86">
        <v>19266477</v>
      </c>
      <c r="T17" s="86">
        <v>4736660</v>
      </c>
      <c r="U17" s="86">
        <v>185546443.99636179</v>
      </c>
      <c r="V17" s="86">
        <v>2061647</v>
      </c>
      <c r="W17" s="86">
        <v>989616</v>
      </c>
      <c r="X17" s="86">
        <v>186618474.99636179</v>
      </c>
      <c r="Y17" s="122">
        <v>3916672</v>
      </c>
      <c r="Z17" s="86">
        <v>86284164.547564104</v>
      </c>
      <c r="AA17" s="108">
        <v>95345607.448797688</v>
      </c>
      <c r="AB17" s="1"/>
      <c r="AC17" s="81">
        <v>55716</v>
      </c>
      <c r="AD17" s="71">
        <f t="shared" si="0"/>
        <v>3349.4593114430645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1" customFormat="1" ht="10.5" customHeight="1">
      <c r="A18" s="107" t="s">
        <v>60</v>
      </c>
      <c r="B18" s="86">
        <v>19027037.497545458</v>
      </c>
      <c r="C18" s="86">
        <v>837952</v>
      </c>
      <c r="D18" s="86">
        <v>218599</v>
      </c>
      <c r="E18" s="150">
        <v>0</v>
      </c>
      <c r="F18" s="86">
        <v>1441692.6824961237</v>
      </c>
      <c r="G18" s="86">
        <v>966140</v>
      </c>
      <c r="H18" s="86">
        <v>2728145</v>
      </c>
      <c r="I18" s="86">
        <v>902794</v>
      </c>
      <c r="J18" s="86">
        <v>529706</v>
      </c>
      <c r="K18" s="86">
        <v>554530</v>
      </c>
      <c r="L18" s="86">
        <v>778964</v>
      </c>
      <c r="M18" s="86">
        <v>407123</v>
      </c>
      <c r="N18" s="108">
        <v>2332644</v>
      </c>
      <c r="O18" s="107" t="s">
        <v>20</v>
      </c>
      <c r="P18" s="86">
        <v>195388</v>
      </c>
      <c r="Q18" s="86">
        <v>1442222.8150493347</v>
      </c>
      <c r="R18" s="86">
        <v>1043334</v>
      </c>
      <c r="S18" s="86">
        <v>3521124</v>
      </c>
      <c r="T18" s="86">
        <v>1126679</v>
      </c>
      <c r="U18" s="86">
        <v>19027037.497545458</v>
      </c>
      <c r="V18" s="86">
        <v>260859</v>
      </c>
      <c r="W18" s="86">
        <v>101481</v>
      </c>
      <c r="X18" s="86">
        <v>19186415.497545458</v>
      </c>
      <c r="Y18" s="122">
        <v>1056551</v>
      </c>
      <c r="Z18" s="86">
        <v>4169837.6824961239</v>
      </c>
      <c r="AA18" s="108">
        <v>13800648.815049335</v>
      </c>
      <c r="AB18" s="1"/>
      <c r="AC18" s="81">
        <v>11180</v>
      </c>
      <c r="AD18" s="71">
        <f t="shared" si="0"/>
        <v>1716.1373432509354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1" customFormat="1" ht="10.5" customHeight="1">
      <c r="A19" s="105" t="s">
        <v>21</v>
      </c>
      <c r="B19" s="121">
        <v>10420607.255787198</v>
      </c>
      <c r="C19" s="1">
        <v>1163914</v>
      </c>
      <c r="D19" s="1">
        <v>18131</v>
      </c>
      <c r="E19" s="1">
        <v>0</v>
      </c>
      <c r="F19" s="1">
        <v>1812431.3405528073</v>
      </c>
      <c r="G19" s="1">
        <v>470303</v>
      </c>
      <c r="H19" s="1">
        <v>839106</v>
      </c>
      <c r="I19" s="1">
        <v>913287</v>
      </c>
      <c r="J19" s="1">
        <v>342868</v>
      </c>
      <c r="K19" s="1">
        <v>64788</v>
      </c>
      <c r="L19" s="1">
        <v>398075</v>
      </c>
      <c r="M19" s="1">
        <v>266257</v>
      </c>
      <c r="N19" s="106">
        <v>1439563</v>
      </c>
      <c r="O19" s="105" t="s">
        <v>21</v>
      </c>
      <c r="P19" s="1">
        <v>198488</v>
      </c>
      <c r="Q19" s="1">
        <v>660991.91523439158</v>
      </c>
      <c r="R19" s="1">
        <v>517187</v>
      </c>
      <c r="S19" s="1">
        <v>798313</v>
      </c>
      <c r="T19" s="1">
        <v>516904</v>
      </c>
      <c r="U19" s="1">
        <v>10420607.255787198</v>
      </c>
      <c r="V19" s="1">
        <v>160372</v>
      </c>
      <c r="W19" s="1">
        <v>55579</v>
      </c>
      <c r="X19" s="1">
        <v>10525400.255787198</v>
      </c>
      <c r="Y19" s="121">
        <v>1182045</v>
      </c>
      <c r="Z19" s="1">
        <v>2651537.3405528073</v>
      </c>
      <c r="AA19" s="106">
        <v>6587024.9152343906</v>
      </c>
      <c r="AB19" s="1"/>
      <c r="AC19" s="80">
        <v>5501</v>
      </c>
      <c r="AD19" s="71">
        <f t="shared" si="0"/>
        <v>1913.361253551572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1" customFormat="1" ht="10.5" customHeight="1">
      <c r="A20" s="105" t="s">
        <v>22</v>
      </c>
      <c r="B20" s="121">
        <v>50239659.984252453</v>
      </c>
      <c r="C20" s="1">
        <v>1098995</v>
      </c>
      <c r="D20" s="1">
        <v>125756</v>
      </c>
      <c r="E20" s="1">
        <v>0</v>
      </c>
      <c r="F20" s="1">
        <v>32990566.128422931</v>
      </c>
      <c r="G20" s="1">
        <v>480182</v>
      </c>
      <c r="H20" s="1">
        <v>2318651</v>
      </c>
      <c r="I20" s="1">
        <v>1342118</v>
      </c>
      <c r="J20" s="1">
        <v>1811913</v>
      </c>
      <c r="K20" s="1">
        <v>964401</v>
      </c>
      <c r="L20" s="1">
        <v>735615</v>
      </c>
      <c r="M20" s="1">
        <v>575772</v>
      </c>
      <c r="N20" s="106">
        <v>2382739</v>
      </c>
      <c r="O20" s="105" t="s">
        <v>22</v>
      </c>
      <c r="P20" s="1">
        <v>552650</v>
      </c>
      <c r="Q20" s="1">
        <v>1124223.8558295239</v>
      </c>
      <c r="R20" s="1">
        <v>1157701</v>
      </c>
      <c r="S20" s="1">
        <v>1359920</v>
      </c>
      <c r="T20" s="1">
        <v>1218457</v>
      </c>
      <c r="U20" s="1">
        <v>50239659.984252453</v>
      </c>
      <c r="V20" s="1">
        <v>579760</v>
      </c>
      <c r="W20" s="1">
        <v>267954</v>
      </c>
      <c r="X20" s="1">
        <v>50551465.984252453</v>
      </c>
      <c r="Y20" s="121">
        <v>1224751</v>
      </c>
      <c r="Z20" s="1">
        <v>35309217.128422931</v>
      </c>
      <c r="AA20" s="106">
        <v>13705691.855829522</v>
      </c>
      <c r="AB20" s="1"/>
      <c r="AC20" s="80">
        <v>10415</v>
      </c>
      <c r="AD20" s="71">
        <f t="shared" si="0"/>
        <v>4853.7173292609168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1" customFormat="1" ht="10.5" customHeight="1">
      <c r="A21" s="105" t="s">
        <v>23</v>
      </c>
      <c r="B21" s="121">
        <v>71792842.068930238</v>
      </c>
      <c r="C21" s="1">
        <v>845392</v>
      </c>
      <c r="D21" s="1">
        <v>853</v>
      </c>
      <c r="E21" s="1">
        <v>127551</v>
      </c>
      <c r="F21" s="1">
        <v>45434759.217237234</v>
      </c>
      <c r="G21" s="1">
        <v>1034809</v>
      </c>
      <c r="H21" s="1">
        <v>1694765</v>
      </c>
      <c r="I21" s="1">
        <v>2250345</v>
      </c>
      <c r="J21" s="1">
        <v>3053047</v>
      </c>
      <c r="K21" s="1">
        <v>619911</v>
      </c>
      <c r="L21" s="1">
        <v>1236629</v>
      </c>
      <c r="M21" s="1">
        <v>1064668</v>
      </c>
      <c r="N21" s="106">
        <v>4830423</v>
      </c>
      <c r="O21" s="105" t="s">
        <v>23</v>
      </c>
      <c r="P21" s="1">
        <v>2688069</v>
      </c>
      <c r="Q21" s="1">
        <v>1156479.8516930146</v>
      </c>
      <c r="R21" s="1">
        <v>1271945</v>
      </c>
      <c r="S21" s="1">
        <v>3272707</v>
      </c>
      <c r="T21" s="1">
        <v>1210489</v>
      </c>
      <c r="U21" s="1">
        <v>71792842.068930238</v>
      </c>
      <c r="V21" s="1">
        <v>813640</v>
      </c>
      <c r="W21" s="1">
        <v>382909</v>
      </c>
      <c r="X21" s="1">
        <v>72223573.068930238</v>
      </c>
      <c r="Y21" s="121">
        <v>973796</v>
      </c>
      <c r="Z21" s="1">
        <v>47129524.217237234</v>
      </c>
      <c r="AA21" s="106">
        <v>23689521.851693004</v>
      </c>
      <c r="AB21" s="1"/>
      <c r="AC21" s="80">
        <v>16468</v>
      </c>
      <c r="AD21" s="71">
        <f t="shared" si="0"/>
        <v>4385.6918307584547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11" customFormat="1" ht="10.5" customHeight="1">
      <c r="A22" s="107" t="s">
        <v>61</v>
      </c>
      <c r="B22" s="122">
        <v>25786400.621633321</v>
      </c>
      <c r="C22" s="86">
        <v>2325646</v>
      </c>
      <c r="D22" s="86">
        <v>234179</v>
      </c>
      <c r="E22" s="150">
        <v>0</v>
      </c>
      <c r="F22" s="86">
        <v>6285157.7804230265</v>
      </c>
      <c r="G22" s="86">
        <v>368070</v>
      </c>
      <c r="H22" s="86">
        <v>2042035</v>
      </c>
      <c r="I22" s="86">
        <v>1380920</v>
      </c>
      <c r="J22" s="86">
        <v>2132520</v>
      </c>
      <c r="K22" s="86">
        <v>325299</v>
      </c>
      <c r="L22" s="86">
        <v>765967</v>
      </c>
      <c r="M22" s="86">
        <v>486525</v>
      </c>
      <c r="N22" s="108">
        <v>2418363</v>
      </c>
      <c r="O22" s="107" t="s">
        <v>24</v>
      </c>
      <c r="P22" s="86">
        <v>449916</v>
      </c>
      <c r="Q22" s="86">
        <v>1238222.8412102929</v>
      </c>
      <c r="R22" s="86">
        <v>1259137</v>
      </c>
      <c r="S22" s="86">
        <v>2565150</v>
      </c>
      <c r="T22" s="86">
        <v>1509293</v>
      </c>
      <c r="U22" s="86">
        <v>25786400.621633321</v>
      </c>
      <c r="V22" s="86">
        <v>329997</v>
      </c>
      <c r="W22" s="86">
        <v>137532</v>
      </c>
      <c r="X22" s="86">
        <v>25978865.621633321</v>
      </c>
      <c r="Y22" s="122">
        <v>2559825</v>
      </c>
      <c r="Z22" s="86">
        <v>8327192.7804230265</v>
      </c>
      <c r="AA22" s="108">
        <v>14899382.841210295</v>
      </c>
      <c r="AB22" s="1"/>
      <c r="AC22" s="81">
        <v>11038</v>
      </c>
      <c r="AD22" s="71">
        <f t="shared" si="0"/>
        <v>2353.5844919037254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</row>
    <row r="23" spans="1:78" s="11" customFormat="1" ht="10.5" customHeight="1">
      <c r="A23" s="105" t="s">
        <v>25</v>
      </c>
      <c r="B23" s="121">
        <v>124415791.20223783</v>
      </c>
      <c r="C23" s="1">
        <v>2892693</v>
      </c>
      <c r="D23" s="1">
        <v>112434</v>
      </c>
      <c r="E23" s="1">
        <v>0</v>
      </c>
      <c r="F23" s="1">
        <v>47489872.668715797</v>
      </c>
      <c r="G23" s="1">
        <v>2748274</v>
      </c>
      <c r="H23" s="1">
        <v>7287340</v>
      </c>
      <c r="I23" s="1">
        <v>11204531</v>
      </c>
      <c r="J23" s="1">
        <v>9333609</v>
      </c>
      <c r="K23" s="1">
        <v>3726671</v>
      </c>
      <c r="L23" s="1">
        <v>3270909</v>
      </c>
      <c r="M23" s="1">
        <v>1845881</v>
      </c>
      <c r="N23" s="106">
        <v>10797082</v>
      </c>
      <c r="O23" s="105" t="s">
        <v>25</v>
      </c>
      <c r="P23" s="1">
        <v>3964349</v>
      </c>
      <c r="Q23" s="1">
        <v>3637538.5335220294</v>
      </c>
      <c r="R23" s="1">
        <v>4568821</v>
      </c>
      <c r="S23" s="1">
        <v>7316570</v>
      </c>
      <c r="T23" s="1">
        <v>4219216</v>
      </c>
      <c r="U23" s="1">
        <v>124415791.20223783</v>
      </c>
      <c r="V23" s="1">
        <v>1384496</v>
      </c>
      <c r="W23" s="1">
        <v>663574</v>
      </c>
      <c r="X23" s="1">
        <v>125136713.20223783</v>
      </c>
      <c r="Y23" s="121">
        <v>3005127</v>
      </c>
      <c r="Z23" s="1">
        <v>54777212.668715797</v>
      </c>
      <c r="AA23" s="106">
        <v>66633451.533522032</v>
      </c>
      <c r="AB23" s="1"/>
      <c r="AC23" s="80">
        <v>31698</v>
      </c>
      <c r="AD23" s="71">
        <f t="shared" si="0"/>
        <v>3947.7794561877035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1" customFormat="1" ht="10.5" customHeight="1">
      <c r="A24" s="107" t="s">
        <v>26</v>
      </c>
      <c r="B24" s="122">
        <v>277282170.02318341</v>
      </c>
      <c r="C24" s="86">
        <v>1907438</v>
      </c>
      <c r="D24" s="86">
        <v>28952</v>
      </c>
      <c r="E24" s="86">
        <v>0</v>
      </c>
      <c r="F24" s="86">
        <v>181632536.43410051</v>
      </c>
      <c r="G24" s="86">
        <v>1138927</v>
      </c>
      <c r="H24" s="86">
        <v>7447524</v>
      </c>
      <c r="I24" s="86">
        <v>21219718</v>
      </c>
      <c r="J24" s="86">
        <v>13330973</v>
      </c>
      <c r="K24" s="86">
        <v>4165263</v>
      </c>
      <c r="L24" s="86">
        <v>3332629</v>
      </c>
      <c r="M24" s="86">
        <v>1113354</v>
      </c>
      <c r="N24" s="108">
        <v>14300554</v>
      </c>
      <c r="O24" s="107" t="s">
        <v>26</v>
      </c>
      <c r="P24" s="86">
        <v>3729608</v>
      </c>
      <c r="Q24" s="86">
        <v>3204281.5890829032</v>
      </c>
      <c r="R24" s="86">
        <v>2736918</v>
      </c>
      <c r="S24" s="86">
        <v>11568465</v>
      </c>
      <c r="T24" s="86">
        <v>6425029</v>
      </c>
      <c r="U24" s="86">
        <v>277282170.02318341</v>
      </c>
      <c r="V24" s="86">
        <v>2968164</v>
      </c>
      <c r="W24" s="86">
        <v>1478890</v>
      </c>
      <c r="X24" s="86">
        <v>278771444.02318341</v>
      </c>
      <c r="Y24" s="122">
        <v>1936390</v>
      </c>
      <c r="Z24" s="86">
        <v>189080060.43410051</v>
      </c>
      <c r="AA24" s="108">
        <v>86265719.589082897</v>
      </c>
      <c r="AB24" s="1"/>
      <c r="AC24" s="81">
        <v>38402</v>
      </c>
      <c r="AD24" s="71">
        <f t="shared" si="0"/>
        <v>7259.294933159299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1" customFormat="1" ht="10.5" customHeight="1">
      <c r="A25" s="105" t="s">
        <v>27</v>
      </c>
      <c r="B25" s="1">
        <v>11050569.011419108</v>
      </c>
      <c r="C25" s="1">
        <v>900795</v>
      </c>
      <c r="D25" s="1">
        <v>221154</v>
      </c>
      <c r="E25" s="1">
        <v>0</v>
      </c>
      <c r="F25" s="1">
        <v>272656.10242525884</v>
      </c>
      <c r="G25" s="1">
        <v>281901</v>
      </c>
      <c r="H25" s="1">
        <v>723210</v>
      </c>
      <c r="I25" s="1">
        <v>636104</v>
      </c>
      <c r="J25" s="1">
        <v>76990</v>
      </c>
      <c r="K25" s="1">
        <v>3991775</v>
      </c>
      <c r="L25" s="1">
        <v>350808</v>
      </c>
      <c r="M25" s="1">
        <v>186450</v>
      </c>
      <c r="N25" s="106">
        <v>1158805</v>
      </c>
      <c r="O25" s="105" t="s">
        <v>27</v>
      </c>
      <c r="P25" s="1">
        <v>47159</v>
      </c>
      <c r="Q25" s="1">
        <v>709654.90899384883</v>
      </c>
      <c r="R25" s="1">
        <v>499907</v>
      </c>
      <c r="S25" s="1">
        <v>534465</v>
      </c>
      <c r="T25" s="1">
        <v>458735</v>
      </c>
      <c r="U25" s="1">
        <v>11050569.011419108</v>
      </c>
      <c r="V25" s="1">
        <v>164512</v>
      </c>
      <c r="W25" s="1">
        <v>58938</v>
      </c>
      <c r="X25" s="1">
        <v>11156143.011419108</v>
      </c>
      <c r="Y25" s="121">
        <v>1121949</v>
      </c>
      <c r="Z25" s="1">
        <v>995866.10242525884</v>
      </c>
      <c r="AA25" s="106">
        <v>8932753.9089938495</v>
      </c>
      <c r="AB25" s="1"/>
      <c r="AC25" s="80">
        <v>4354</v>
      </c>
      <c r="AD25" s="71">
        <f t="shared" si="0"/>
        <v>2562.2744628890923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1" customFormat="1" ht="10.5" customHeight="1">
      <c r="A26" s="105" t="s">
        <v>28</v>
      </c>
      <c r="B26" s="1">
        <v>17973507.698922846</v>
      </c>
      <c r="C26" s="1">
        <v>972031</v>
      </c>
      <c r="D26" s="1">
        <v>297026</v>
      </c>
      <c r="E26" s="1">
        <v>0</v>
      </c>
      <c r="F26" s="1">
        <v>786548.88764876907</v>
      </c>
      <c r="G26" s="1">
        <v>829237</v>
      </c>
      <c r="H26" s="1">
        <v>1061492</v>
      </c>
      <c r="I26" s="1">
        <v>1824365</v>
      </c>
      <c r="J26" s="1">
        <v>1003306</v>
      </c>
      <c r="K26" s="1">
        <v>1690426</v>
      </c>
      <c r="L26" s="1">
        <v>630878</v>
      </c>
      <c r="M26" s="1">
        <v>732094</v>
      </c>
      <c r="N26" s="106">
        <v>1522627</v>
      </c>
      <c r="O26" s="105" t="s">
        <v>28</v>
      </c>
      <c r="P26" s="1">
        <v>291364</v>
      </c>
      <c r="Q26" s="1">
        <v>1471661.8112740777</v>
      </c>
      <c r="R26" s="1">
        <v>1178592</v>
      </c>
      <c r="S26" s="1">
        <v>1882026</v>
      </c>
      <c r="T26" s="1">
        <v>1799833</v>
      </c>
      <c r="U26" s="1">
        <v>17973507.698922846</v>
      </c>
      <c r="V26" s="1">
        <v>242765</v>
      </c>
      <c r="W26" s="1">
        <v>95862</v>
      </c>
      <c r="X26" s="1">
        <v>18120410.698922846</v>
      </c>
      <c r="Y26" s="121">
        <v>1269057</v>
      </c>
      <c r="Z26" s="1">
        <v>1848040.8876487692</v>
      </c>
      <c r="AA26" s="106">
        <v>14856409.811274078</v>
      </c>
      <c r="AB26" s="1"/>
      <c r="AC26" s="80">
        <v>7742</v>
      </c>
      <c r="AD26" s="71">
        <f t="shared" si="0"/>
        <v>2340.5335441646662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1" customFormat="1" ht="10.5" customHeight="1">
      <c r="A27" s="105" t="s">
        <v>29</v>
      </c>
      <c r="B27" s="1">
        <v>3849572.0883444911</v>
      </c>
      <c r="C27" s="1">
        <v>1221067</v>
      </c>
      <c r="D27" s="1">
        <v>113656</v>
      </c>
      <c r="E27" s="1">
        <v>0</v>
      </c>
      <c r="F27" s="1">
        <v>81540.135645940012</v>
      </c>
      <c r="G27" s="1">
        <v>30150</v>
      </c>
      <c r="H27" s="1">
        <v>479462</v>
      </c>
      <c r="I27" s="1">
        <v>52750</v>
      </c>
      <c r="J27" s="1">
        <v>38060</v>
      </c>
      <c r="K27" s="1">
        <v>313462</v>
      </c>
      <c r="L27" s="1">
        <v>112128</v>
      </c>
      <c r="M27" s="1">
        <v>55389</v>
      </c>
      <c r="N27" s="106">
        <v>298817</v>
      </c>
      <c r="O27" s="105" t="s">
        <v>29</v>
      </c>
      <c r="P27" s="1">
        <v>19300</v>
      </c>
      <c r="Q27" s="1">
        <v>368850.95269855089</v>
      </c>
      <c r="R27" s="1">
        <v>287344</v>
      </c>
      <c r="S27" s="1">
        <v>289934</v>
      </c>
      <c r="T27" s="1">
        <v>87662</v>
      </c>
      <c r="U27" s="1">
        <v>3849572.0883444911</v>
      </c>
      <c r="V27" s="1">
        <v>84698</v>
      </c>
      <c r="W27" s="1">
        <v>20532</v>
      </c>
      <c r="X27" s="1">
        <v>3913738.0883444911</v>
      </c>
      <c r="Y27" s="121">
        <v>1334723</v>
      </c>
      <c r="Z27" s="1">
        <v>561002.13564593997</v>
      </c>
      <c r="AA27" s="106">
        <v>1953846.9526985511</v>
      </c>
      <c r="AB27" s="1"/>
      <c r="AC27" s="80">
        <v>1588</v>
      </c>
      <c r="AD27" s="71">
        <f t="shared" si="0"/>
        <v>2464.5705845998054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1" customFormat="1" ht="10.5" customHeight="1">
      <c r="A28" s="105" t="s">
        <v>30</v>
      </c>
      <c r="B28" s="1">
        <v>14773768.346535984</v>
      </c>
      <c r="C28" s="1">
        <v>800049</v>
      </c>
      <c r="D28" s="1">
        <v>290430</v>
      </c>
      <c r="E28" s="1">
        <v>50658</v>
      </c>
      <c r="F28" s="1">
        <v>2594696.5225758944</v>
      </c>
      <c r="G28" s="1">
        <v>178817</v>
      </c>
      <c r="H28" s="1">
        <v>1046723</v>
      </c>
      <c r="I28" s="1">
        <v>1274858</v>
      </c>
      <c r="J28" s="1">
        <v>445641</v>
      </c>
      <c r="K28" s="1">
        <v>787428</v>
      </c>
      <c r="L28" s="1">
        <v>474950</v>
      </c>
      <c r="M28" s="1">
        <v>415138</v>
      </c>
      <c r="N28" s="106">
        <v>1577069</v>
      </c>
      <c r="O28" s="105" t="s">
        <v>30</v>
      </c>
      <c r="P28" s="1">
        <v>230371</v>
      </c>
      <c r="Q28" s="1">
        <v>1372737.8239600905</v>
      </c>
      <c r="R28" s="1">
        <v>939295</v>
      </c>
      <c r="S28" s="1">
        <v>1141455</v>
      </c>
      <c r="T28" s="1">
        <v>1153452</v>
      </c>
      <c r="U28" s="1">
        <v>14773768.346535984</v>
      </c>
      <c r="V28" s="1">
        <v>207493</v>
      </c>
      <c r="W28" s="1">
        <v>78796</v>
      </c>
      <c r="X28" s="1">
        <v>14902465.346535984</v>
      </c>
      <c r="Y28" s="121">
        <v>1141137</v>
      </c>
      <c r="Z28" s="1">
        <v>3641419.5225758944</v>
      </c>
      <c r="AA28" s="106">
        <v>9991211.8239600901</v>
      </c>
      <c r="AB28" s="1"/>
      <c r="AC28" s="80">
        <v>6643</v>
      </c>
      <c r="AD28" s="71">
        <f t="shared" si="0"/>
        <v>2243.3336363895805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1" customFormat="1" ht="10.5" customHeight="1">
      <c r="A29" s="105" t="s">
        <v>31</v>
      </c>
      <c r="B29" s="1">
        <v>28326390.304813467</v>
      </c>
      <c r="C29" s="1">
        <v>1378507</v>
      </c>
      <c r="D29" s="1">
        <v>116219</v>
      </c>
      <c r="E29" s="1">
        <v>0</v>
      </c>
      <c r="F29" s="1">
        <v>14464419.401586568</v>
      </c>
      <c r="G29" s="1">
        <v>607928</v>
      </c>
      <c r="H29" s="1">
        <v>1290787</v>
      </c>
      <c r="I29" s="1">
        <v>765778</v>
      </c>
      <c r="J29" s="1">
        <v>935735</v>
      </c>
      <c r="K29" s="1">
        <v>667595</v>
      </c>
      <c r="L29" s="1">
        <v>474761</v>
      </c>
      <c r="M29" s="1">
        <v>108138</v>
      </c>
      <c r="N29" s="106">
        <v>2057332</v>
      </c>
      <c r="O29" s="105" t="s">
        <v>31</v>
      </c>
      <c r="P29" s="1">
        <v>1332911</v>
      </c>
      <c r="Q29" s="1">
        <v>754624.90322689642</v>
      </c>
      <c r="R29" s="1">
        <v>602183</v>
      </c>
      <c r="S29" s="1">
        <v>641475</v>
      </c>
      <c r="T29" s="1">
        <v>2127997</v>
      </c>
      <c r="U29" s="1">
        <v>28326390.304813467</v>
      </c>
      <c r="V29" s="1">
        <v>346860</v>
      </c>
      <c r="W29" s="1">
        <v>151079</v>
      </c>
      <c r="X29" s="1">
        <v>28522171.304813467</v>
      </c>
      <c r="Y29" s="121">
        <v>1494726</v>
      </c>
      <c r="Z29" s="1">
        <v>15755206.401586568</v>
      </c>
      <c r="AA29" s="106">
        <v>11076457.903226899</v>
      </c>
      <c r="AB29" s="1"/>
      <c r="AC29" s="80">
        <v>6801</v>
      </c>
      <c r="AD29" s="71">
        <f t="shared" si="0"/>
        <v>4193.820218322815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11" customFormat="1" ht="10.5" customHeight="1">
      <c r="A30" s="107" t="s">
        <v>62</v>
      </c>
      <c r="B30" s="86">
        <v>27351123.682474125</v>
      </c>
      <c r="C30" s="86">
        <v>1825556</v>
      </c>
      <c r="D30" s="86">
        <v>161246</v>
      </c>
      <c r="E30" s="86">
        <v>0</v>
      </c>
      <c r="F30" s="86">
        <v>629398.9131041303</v>
      </c>
      <c r="G30" s="86">
        <v>942483</v>
      </c>
      <c r="H30" s="86">
        <v>3056978</v>
      </c>
      <c r="I30" s="86">
        <v>1324450</v>
      </c>
      <c r="J30" s="86">
        <v>491578</v>
      </c>
      <c r="K30" s="86">
        <v>3974506</v>
      </c>
      <c r="L30" s="86">
        <v>884122</v>
      </c>
      <c r="M30" s="86">
        <v>392661</v>
      </c>
      <c r="N30" s="108">
        <v>4131396</v>
      </c>
      <c r="O30" s="107" t="s">
        <v>32</v>
      </c>
      <c r="P30" s="86">
        <v>526775</v>
      </c>
      <c r="Q30" s="86">
        <v>1798424.7693699931</v>
      </c>
      <c r="R30" s="86">
        <v>2467305</v>
      </c>
      <c r="S30" s="86">
        <v>2572840</v>
      </c>
      <c r="T30" s="86">
        <v>2171404</v>
      </c>
      <c r="U30" s="86">
        <v>27351123.682474125</v>
      </c>
      <c r="V30" s="86">
        <v>347572</v>
      </c>
      <c r="W30" s="86">
        <v>145878</v>
      </c>
      <c r="X30" s="86">
        <v>27552817.682474125</v>
      </c>
      <c r="Y30" s="122">
        <v>1986802</v>
      </c>
      <c r="Z30" s="86">
        <v>3686376.9131041304</v>
      </c>
      <c r="AA30" s="108">
        <v>21677944.769369993</v>
      </c>
      <c r="AB30" s="1"/>
      <c r="AC30" s="81">
        <v>11889</v>
      </c>
      <c r="AD30" s="71">
        <f t="shared" si="0"/>
        <v>2317.5050620299544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1" customFormat="1" ht="10.5" customHeight="1">
      <c r="A31" s="105" t="s">
        <v>33</v>
      </c>
      <c r="B31" s="1">
        <v>40175268.442602985</v>
      </c>
      <c r="C31" s="1">
        <v>1090898</v>
      </c>
      <c r="D31" s="1">
        <v>167153</v>
      </c>
      <c r="E31" s="1">
        <v>0</v>
      </c>
      <c r="F31" s="1">
        <v>3748558.0048398059</v>
      </c>
      <c r="G31" s="1">
        <v>1220305</v>
      </c>
      <c r="H31" s="1">
        <v>4298496</v>
      </c>
      <c r="I31" s="1">
        <v>4094995</v>
      </c>
      <c r="J31" s="1">
        <v>3259928</v>
      </c>
      <c r="K31" s="1">
        <v>495470</v>
      </c>
      <c r="L31" s="1">
        <v>1274827</v>
      </c>
      <c r="M31" s="1">
        <v>883513</v>
      </c>
      <c r="N31" s="106">
        <v>4077646</v>
      </c>
      <c r="O31" s="105" t="s">
        <v>33</v>
      </c>
      <c r="P31" s="1">
        <v>1162626</v>
      </c>
      <c r="Q31" s="1">
        <v>4384254.4377631759</v>
      </c>
      <c r="R31" s="1">
        <v>2621636</v>
      </c>
      <c r="S31" s="1">
        <v>4387252</v>
      </c>
      <c r="T31" s="1">
        <v>3007711</v>
      </c>
      <c r="U31" s="1">
        <v>40175268.442602985</v>
      </c>
      <c r="V31" s="1">
        <v>491553</v>
      </c>
      <c r="W31" s="1">
        <v>214276</v>
      </c>
      <c r="X31" s="1">
        <v>40452545.442602985</v>
      </c>
      <c r="Y31" s="121">
        <v>1258051</v>
      </c>
      <c r="Z31" s="1">
        <v>8047054.0048398059</v>
      </c>
      <c r="AA31" s="106">
        <v>30870163.437763177</v>
      </c>
      <c r="AB31" s="1"/>
      <c r="AC31" s="80">
        <v>17774</v>
      </c>
      <c r="AD31" s="71">
        <f t="shared" si="0"/>
        <v>2275.9393182515464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s="11" customFormat="1" ht="10.5" customHeight="1">
      <c r="A32" s="105" t="s">
        <v>34</v>
      </c>
      <c r="B32" s="1">
        <v>71903755.24715215</v>
      </c>
      <c r="C32" s="1">
        <v>616394</v>
      </c>
      <c r="D32" s="1">
        <v>0</v>
      </c>
      <c r="E32" s="1">
        <v>55696.525999999998</v>
      </c>
      <c r="F32" s="1">
        <v>37998228.843750872</v>
      </c>
      <c r="G32" s="1">
        <v>338198</v>
      </c>
      <c r="H32" s="1">
        <v>2581342</v>
      </c>
      <c r="I32" s="1">
        <v>12467673</v>
      </c>
      <c r="J32" s="1">
        <v>2289192</v>
      </c>
      <c r="K32" s="1">
        <v>1218330</v>
      </c>
      <c r="L32" s="1">
        <v>883772</v>
      </c>
      <c r="M32" s="1">
        <v>485352</v>
      </c>
      <c r="N32" s="106">
        <v>3428873</v>
      </c>
      <c r="O32" s="105" t="s">
        <v>34</v>
      </c>
      <c r="P32" s="1">
        <v>1650037</v>
      </c>
      <c r="Q32" s="1">
        <v>956009.87740128569</v>
      </c>
      <c r="R32" s="1">
        <v>620700</v>
      </c>
      <c r="S32" s="1">
        <v>3674364</v>
      </c>
      <c r="T32" s="1">
        <v>2639593</v>
      </c>
      <c r="U32" s="1">
        <v>71903755.24715215</v>
      </c>
      <c r="V32" s="1">
        <v>798378</v>
      </c>
      <c r="W32" s="1">
        <v>383500</v>
      </c>
      <c r="X32" s="1">
        <v>72318633.24715215</v>
      </c>
      <c r="Y32" s="121">
        <v>672090.52599999995</v>
      </c>
      <c r="Z32" s="1">
        <v>40579570.843750872</v>
      </c>
      <c r="AA32" s="106">
        <v>30652093.877401285</v>
      </c>
      <c r="AB32" s="1"/>
      <c r="AC32" s="80">
        <v>8759</v>
      </c>
      <c r="AD32" s="71">
        <f t="shared" si="0"/>
        <v>8256.4942627185919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1" customFormat="1" ht="10.5" customHeight="1">
      <c r="A33" s="105" t="s">
        <v>35</v>
      </c>
      <c r="B33" s="1">
        <v>113532882.84170771</v>
      </c>
      <c r="C33" s="1">
        <v>2303344</v>
      </c>
      <c r="D33" s="1">
        <v>49719</v>
      </c>
      <c r="E33" s="1">
        <v>0</v>
      </c>
      <c r="F33" s="1">
        <v>33651731.905038051</v>
      </c>
      <c r="G33" s="1">
        <v>1665610</v>
      </c>
      <c r="H33" s="1">
        <v>3950527</v>
      </c>
      <c r="I33" s="1">
        <v>8192159</v>
      </c>
      <c r="J33" s="1">
        <v>17731548</v>
      </c>
      <c r="K33" s="1">
        <v>975094</v>
      </c>
      <c r="L33" s="1">
        <v>4594036</v>
      </c>
      <c r="M33" s="1">
        <v>1016436</v>
      </c>
      <c r="N33" s="106">
        <v>8684527</v>
      </c>
      <c r="O33" s="105" t="s">
        <v>35</v>
      </c>
      <c r="P33" s="1">
        <v>8272583</v>
      </c>
      <c r="Q33" s="1">
        <v>8291720.9366696402</v>
      </c>
      <c r="R33" s="1">
        <v>2261873</v>
      </c>
      <c r="S33" s="1">
        <v>7477179</v>
      </c>
      <c r="T33" s="1">
        <v>4414795</v>
      </c>
      <c r="U33" s="1">
        <v>113532882.84170771</v>
      </c>
      <c r="V33" s="1">
        <v>1275696</v>
      </c>
      <c r="W33" s="1">
        <v>605530</v>
      </c>
      <c r="X33" s="1">
        <v>114203048.84170771</v>
      </c>
      <c r="Y33" s="121">
        <v>2353063</v>
      </c>
      <c r="Z33" s="1">
        <v>37602258.905038051</v>
      </c>
      <c r="AA33" s="106">
        <v>73577560.936669648</v>
      </c>
      <c r="AB33" s="1"/>
      <c r="AC33" s="80">
        <v>32894</v>
      </c>
      <c r="AD33" s="71">
        <f t="shared" si="0"/>
        <v>3471.8504542380892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1" customFormat="1" ht="10.5" customHeight="1">
      <c r="A34" s="105" t="s">
        <v>36</v>
      </c>
      <c r="B34" s="1">
        <v>26358936.236225992</v>
      </c>
      <c r="C34" s="1">
        <v>1511998</v>
      </c>
      <c r="D34" s="1">
        <v>83597</v>
      </c>
      <c r="E34" s="1">
        <v>104304</v>
      </c>
      <c r="F34" s="1">
        <v>3953603.3658711091</v>
      </c>
      <c r="G34" s="1">
        <v>448482</v>
      </c>
      <c r="H34" s="1">
        <v>3114254</v>
      </c>
      <c r="I34" s="1">
        <v>1207690</v>
      </c>
      <c r="J34" s="1">
        <v>2398107</v>
      </c>
      <c r="K34" s="1">
        <v>216634</v>
      </c>
      <c r="L34" s="1">
        <v>782262</v>
      </c>
      <c r="M34" s="1">
        <v>1067820</v>
      </c>
      <c r="N34" s="106">
        <v>3090917</v>
      </c>
      <c r="O34" s="105" t="s">
        <v>36</v>
      </c>
      <c r="P34" s="1">
        <v>1179818</v>
      </c>
      <c r="Q34" s="1">
        <v>1010956.8703548829</v>
      </c>
      <c r="R34" s="1">
        <v>1242439</v>
      </c>
      <c r="S34" s="1">
        <v>3100094</v>
      </c>
      <c r="T34" s="1">
        <v>1845960</v>
      </c>
      <c r="U34" s="1">
        <v>26358936.236225992</v>
      </c>
      <c r="V34" s="1">
        <v>335742</v>
      </c>
      <c r="W34" s="1">
        <v>140586</v>
      </c>
      <c r="X34" s="1">
        <v>26554092.236225992</v>
      </c>
      <c r="Y34" s="121">
        <v>1699899</v>
      </c>
      <c r="Z34" s="1">
        <v>7067857.3658711091</v>
      </c>
      <c r="AA34" s="106">
        <v>17591179.870354883</v>
      </c>
      <c r="AB34" s="1"/>
      <c r="AC34" s="80">
        <v>11098</v>
      </c>
      <c r="AD34" s="71">
        <f t="shared" si="0"/>
        <v>2392.6916774397182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1" customFormat="1" ht="10.5" customHeight="1">
      <c r="A35" s="107" t="s">
        <v>63</v>
      </c>
      <c r="B35" s="86">
        <v>37122064.949301995</v>
      </c>
      <c r="C35" s="86">
        <v>3670215</v>
      </c>
      <c r="D35" s="86">
        <v>987721</v>
      </c>
      <c r="E35" s="86">
        <v>3249</v>
      </c>
      <c r="F35" s="86">
        <v>2412302.4208069718</v>
      </c>
      <c r="G35" s="86">
        <v>906728</v>
      </c>
      <c r="H35" s="86">
        <v>4843815</v>
      </c>
      <c r="I35" s="86">
        <v>2266059</v>
      </c>
      <c r="J35" s="86">
        <v>1230615</v>
      </c>
      <c r="K35" s="86">
        <v>1063616</v>
      </c>
      <c r="L35" s="86">
        <v>1271225</v>
      </c>
      <c r="M35" s="86">
        <v>862002</v>
      </c>
      <c r="N35" s="108">
        <v>2831215</v>
      </c>
      <c r="O35" s="107" t="s">
        <v>37</v>
      </c>
      <c r="P35" s="86">
        <v>905446</v>
      </c>
      <c r="Q35" s="86">
        <v>3676738.5284950221</v>
      </c>
      <c r="R35" s="86">
        <v>2234469</v>
      </c>
      <c r="S35" s="86">
        <v>5698111</v>
      </c>
      <c r="T35" s="86">
        <v>2258538</v>
      </c>
      <c r="U35" s="86">
        <v>37122064.949301995</v>
      </c>
      <c r="V35" s="86">
        <v>458312</v>
      </c>
      <c r="W35" s="86">
        <v>197991</v>
      </c>
      <c r="X35" s="86">
        <v>37382385.949301995</v>
      </c>
      <c r="Y35" s="122">
        <v>4661185</v>
      </c>
      <c r="Z35" s="86">
        <v>7256117.4208069723</v>
      </c>
      <c r="AA35" s="108">
        <v>25204762.528495021</v>
      </c>
      <c r="AB35" s="1"/>
      <c r="AC35" s="81">
        <v>16615</v>
      </c>
      <c r="AD35" s="71">
        <f t="shared" si="0"/>
        <v>2249.9179024557325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1" customFormat="1" ht="10.5" customHeight="1">
      <c r="A36" s="123" t="s">
        <v>64</v>
      </c>
      <c r="B36" s="111">
        <v>21762383.842058234</v>
      </c>
      <c r="C36" s="111">
        <v>3732082</v>
      </c>
      <c r="D36" s="111">
        <v>6521</v>
      </c>
      <c r="E36" s="111">
        <v>2964</v>
      </c>
      <c r="F36" s="111">
        <v>398135.05083101382</v>
      </c>
      <c r="G36" s="111">
        <v>741044</v>
      </c>
      <c r="H36" s="111">
        <v>1649326</v>
      </c>
      <c r="I36" s="111">
        <v>1603587</v>
      </c>
      <c r="J36" s="111">
        <v>1398850</v>
      </c>
      <c r="K36" s="111">
        <v>378253</v>
      </c>
      <c r="L36" s="111">
        <v>914164</v>
      </c>
      <c r="M36" s="111">
        <v>506608</v>
      </c>
      <c r="N36" s="124">
        <v>3180268</v>
      </c>
      <c r="O36" s="123" t="s">
        <v>38</v>
      </c>
      <c r="P36" s="111">
        <v>350732</v>
      </c>
      <c r="Q36" s="111">
        <v>1627984.7912272175</v>
      </c>
      <c r="R36" s="111">
        <v>1142840</v>
      </c>
      <c r="S36" s="111">
        <v>2756443</v>
      </c>
      <c r="T36" s="111">
        <v>1372582</v>
      </c>
      <c r="U36" s="111">
        <v>21762383.842058234</v>
      </c>
      <c r="V36" s="111">
        <v>291705</v>
      </c>
      <c r="W36" s="111">
        <v>116070</v>
      </c>
      <c r="X36" s="111">
        <v>21938018.842058234</v>
      </c>
      <c r="Y36" s="125">
        <v>3741567</v>
      </c>
      <c r="Z36" s="111">
        <v>2047461.0508310138</v>
      </c>
      <c r="AA36" s="124">
        <v>15973355.79122722</v>
      </c>
      <c r="AB36" s="1"/>
      <c r="AC36" s="82">
        <v>12580</v>
      </c>
      <c r="AD36" s="71">
        <f t="shared" si="0"/>
        <v>1743.880671069812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1" customFormat="1" ht="10.5" customHeight="1">
      <c r="A37" s="105" t="s">
        <v>65</v>
      </c>
      <c r="B37" s="121">
        <v>45453994.771243379</v>
      </c>
      <c r="C37" s="1">
        <v>1820113</v>
      </c>
      <c r="D37" s="1">
        <v>373279</v>
      </c>
      <c r="E37" s="1">
        <v>122448</v>
      </c>
      <c r="F37" s="1">
        <v>12842039.314453237</v>
      </c>
      <c r="G37" s="1">
        <v>802960</v>
      </c>
      <c r="H37" s="1">
        <v>4541751</v>
      </c>
      <c r="I37" s="1">
        <v>2629866</v>
      </c>
      <c r="J37" s="1">
        <v>1204235</v>
      </c>
      <c r="K37" s="1">
        <v>846389</v>
      </c>
      <c r="L37" s="1">
        <v>1335496</v>
      </c>
      <c r="M37" s="1">
        <v>887680</v>
      </c>
      <c r="N37" s="106">
        <v>4155871</v>
      </c>
      <c r="O37" s="105" t="s">
        <v>39</v>
      </c>
      <c r="P37" s="1">
        <v>489101</v>
      </c>
      <c r="Q37" s="1">
        <v>4235884.4567901436</v>
      </c>
      <c r="R37" s="1">
        <v>2427746</v>
      </c>
      <c r="S37" s="1">
        <v>4845567</v>
      </c>
      <c r="T37" s="1">
        <v>1893569</v>
      </c>
      <c r="U37" s="1">
        <v>45453994.771243379</v>
      </c>
      <c r="V37" s="1">
        <v>548733</v>
      </c>
      <c r="W37" s="1">
        <v>242430</v>
      </c>
      <c r="X37" s="1">
        <v>45760297.771243379</v>
      </c>
      <c r="Y37" s="121">
        <v>2315840</v>
      </c>
      <c r="Z37" s="148">
        <v>17383790.314453237</v>
      </c>
      <c r="AA37" s="106">
        <v>25754364.456790142</v>
      </c>
      <c r="AB37" s="1"/>
      <c r="AC37" s="80">
        <v>18992</v>
      </c>
      <c r="AD37" s="71">
        <f t="shared" si="0"/>
        <v>2409.4512305835815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1" customFormat="1" ht="10.5" customHeight="1">
      <c r="A38" s="107" t="s">
        <v>40</v>
      </c>
      <c r="B38" s="122">
        <v>9121573.0262283236</v>
      </c>
      <c r="C38" s="86">
        <v>509719</v>
      </c>
      <c r="D38" s="86">
        <v>49638</v>
      </c>
      <c r="E38" s="86">
        <v>295914</v>
      </c>
      <c r="F38" s="86">
        <v>722047.12398041261</v>
      </c>
      <c r="G38" s="86">
        <v>87696</v>
      </c>
      <c r="H38" s="86">
        <v>2556061</v>
      </c>
      <c r="I38" s="86">
        <v>517495</v>
      </c>
      <c r="J38" s="86">
        <v>190365</v>
      </c>
      <c r="K38" s="86">
        <v>133625</v>
      </c>
      <c r="L38" s="86">
        <v>347812</v>
      </c>
      <c r="M38" s="86">
        <v>155975</v>
      </c>
      <c r="N38" s="108">
        <v>1323845</v>
      </c>
      <c r="O38" s="107" t="s">
        <v>40</v>
      </c>
      <c r="P38" s="86">
        <v>63132</v>
      </c>
      <c r="Q38" s="86">
        <v>762258.90224791225</v>
      </c>
      <c r="R38" s="86">
        <v>484097</v>
      </c>
      <c r="S38" s="86">
        <v>547410</v>
      </c>
      <c r="T38" s="86">
        <v>374483</v>
      </c>
      <c r="U38" s="86">
        <v>9121573.0262283236</v>
      </c>
      <c r="V38" s="86">
        <v>146009</v>
      </c>
      <c r="W38" s="86">
        <v>48650</v>
      </c>
      <c r="X38" s="86">
        <v>9218932.0262283236</v>
      </c>
      <c r="Y38" s="122">
        <v>855271</v>
      </c>
      <c r="Z38" s="86">
        <v>3278108.1239804127</v>
      </c>
      <c r="AA38" s="108">
        <v>4988193.9022479113</v>
      </c>
      <c r="AB38" s="1"/>
      <c r="AC38" s="81">
        <v>4987</v>
      </c>
      <c r="AD38" s="71">
        <f t="shared" si="0"/>
        <v>1848.592746386269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1" customFormat="1" ht="10.5" customHeight="1">
      <c r="A39" s="105" t="s">
        <v>41</v>
      </c>
      <c r="B39" s="1">
        <v>33525653.657439373</v>
      </c>
      <c r="C39" s="1">
        <v>2129499</v>
      </c>
      <c r="D39" s="1">
        <v>81049</v>
      </c>
      <c r="E39" s="1">
        <v>5073</v>
      </c>
      <c r="F39" s="1">
        <v>10080153.885264514</v>
      </c>
      <c r="G39" s="1">
        <v>252574</v>
      </c>
      <c r="H39" s="1">
        <v>1321787</v>
      </c>
      <c r="I39" s="1">
        <v>6504601</v>
      </c>
      <c r="J39" s="1">
        <v>726796</v>
      </c>
      <c r="K39" s="1">
        <v>449919</v>
      </c>
      <c r="L39" s="1">
        <v>768912</v>
      </c>
      <c r="M39" s="1">
        <v>209383</v>
      </c>
      <c r="N39" s="106">
        <v>2860442</v>
      </c>
      <c r="O39" s="105" t="s">
        <v>41</v>
      </c>
      <c r="P39" s="1">
        <v>1245049</v>
      </c>
      <c r="Q39" s="1">
        <v>1776552.7721748583</v>
      </c>
      <c r="R39" s="1">
        <v>1435526</v>
      </c>
      <c r="S39" s="1">
        <v>1786607</v>
      </c>
      <c r="T39" s="1">
        <v>1891730</v>
      </c>
      <c r="U39" s="1">
        <v>33525653.657439373</v>
      </c>
      <c r="V39" s="1">
        <v>409137</v>
      </c>
      <c r="W39" s="1">
        <v>178810</v>
      </c>
      <c r="X39" s="1">
        <v>33755980.657439373</v>
      </c>
      <c r="Y39" s="121">
        <v>2215621</v>
      </c>
      <c r="Z39" s="1">
        <v>11401940.885264514</v>
      </c>
      <c r="AA39" s="106">
        <v>19908091.772174858</v>
      </c>
      <c r="AB39" s="1"/>
      <c r="AC39" s="80">
        <v>11023</v>
      </c>
      <c r="AD39" s="71">
        <f t="shared" si="0"/>
        <v>3062.3224764074548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1" customFormat="1" ht="10.5" customHeight="1">
      <c r="A40" s="105" t="s">
        <v>42</v>
      </c>
      <c r="B40" s="1">
        <v>24696372.955540612</v>
      </c>
      <c r="C40" s="1">
        <v>1656614</v>
      </c>
      <c r="D40" s="1">
        <v>294012</v>
      </c>
      <c r="E40" s="1">
        <v>4843</v>
      </c>
      <c r="F40" s="1">
        <v>3533933.2359228628</v>
      </c>
      <c r="G40" s="1">
        <v>1163533</v>
      </c>
      <c r="H40" s="1">
        <v>2348182</v>
      </c>
      <c r="I40" s="1">
        <v>2097487</v>
      </c>
      <c r="J40" s="1">
        <v>200058</v>
      </c>
      <c r="K40" s="1">
        <v>386073</v>
      </c>
      <c r="L40" s="1">
        <v>740704</v>
      </c>
      <c r="M40" s="1">
        <v>766025</v>
      </c>
      <c r="N40" s="106">
        <v>2372054</v>
      </c>
      <c r="O40" s="105" t="s">
        <v>42</v>
      </c>
      <c r="P40" s="1">
        <v>864844</v>
      </c>
      <c r="Q40" s="1">
        <v>2186386.7196177496</v>
      </c>
      <c r="R40" s="1">
        <v>1831895</v>
      </c>
      <c r="S40" s="1">
        <v>2894729</v>
      </c>
      <c r="T40" s="1">
        <v>1355000</v>
      </c>
      <c r="U40" s="1">
        <v>24696372.955540612</v>
      </c>
      <c r="V40" s="1">
        <v>317366</v>
      </c>
      <c r="W40" s="1">
        <v>131719</v>
      </c>
      <c r="X40" s="1">
        <v>24882019.955540612</v>
      </c>
      <c r="Y40" s="121">
        <v>1955469</v>
      </c>
      <c r="Z40" s="1">
        <v>5882115.2359228628</v>
      </c>
      <c r="AA40" s="106">
        <v>16858788.71961775</v>
      </c>
      <c r="AB40" s="1"/>
      <c r="AC40" s="80">
        <v>10408</v>
      </c>
      <c r="AD40" s="71">
        <f t="shared" si="0"/>
        <v>2390.6629473040557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1" customFormat="1" ht="10.5" customHeight="1">
      <c r="A41" s="105" t="s">
        <v>43</v>
      </c>
      <c r="B41" s="1">
        <v>7680156.0467577651</v>
      </c>
      <c r="C41" s="1">
        <v>614920</v>
      </c>
      <c r="D41" s="1">
        <v>41510</v>
      </c>
      <c r="E41" s="1">
        <v>6115</v>
      </c>
      <c r="F41" s="1">
        <v>1866636.133051866</v>
      </c>
      <c r="G41" s="1">
        <v>199110</v>
      </c>
      <c r="H41" s="1">
        <v>594514</v>
      </c>
      <c r="I41" s="1">
        <v>418724</v>
      </c>
      <c r="J41" s="1">
        <v>325179</v>
      </c>
      <c r="K41" s="1">
        <v>240054</v>
      </c>
      <c r="L41" s="1">
        <v>300995</v>
      </c>
      <c r="M41" s="1">
        <v>197124</v>
      </c>
      <c r="N41" s="106">
        <v>828666</v>
      </c>
      <c r="O41" s="105" t="s">
        <v>43</v>
      </c>
      <c r="P41" s="1">
        <v>61069</v>
      </c>
      <c r="Q41" s="1">
        <v>672910.91370589903</v>
      </c>
      <c r="R41" s="1">
        <v>342352</v>
      </c>
      <c r="S41" s="1">
        <v>415011</v>
      </c>
      <c r="T41" s="1">
        <v>555266</v>
      </c>
      <c r="U41" s="1">
        <v>7680156.0467577651</v>
      </c>
      <c r="V41" s="1">
        <v>129780</v>
      </c>
      <c r="W41" s="1">
        <v>40962</v>
      </c>
      <c r="X41" s="1">
        <v>7768974.0467577651</v>
      </c>
      <c r="Y41" s="121">
        <v>662545</v>
      </c>
      <c r="Z41" s="1">
        <v>2461150.1330518657</v>
      </c>
      <c r="AA41" s="106">
        <v>4556460.9137058994</v>
      </c>
      <c r="AB41" s="1"/>
      <c r="AC41" s="80">
        <v>4298</v>
      </c>
      <c r="AD41" s="71">
        <f t="shared" si="0"/>
        <v>1807.5788847737936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1" customFormat="1" ht="10.5" customHeight="1">
      <c r="A42" s="105" t="s">
        <v>44</v>
      </c>
      <c r="B42" s="1">
        <v>5585674.4278508695</v>
      </c>
      <c r="C42" s="1">
        <v>214126</v>
      </c>
      <c r="D42" s="1">
        <v>369771</v>
      </c>
      <c r="E42" s="1">
        <v>4084</v>
      </c>
      <c r="F42" s="1">
        <v>579662.51830879506</v>
      </c>
      <c r="G42" s="1">
        <v>282777</v>
      </c>
      <c r="H42" s="1">
        <v>1112101</v>
      </c>
      <c r="I42" s="1">
        <v>90066</v>
      </c>
      <c r="J42" s="1">
        <v>48254</v>
      </c>
      <c r="K42" s="1">
        <v>160641</v>
      </c>
      <c r="L42" s="1">
        <v>172812</v>
      </c>
      <c r="M42" s="1">
        <v>63686</v>
      </c>
      <c r="N42" s="106">
        <v>436148</v>
      </c>
      <c r="O42" s="105" t="s">
        <v>44</v>
      </c>
      <c r="P42" s="1">
        <v>24439</v>
      </c>
      <c r="Q42" s="1">
        <v>705379.90954207478</v>
      </c>
      <c r="R42" s="1">
        <v>425034</v>
      </c>
      <c r="S42" s="1">
        <v>646805</v>
      </c>
      <c r="T42" s="1">
        <v>249888</v>
      </c>
      <c r="U42" s="1">
        <v>5585674.4278508695</v>
      </c>
      <c r="V42" s="1">
        <v>104186</v>
      </c>
      <c r="W42" s="1">
        <v>29791</v>
      </c>
      <c r="X42" s="1">
        <v>5660069.4278508695</v>
      </c>
      <c r="Y42" s="121">
        <v>587981</v>
      </c>
      <c r="Z42" s="1">
        <v>1691763.5183087951</v>
      </c>
      <c r="AA42" s="106">
        <v>3305929.9095420744</v>
      </c>
      <c r="AB42" s="1"/>
      <c r="AC42" s="80">
        <v>2371</v>
      </c>
      <c r="AD42" s="71">
        <f t="shared" si="0"/>
        <v>2387.2076878325051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1" customFormat="1" ht="10.5" customHeight="1">
      <c r="A43" s="105" t="s">
        <v>45</v>
      </c>
      <c r="B43" s="1">
        <v>8594398.8971221708</v>
      </c>
      <c r="C43" s="1">
        <v>1143981</v>
      </c>
      <c r="D43" s="1">
        <v>157062</v>
      </c>
      <c r="E43" s="1">
        <v>30604</v>
      </c>
      <c r="F43" s="1">
        <v>581097.05656859465</v>
      </c>
      <c r="G43" s="1">
        <v>170573</v>
      </c>
      <c r="H43" s="1">
        <v>667149</v>
      </c>
      <c r="I43" s="1">
        <v>595578</v>
      </c>
      <c r="J43" s="1">
        <v>207408</v>
      </c>
      <c r="K43" s="1">
        <v>209021</v>
      </c>
      <c r="L43" s="1">
        <v>339384</v>
      </c>
      <c r="M43" s="1">
        <v>97683</v>
      </c>
      <c r="N43" s="106">
        <v>925761</v>
      </c>
      <c r="O43" s="105" t="s">
        <v>45</v>
      </c>
      <c r="P43" s="1">
        <v>340895</v>
      </c>
      <c r="Q43" s="1">
        <v>1243343.8405535761</v>
      </c>
      <c r="R43" s="1">
        <v>466930</v>
      </c>
      <c r="S43" s="1">
        <v>921295</v>
      </c>
      <c r="T43" s="1">
        <v>496634</v>
      </c>
      <c r="U43" s="1">
        <v>8594398.8971221708</v>
      </c>
      <c r="V43" s="1">
        <v>140328</v>
      </c>
      <c r="W43" s="1">
        <v>45838</v>
      </c>
      <c r="X43" s="1">
        <v>8688888.8971221708</v>
      </c>
      <c r="Y43" s="121">
        <v>1331647</v>
      </c>
      <c r="Z43" s="1">
        <v>1248246.0565685946</v>
      </c>
      <c r="AA43" s="106">
        <v>6014505.8405535761</v>
      </c>
      <c r="AB43" s="1"/>
      <c r="AC43" s="80">
        <v>4842</v>
      </c>
      <c r="AD43" s="71">
        <f t="shared" si="0"/>
        <v>1794.4834566547233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1" customFormat="1" ht="10.5" customHeight="1">
      <c r="A44" s="105" t="s">
        <v>46</v>
      </c>
      <c r="B44" s="1">
        <v>4810855.646489718</v>
      </c>
      <c r="C44" s="1">
        <v>22736</v>
      </c>
      <c r="D44" s="1">
        <v>512115</v>
      </c>
      <c r="E44" s="1">
        <v>10854</v>
      </c>
      <c r="F44" s="1">
        <v>208433.72307925759</v>
      </c>
      <c r="G44" s="1">
        <v>256323</v>
      </c>
      <c r="H44" s="1">
        <v>1912258</v>
      </c>
      <c r="I44" s="1">
        <v>99525</v>
      </c>
      <c r="J44" s="1">
        <v>27574</v>
      </c>
      <c r="K44" s="1">
        <v>58992</v>
      </c>
      <c r="L44" s="1">
        <v>82721</v>
      </c>
      <c r="M44" s="1">
        <v>43254</v>
      </c>
      <c r="N44" s="106">
        <v>333191</v>
      </c>
      <c r="O44" s="105" t="s">
        <v>46</v>
      </c>
      <c r="P44" s="1">
        <v>28507</v>
      </c>
      <c r="Q44" s="1">
        <v>597235.92341046047</v>
      </c>
      <c r="R44" s="1">
        <v>331848</v>
      </c>
      <c r="S44" s="1">
        <v>210485</v>
      </c>
      <c r="T44" s="1">
        <v>74803</v>
      </c>
      <c r="U44" s="1">
        <v>4810855.646489718</v>
      </c>
      <c r="V44" s="1">
        <v>93741</v>
      </c>
      <c r="W44" s="1">
        <v>25659</v>
      </c>
      <c r="X44" s="1">
        <v>4878937.646489718</v>
      </c>
      <c r="Y44" s="121">
        <v>545705</v>
      </c>
      <c r="Z44" s="1">
        <v>2120691.7230792576</v>
      </c>
      <c r="AA44" s="106">
        <v>2144458.9234104604</v>
      </c>
      <c r="AB44" s="1"/>
      <c r="AC44" s="80">
        <v>1174</v>
      </c>
      <c r="AD44" s="71">
        <f t="shared" si="0"/>
        <v>4155.8242304001005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1" customFormat="1" ht="10.5" customHeight="1">
      <c r="A45" s="105" t="s">
        <v>47</v>
      </c>
      <c r="B45" s="1">
        <v>7975601.3161175977</v>
      </c>
      <c r="C45" s="1">
        <v>186908</v>
      </c>
      <c r="D45" s="1">
        <v>253764</v>
      </c>
      <c r="E45" s="1">
        <v>4174</v>
      </c>
      <c r="F45" s="1">
        <v>195196.40839909582</v>
      </c>
      <c r="G45" s="1">
        <v>140824</v>
      </c>
      <c r="H45" s="1">
        <v>978511</v>
      </c>
      <c r="I45" s="1">
        <v>155889</v>
      </c>
      <c r="J45" s="1">
        <v>3045492</v>
      </c>
      <c r="K45" s="1">
        <v>212163</v>
      </c>
      <c r="L45" s="1">
        <v>250990</v>
      </c>
      <c r="M45" s="1">
        <v>70406</v>
      </c>
      <c r="N45" s="106">
        <v>630057</v>
      </c>
      <c r="O45" s="105" t="s">
        <v>47</v>
      </c>
      <c r="P45" s="1">
        <v>30534</v>
      </c>
      <c r="Q45" s="1">
        <v>719599.90771850199</v>
      </c>
      <c r="R45" s="1">
        <v>354463</v>
      </c>
      <c r="S45" s="1">
        <v>558991</v>
      </c>
      <c r="T45" s="1">
        <v>187639</v>
      </c>
      <c r="U45" s="1">
        <v>7975601.3161175977</v>
      </c>
      <c r="V45" s="1">
        <v>131377</v>
      </c>
      <c r="W45" s="1">
        <v>42538</v>
      </c>
      <c r="X45" s="1">
        <v>8064440.3161175977</v>
      </c>
      <c r="Y45" s="121">
        <v>444846</v>
      </c>
      <c r="Z45" s="1">
        <v>1173707.4083990958</v>
      </c>
      <c r="AA45" s="106">
        <v>6357047.907718502</v>
      </c>
      <c r="AB45" s="1"/>
      <c r="AC45" s="80">
        <v>3632</v>
      </c>
      <c r="AD45" s="71">
        <f t="shared" si="0"/>
        <v>2220.3855495918497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1" customFormat="1" ht="10.5" customHeight="1">
      <c r="A46" s="105" t="s">
        <v>48</v>
      </c>
      <c r="B46" s="1">
        <v>6593232.4696118133</v>
      </c>
      <c r="C46" s="1">
        <v>164713</v>
      </c>
      <c r="D46" s="1">
        <v>409702</v>
      </c>
      <c r="E46" s="1">
        <v>99106</v>
      </c>
      <c r="F46" s="1">
        <v>314609.56890188385</v>
      </c>
      <c r="G46" s="1">
        <v>96513</v>
      </c>
      <c r="H46" s="1">
        <v>1452381</v>
      </c>
      <c r="I46" s="1">
        <v>232487</v>
      </c>
      <c r="J46" s="1">
        <v>113761</v>
      </c>
      <c r="K46" s="1">
        <v>175406</v>
      </c>
      <c r="L46" s="1">
        <v>285888</v>
      </c>
      <c r="M46" s="1">
        <v>102110</v>
      </c>
      <c r="N46" s="106">
        <v>782100</v>
      </c>
      <c r="O46" s="105" t="s">
        <v>48</v>
      </c>
      <c r="P46" s="1">
        <v>73282</v>
      </c>
      <c r="Q46" s="1">
        <v>774251.90070992999</v>
      </c>
      <c r="R46" s="1">
        <v>607946</v>
      </c>
      <c r="S46" s="1">
        <v>327995</v>
      </c>
      <c r="T46" s="1">
        <v>580981</v>
      </c>
      <c r="U46" s="1">
        <v>6593232.4696118133</v>
      </c>
      <c r="V46" s="1">
        <v>118354</v>
      </c>
      <c r="W46" s="1">
        <v>35165</v>
      </c>
      <c r="X46" s="1">
        <v>6676421.4696118133</v>
      </c>
      <c r="Y46" s="121">
        <v>673521</v>
      </c>
      <c r="Z46" s="1">
        <v>1766990.5689018839</v>
      </c>
      <c r="AA46" s="106">
        <v>4152720.9007099294</v>
      </c>
      <c r="AB46" s="1"/>
      <c r="AC46" s="80">
        <v>4137</v>
      </c>
      <c r="AD46" s="71">
        <f t="shared" si="0"/>
        <v>1613.8316339404914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1" customFormat="1" ht="10.5" customHeight="1">
      <c r="A47" s="107" t="s">
        <v>66</v>
      </c>
      <c r="B47" s="86">
        <v>34858003.486142904</v>
      </c>
      <c r="C47" s="86">
        <v>3559459</v>
      </c>
      <c r="D47" s="86">
        <v>259951</v>
      </c>
      <c r="E47" s="86">
        <v>12642</v>
      </c>
      <c r="F47" s="86">
        <v>4951339.7557426039</v>
      </c>
      <c r="G47" s="86">
        <v>555424</v>
      </c>
      <c r="H47" s="86">
        <v>1979714</v>
      </c>
      <c r="I47" s="86">
        <v>2961068</v>
      </c>
      <c r="J47" s="86">
        <v>978607</v>
      </c>
      <c r="K47" s="86">
        <v>588499</v>
      </c>
      <c r="L47" s="86">
        <v>1208423</v>
      </c>
      <c r="M47" s="86">
        <v>905582</v>
      </c>
      <c r="N47" s="108">
        <v>3711485</v>
      </c>
      <c r="O47" s="107" t="s">
        <v>49</v>
      </c>
      <c r="P47" s="86">
        <v>3301622</v>
      </c>
      <c r="Q47" s="86">
        <v>2102305.7304002964</v>
      </c>
      <c r="R47" s="86">
        <v>2569833</v>
      </c>
      <c r="S47" s="86">
        <v>3046921</v>
      </c>
      <c r="T47" s="86">
        <v>2165128</v>
      </c>
      <c r="U47" s="86">
        <v>34858003.486142904</v>
      </c>
      <c r="V47" s="86">
        <v>434346</v>
      </c>
      <c r="W47" s="86">
        <v>185916</v>
      </c>
      <c r="X47" s="86">
        <v>35106433.486142904</v>
      </c>
      <c r="Y47" s="122">
        <v>3832052</v>
      </c>
      <c r="Z47" s="86">
        <v>6931053.7557426039</v>
      </c>
      <c r="AA47" s="108">
        <v>24094897.730400302</v>
      </c>
      <c r="AB47" s="1"/>
      <c r="AC47" s="81">
        <v>16426</v>
      </c>
      <c r="AD47" s="71">
        <f t="shared" si="0"/>
        <v>2137.2478683880981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1" customFormat="1" ht="10.5" customHeight="1">
      <c r="A48" s="123" t="s">
        <v>50</v>
      </c>
      <c r="B48" s="125">
        <v>39318785.985379763</v>
      </c>
      <c r="C48" s="111">
        <v>730064</v>
      </c>
      <c r="D48" s="111">
        <v>93993</v>
      </c>
      <c r="E48" s="111">
        <v>125617</v>
      </c>
      <c r="F48" s="111">
        <v>1570196.1324175552</v>
      </c>
      <c r="G48" s="111">
        <v>22017701</v>
      </c>
      <c r="H48" s="111">
        <v>1432481</v>
      </c>
      <c r="I48" s="111">
        <v>1024252</v>
      </c>
      <c r="J48" s="111">
        <v>875499</v>
      </c>
      <c r="K48" s="111">
        <v>408654</v>
      </c>
      <c r="L48" s="111">
        <v>581516</v>
      </c>
      <c r="M48" s="111">
        <v>401960</v>
      </c>
      <c r="N48" s="124">
        <v>2322161</v>
      </c>
      <c r="O48" s="123" t="s">
        <v>50</v>
      </c>
      <c r="P48" s="111">
        <v>433447</v>
      </c>
      <c r="Q48" s="111">
        <v>1146582.8529622057</v>
      </c>
      <c r="R48" s="111">
        <v>1733392</v>
      </c>
      <c r="S48" s="111">
        <v>3546293</v>
      </c>
      <c r="T48" s="111">
        <v>874977</v>
      </c>
      <c r="U48" s="111">
        <v>39318785.985379763</v>
      </c>
      <c r="V48" s="111">
        <v>462924</v>
      </c>
      <c r="W48" s="111">
        <v>209708</v>
      </c>
      <c r="X48" s="111">
        <v>39572001.985379763</v>
      </c>
      <c r="Y48" s="125">
        <v>949674</v>
      </c>
      <c r="Z48" s="111">
        <v>3002677.132417555</v>
      </c>
      <c r="AA48" s="124">
        <v>35366434.852962211</v>
      </c>
      <c r="AB48" s="1"/>
      <c r="AC48" s="82">
        <v>8204</v>
      </c>
      <c r="AD48" s="71">
        <f t="shared" si="0"/>
        <v>4823.5009733519946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1" customFormat="1" ht="10.5" customHeight="1">
      <c r="A49" s="109" t="s">
        <v>51</v>
      </c>
      <c r="B49" s="87">
        <v>5466745110.5338192</v>
      </c>
      <c r="C49" s="87">
        <v>151004048</v>
      </c>
      <c r="D49" s="87">
        <v>10902123</v>
      </c>
      <c r="E49" s="87">
        <v>16185779.526000001</v>
      </c>
      <c r="F49" s="87">
        <v>1064567177.8767997</v>
      </c>
      <c r="G49" s="87">
        <v>124552279</v>
      </c>
      <c r="H49" s="87">
        <v>272002035</v>
      </c>
      <c r="I49" s="87">
        <v>558085533</v>
      </c>
      <c r="J49" s="87">
        <v>260076671</v>
      </c>
      <c r="K49" s="87">
        <v>165160919</v>
      </c>
      <c r="L49" s="87">
        <v>193959756</v>
      </c>
      <c r="M49" s="87">
        <v>200353318</v>
      </c>
      <c r="N49" s="110">
        <v>592531481</v>
      </c>
      <c r="O49" s="109" t="s">
        <v>51</v>
      </c>
      <c r="P49" s="87">
        <v>321052625</v>
      </c>
      <c r="Q49" s="87">
        <v>404468007.13101935</v>
      </c>
      <c r="R49" s="87">
        <v>262427055</v>
      </c>
      <c r="S49" s="87">
        <v>581815209</v>
      </c>
      <c r="T49" s="87">
        <v>287601094</v>
      </c>
      <c r="U49" s="87">
        <v>5466745110.5338192</v>
      </c>
      <c r="V49" s="87">
        <v>61999980</v>
      </c>
      <c r="W49" s="87">
        <v>29156998</v>
      </c>
      <c r="X49" s="87">
        <v>5499588092.5338192</v>
      </c>
      <c r="Y49" s="126">
        <v>178091950.52599999</v>
      </c>
      <c r="Z49" s="87">
        <v>1336569212.8767996</v>
      </c>
      <c r="AA49" s="110">
        <v>3952083947.1310196</v>
      </c>
      <c r="AB49" s="1"/>
      <c r="AC49" s="83">
        <v>1812712</v>
      </c>
      <c r="AD49" s="71">
        <f t="shared" si="0"/>
        <v>3033.9006375716713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2.75" thickBot="1">
      <c r="A50" s="29" t="s">
        <v>72</v>
      </c>
      <c r="B50" s="145">
        <f>AVERAGE(B4:B48)</f>
        <v>121483224.67852935</v>
      </c>
      <c r="C50" s="145">
        <f t="shared" ref="C50:AA50" si="1">AVERAGE(C4:C48)</f>
        <v>3355645.5111111109</v>
      </c>
      <c r="D50" s="189">
        <f>D49/COUNTA($A$4:$A$48)</f>
        <v>242269.4</v>
      </c>
      <c r="E50" s="189">
        <f>E49/COUNTA($A$4:$A$48)</f>
        <v>359683.98946666665</v>
      </c>
      <c r="F50" s="145">
        <f t="shared" si="1"/>
        <v>23657048.397262219</v>
      </c>
      <c r="G50" s="145">
        <f t="shared" si="1"/>
        <v>2767828.4222222222</v>
      </c>
      <c r="H50" s="145">
        <f t="shared" si="1"/>
        <v>6044489.666666667</v>
      </c>
      <c r="I50" s="145">
        <f t="shared" si="1"/>
        <v>12401900.733333332</v>
      </c>
      <c r="J50" s="145">
        <f t="shared" si="1"/>
        <v>5779481.5777777778</v>
      </c>
      <c r="K50" s="145">
        <f t="shared" si="1"/>
        <v>3670242.6444444442</v>
      </c>
      <c r="L50" s="145">
        <f t="shared" si="1"/>
        <v>4310216.8</v>
      </c>
      <c r="M50" s="145">
        <f t="shared" si="1"/>
        <v>4452295.9555555554</v>
      </c>
      <c r="N50" s="145">
        <f t="shared" si="1"/>
        <v>13167366.244444445</v>
      </c>
      <c r="O50" s="31" t="s">
        <v>152</v>
      </c>
      <c r="P50" s="145">
        <f t="shared" si="1"/>
        <v>7134502.777777778</v>
      </c>
      <c r="Q50" s="145">
        <f t="shared" si="1"/>
        <v>8988177.9362448752</v>
      </c>
      <c r="R50" s="145">
        <f t="shared" si="1"/>
        <v>5831712.333333333</v>
      </c>
      <c r="S50" s="145">
        <f t="shared" si="1"/>
        <v>12929226.866666667</v>
      </c>
      <c r="T50" s="145">
        <f t="shared" si="1"/>
        <v>6391135.4222222222</v>
      </c>
      <c r="U50" s="145">
        <f t="shared" si="1"/>
        <v>121483224.67852935</v>
      </c>
      <c r="V50" s="145">
        <f t="shared" si="1"/>
        <v>1377777.3333333333</v>
      </c>
      <c r="W50" s="145">
        <f t="shared" si="1"/>
        <v>647933.2888888889</v>
      </c>
      <c r="X50" s="145">
        <f t="shared" si="1"/>
        <v>122213068.72297381</v>
      </c>
      <c r="Y50" s="145">
        <f t="shared" si="1"/>
        <v>3957598.9005777775</v>
      </c>
      <c r="Z50" s="145">
        <f t="shared" si="1"/>
        <v>29701538.063928884</v>
      </c>
      <c r="AA50" s="145">
        <f t="shared" si="1"/>
        <v>87824087.714022666</v>
      </c>
      <c r="AB50" s="61"/>
      <c r="AC50" s="76">
        <f t="shared" ref="AC50" si="2">AC49/45</f>
        <v>40282.488888888889</v>
      </c>
      <c r="AD50" s="77">
        <f t="shared" si="0"/>
        <v>3033.9006375716722</v>
      </c>
    </row>
    <row r="51" spans="1:78" ht="12.75" thickTop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</row>
    <row r="52" spans="1:78">
      <c r="A52" s="142" t="s">
        <v>171</v>
      </c>
    </row>
    <row r="53" spans="1:78">
      <c r="A53" s="31" t="s">
        <v>151</v>
      </c>
    </row>
    <row r="54" spans="1:78">
      <c r="A54" s="179" t="s">
        <v>161</v>
      </c>
    </row>
    <row r="55" spans="1:78" s="17" customFormat="1" ht="9" customHeight="1"/>
    <row r="56" spans="1:78" s="17" customFormat="1" ht="9" customHeight="1"/>
    <row r="57" spans="1:78" s="17" customFormat="1" ht="9" customHeight="1"/>
    <row r="58" spans="1:78" s="17" customFormat="1" ht="9" customHeight="1"/>
    <row r="59" spans="1:78" s="17" customFormat="1" ht="9" customHeight="1"/>
    <row r="60" spans="1:78" s="17" customFormat="1" ht="9" customHeight="1"/>
    <row r="61" spans="1:78" s="17" customFormat="1" ht="9" customHeight="1"/>
    <row r="62" spans="1:78" s="17" customFormat="1" ht="9" customHeight="1"/>
    <row r="63" spans="1:78" s="17" customFormat="1" ht="9" customHeight="1"/>
    <row r="64" spans="1:78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9" customHeight="1"/>
    <row r="76" s="17" customFormat="1" ht="9" customHeight="1"/>
    <row r="77" s="17" customFormat="1" ht="9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9" customHeight="1"/>
    <row r="99" s="17" customFormat="1" ht="9" customHeight="1"/>
    <row r="100" s="17" customFormat="1" ht="9" customHeight="1"/>
    <row r="101" s="17" customFormat="1" ht="9" customHeight="1"/>
    <row r="102" s="17" customFormat="1" ht="9" customHeight="1"/>
    <row r="103" s="17" customFormat="1" ht="11.1" customHeight="1"/>
    <row r="104" s="17" customFormat="1" ht="11.1" customHeight="1"/>
    <row r="105" s="17" customFormat="1" ht="11.1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" customHeight="1"/>
    <row r="121" s="17" customFormat="1" ht="9" customHeight="1"/>
    <row r="122" s="17" customFormat="1" ht="9" customHeight="1"/>
    <row r="123" s="17" customFormat="1" ht="9" customHeight="1"/>
    <row r="124" s="17" customFormat="1" ht="9" customHeight="1"/>
    <row r="125" s="17" customFormat="1" ht="9" customHeight="1"/>
    <row r="126" s="17" customFormat="1" ht="9" customHeight="1"/>
    <row r="127" s="17" customFormat="1" ht="9" customHeight="1"/>
    <row r="128" s="17" customFormat="1" ht="9" customHeight="1"/>
    <row r="129" s="17" customFormat="1" ht="9" customHeight="1"/>
    <row r="130" s="17" customFormat="1" ht="9" customHeight="1"/>
    <row r="131" s="17" customFormat="1" ht="9" customHeight="1"/>
    <row r="132" s="17" customFormat="1" ht="9" customHeight="1"/>
    <row r="133" s="17" customFormat="1" ht="9" customHeight="1"/>
    <row r="134" s="17" customFormat="1" ht="9" customHeight="1"/>
    <row r="135" s="17" customFormat="1" ht="9" customHeight="1"/>
    <row r="136" s="17" customFormat="1" ht="9" customHeight="1"/>
    <row r="137" s="17" customFormat="1" ht="9" customHeight="1"/>
    <row r="138" s="17" customFormat="1" ht="9" customHeight="1"/>
    <row r="139" s="17" customFormat="1" ht="9" customHeight="1"/>
    <row r="140" s="17" customFormat="1" ht="9" customHeight="1"/>
    <row r="141" s="17" customFormat="1" ht="9" customHeight="1"/>
    <row r="142" s="17" customFormat="1" ht="9" customHeight="1"/>
    <row r="143" s="17" customFormat="1" ht="9" customHeight="1"/>
    <row r="144" s="17" customFormat="1" ht="9" customHeight="1"/>
    <row r="145" s="17" customFormat="1" ht="9" customHeight="1"/>
    <row r="146" s="17" customFormat="1" ht="9" customHeight="1"/>
    <row r="147" s="17" customFormat="1" ht="9" customHeight="1"/>
    <row r="148" s="17" customFormat="1" ht="9.9499999999999993" customHeigh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</sheetData>
  <sheetProtection sheet="1" objects="1" scenarios="1"/>
  <mergeCells count="1">
    <mergeCell ref="Y2:AA2"/>
  </mergeCells>
  <phoneticPr fontId="5"/>
  <pageMargins left="0.55118110236220474" right="0.19685039370078741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4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Z337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2.85546875" style="29" customWidth="1"/>
    <col min="3" max="3" width="11.42578125" style="29" customWidth="1"/>
    <col min="4" max="4" width="9.7109375" style="29" customWidth="1"/>
    <col min="5" max="5" width="11.140625" style="29" customWidth="1"/>
    <col min="6" max="6" width="13.28515625" style="29" customWidth="1"/>
    <col min="7" max="11" width="12" style="29" customWidth="1"/>
    <col min="12" max="12" width="11.5703125" style="29" customWidth="1"/>
    <col min="13" max="13" width="11" style="29" customWidth="1"/>
    <col min="14" max="14" width="12.7109375" style="29" customWidth="1"/>
    <col min="15" max="15" width="10.85546875" style="29" customWidth="1"/>
    <col min="16" max="16" width="12.85546875" style="29" customWidth="1"/>
    <col min="17" max="18" width="11.28515625" style="29" customWidth="1"/>
    <col min="19" max="19" width="12" style="29" customWidth="1"/>
    <col min="20" max="20" width="11.5703125" style="29" customWidth="1"/>
    <col min="21" max="21" width="12" style="29" customWidth="1"/>
    <col min="22" max="22" width="12.85546875" style="29" customWidth="1"/>
    <col min="23" max="23" width="12.7109375" style="29" customWidth="1"/>
    <col min="24" max="24" width="13.5703125" style="29" customWidth="1"/>
    <col min="25" max="25" width="12.140625" style="29" customWidth="1"/>
    <col min="26" max="26" width="12.85546875" style="29" customWidth="1"/>
    <col min="27" max="27" width="13.28515625" style="29" customWidth="1"/>
    <col min="28" max="29" width="10.85546875" style="17" customWidth="1"/>
    <col min="30" max="30" width="10" style="17" customWidth="1"/>
    <col min="31" max="31" width="9.28515625" style="17" customWidth="1"/>
    <col min="32" max="37" width="12" style="17" customWidth="1"/>
    <col min="38" max="38" width="10" style="17" customWidth="1"/>
    <col min="39" max="39" width="10.7109375" style="17" customWidth="1"/>
    <col min="40" max="40" width="10.28515625" style="17" customWidth="1"/>
    <col min="41" max="41" width="9.5703125" style="17" customWidth="1"/>
    <col min="42" max="42" width="10.85546875" style="17" customWidth="1"/>
    <col min="43" max="43" width="9.7109375" style="17" customWidth="1"/>
    <col min="44" max="44" width="9" style="17" customWidth="1"/>
    <col min="45" max="46" width="9.7109375" style="17" customWidth="1"/>
    <col min="47" max="47" width="10.140625" style="17" customWidth="1"/>
    <col min="48" max="48" width="9.85546875" style="17" customWidth="1"/>
    <col min="49" max="49" width="10.85546875" style="17" customWidth="1"/>
    <col min="50" max="50" width="10" style="17" customWidth="1"/>
    <col min="51" max="51" width="11.140625" style="17" customWidth="1"/>
    <col min="52" max="52" width="10.140625" style="17" customWidth="1"/>
    <col min="53" max="53" width="10.5703125" style="17" customWidth="1"/>
    <col min="54" max="54" width="10.7109375" style="17" customWidth="1"/>
    <col min="55" max="78" width="9.140625" style="17"/>
    <col min="79" max="16384" width="9.140625" style="29"/>
  </cols>
  <sheetData>
    <row r="1" spans="1:78" s="11" customFormat="1" ht="10.5" customHeight="1" thickBot="1">
      <c r="A1" s="11" t="s">
        <v>159</v>
      </c>
      <c r="C1" s="12" t="s">
        <v>74</v>
      </c>
      <c r="D1" s="13" t="s">
        <v>54</v>
      </c>
      <c r="E1" s="13"/>
      <c r="M1" s="14"/>
      <c r="N1" s="14" t="s">
        <v>53</v>
      </c>
      <c r="O1" s="11" t="s">
        <v>159</v>
      </c>
      <c r="P1" s="15"/>
      <c r="Q1" s="16" t="str">
        <f>$C$1</f>
        <v>平成22年度</v>
      </c>
      <c r="R1" s="15" t="s">
        <v>54</v>
      </c>
      <c r="AB1" s="14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s="1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153</v>
      </c>
      <c r="W2" s="98" t="s">
        <v>154</v>
      </c>
      <c r="X2" s="96" t="s">
        <v>2</v>
      </c>
      <c r="Y2" s="196" t="s">
        <v>80</v>
      </c>
      <c r="Z2" s="197"/>
      <c r="AA2" s="198"/>
      <c r="AB2" s="112"/>
      <c r="AC2" s="78"/>
      <c r="AD2" s="6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155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B3" s="5"/>
      <c r="AC3" s="68" t="s">
        <v>85</v>
      </c>
      <c r="AD3" s="79" t="s">
        <v>86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1" customFormat="1" ht="10.5" customHeight="1">
      <c r="A4" s="91" t="s">
        <v>6</v>
      </c>
      <c r="B4" s="1">
        <v>2271236105.0422678</v>
      </c>
      <c r="C4" s="1">
        <v>21739767</v>
      </c>
      <c r="D4" s="1">
        <v>312217</v>
      </c>
      <c r="E4" s="1">
        <v>2455641</v>
      </c>
      <c r="F4" s="1">
        <v>154106305.23922223</v>
      </c>
      <c r="G4" s="1">
        <v>44818226</v>
      </c>
      <c r="H4" s="1">
        <v>105533645</v>
      </c>
      <c r="I4" s="1">
        <v>299213274</v>
      </c>
      <c r="J4" s="1">
        <v>99223451</v>
      </c>
      <c r="K4" s="1">
        <v>74982107</v>
      </c>
      <c r="L4" s="1">
        <v>110267743</v>
      </c>
      <c r="M4" s="1">
        <v>128251014</v>
      </c>
      <c r="N4" s="106">
        <v>296268699</v>
      </c>
      <c r="O4" s="105" t="s">
        <v>6</v>
      </c>
      <c r="P4" s="1">
        <v>203435359</v>
      </c>
      <c r="Q4" s="1">
        <v>225584483.80304533</v>
      </c>
      <c r="R4" s="1">
        <v>123919329</v>
      </c>
      <c r="S4" s="1">
        <v>254355432</v>
      </c>
      <c r="T4" s="1">
        <v>126769412</v>
      </c>
      <c r="U4" s="1">
        <v>2271236105.0422678</v>
      </c>
      <c r="V4" s="1">
        <v>21395778</v>
      </c>
      <c r="W4" s="1">
        <v>10834852</v>
      </c>
      <c r="X4" s="1">
        <v>2281797031.0422678</v>
      </c>
      <c r="Y4" s="120">
        <v>24507625</v>
      </c>
      <c r="Z4" s="1">
        <v>259639950.23922223</v>
      </c>
      <c r="AA4" s="106">
        <v>1987088529.8030455</v>
      </c>
      <c r="AB4" s="1"/>
      <c r="AC4" s="80">
        <v>734474</v>
      </c>
      <c r="AD4" s="71">
        <f>X4/AC4</f>
        <v>3106.7090612360244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1" customFormat="1" ht="10.5" customHeight="1">
      <c r="A5" s="105" t="s">
        <v>7</v>
      </c>
      <c r="B5" s="1">
        <v>378764469.72211093</v>
      </c>
      <c r="C5" s="1">
        <v>19413419</v>
      </c>
      <c r="D5" s="1">
        <v>889749</v>
      </c>
      <c r="E5" s="1">
        <v>414468</v>
      </c>
      <c r="F5" s="1">
        <v>80102820.032795638</v>
      </c>
      <c r="G5" s="1">
        <v>10430218</v>
      </c>
      <c r="H5" s="1">
        <v>21743143</v>
      </c>
      <c r="I5" s="1">
        <v>34580513</v>
      </c>
      <c r="J5" s="1">
        <v>27759310</v>
      </c>
      <c r="K5" s="1">
        <v>9674778</v>
      </c>
      <c r="L5" s="1">
        <v>9637612</v>
      </c>
      <c r="M5" s="1">
        <v>13606588</v>
      </c>
      <c r="N5" s="106">
        <v>38870589</v>
      </c>
      <c r="O5" s="105" t="s">
        <v>7</v>
      </c>
      <c r="P5" s="1">
        <v>16410111</v>
      </c>
      <c r="Q5" s="1">
        <v>20077963.689315274</v>
      </c>
      <c r="R5" s="1">
        <v>16956195</v>
      </c>
      <c r="S5" s="1">
        <v>39317337</v>
      </c>
      <c r="T5" s="1">
        <v>18879656</v>
      </c>
      <c r="U5" s="1">
        <v>378764469.72211093</v>
      </c>
      <c r="V5" s="1">
        <v>3569857</v>
      </c>
      <c r="W5" s="1">
        <v>1806883</v>
      </c>
      <c r="X5" s="1">
        <v>380527443.72211093</v>
      </c>
      <c r="Y5" s="121">
        <v>20717636</v>
      </c>
      <c r="Z5" s="1">
        <v>101845963.03279564</v>
      </c>
      <c r="AA5" s="106">
        <v>256200870.68931529</v>
      </c>
      <c r="AB5" s="1"/>
      <c r="AC5" s="80">
        <v>132266</v>
      </c>
      <c r="AD5" s="71">
        <f t="shared" ref="AD5:AD50" si="0">X5/AC5</f>
        <v>2876.9861016596174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1" customFormat="1" ht="10.5" customHeight="1">
      <c r="A6" s="105" t="s">
        <v>8</v>
      </c>
      <c r="B6" s="1">
        <v>108708138.22774372</v>
      </c>
      <c r="C6" s="1">
        <v>1478074</v>
      </c>
      <c r="D6" s="1">
        <v>253515</v>
      </c>
      <c r="E6" s="1">
        <v>66783</v>
      </c>
      <c r="F6" s="1">
        <v>14818340.762724649</v>
      </c>
      <c r="G6" s="1">
        <v>3351336</v>
      </c>
      <c r="H6" s="1">
        <v>4860627</v>
      </c>
      <c r="I6" s="1">
        <v>10718835</v>
      </c>
      <c r="J6" s="1">
        <v>6798146</v>
      </c>
      <c r="K6" s="1">
        <v>5096294</v>
      </c>
      <c r="L6" s="1">
        <v>3211811</v>
      </c>
      <c r="M6" s="1">
        <v>4749073</v>
      </c>
      <c r="N6" s="106">
        <v>10585247</v>
      </c>
      <c r="O6" s="105" t="s">
        <v>8</v>
      </c>
      <c r="P6" s="1">
        <v>5046649</v>
      </c>
      <c r="Q6" s="1">
        <v>9309038.465019064</v>
      </c>
      <c r="R6" s="1">
        <v>4161574</v>
      </c>
      <c r="S6" s="1">
        <v>15901138</v>
      </c>
      <c r="T6" s="1">
        <v>8301657</v>
      </c>
      <c r="U6" s="1">
        <v>108708138.22774372</v>
      </c>
      <c r="V6" s="1">
        <v>1048031</v>
      </c>
      <c r="W6" s="1">
        <v>518588</v>
      </c>
      <c r="X6" s="1">
        <v>109237581.22774372</v>
      </c>
      <c r="Y6" s="121">
        <v>1798372</v>
      </c>
      <c r="Z6" s="1">
        <v>19678967.762724649</v>
      </c>
      <c r="AA6" s="106">
        <v>87230798.465019062</v>
      </c>
      <c r="AB6" s="1"/>
      <c r="AC6" s="80">
        <v>35611</v>
      </c>
      <c r="AD6" s="71">
        <f t="shared" si="0"/>
        <v>3067.523552490627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1" customFormat="1" ht="10.5" customHeight="1">
      <c r="A7" s="105" t="s">
        <v>9</v>
      </c>
      <c r="B7" s="1">
        <v>105681271.82354604</v>
      </c>
      <c r="C7" s="1">
        <v>1270701</v>
      </c>
      <c r="D7" s="1">
        <v>22339</v>
      </c>
      <c r="E7" s="1">
        <v>84635</v>
      </c>
      <c r="F7" s="1">
        <v>12976129.622614857</v>
      </c>
      <c r="G7" s="1">
        <v>3347955</v>
      </c>
      <c r="H7" s="1">
        <v>5867473</v>
      </c>
      <c r="I7" s="1">
        <v>9255438</v>
      </c>
      <c r="J7" s="1">
        <v>2528331</v>
      </c>
      <c r="K7" s="1">
        <v>3917895</v>
      </c>
      <c r="L7" s="1">
        <v>3909620</v>
      </c>
      <c r="M7" s="1">
        <v>3078258</v>
      </c>
      <c r="N7" s="106">
        <v>16303045</v>
      </c>
      <c r="O7" s="105" t="s">
        <v>9</v>
      </c>
      <c r="P7" s="1">
        <v>4726293</v>
      </c>
      <c r="Q7" s="1">
        <v>4846029.2009311747</v>
      </c>
      <c r="R7" s="1">
        <v>5895098</v>
      </c>
      <c r="S7" s="1">
        <v>18792216</v>
      </c>
      <c r="T7" s="1">
        <v>8859816</v>
      </c>
      <c r="U7" s="1">
        <v>105681271.82354604</v>
      </c>
      <c r="V7" s="1">
        <v>1060251</v>
      </c>
      <c r="W7" s="1">
        <v>504149</v>
      </c>
      <c r="X7" s="1">
        <v>106237373.82354604</v>
      </c>
      <c r="Y7" s="121">
        <v>1377675</v>
      </c>
      <c r="Z7" s="1">
        <v>18843602.622614857</v>
      </c>
      <c r="AA7" s="106">
        <v>85459994.200931177</v>
      </c>
      <c r="AB7" s="1"/>
      <c r="AC7" s="80">
        <v>55321</v>
      </c>
      <c r="AD7" s="71">
        <f t="shared" si="0"/>
        <v>1920.3805756140712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1" customFormat="1" ht="10.5" customHeight="1">
      <c r="A8" s="105" t="s">
        <v>10</v>
      </c>
      <c r="B8" s="1">
        <v>75409947.602175534</v>
      </c>
      <c r="C8" s="1">
        <v>960529</v>
      </c>
      <c r="D8" s="1">
        <v>226599</v>
      </c>
      <c r="E8" s="1">
        <v>2542</v>
      </c>
      <c r="F8" s="1">
        <v>15614513.346873544</v>
      </c>
      <c r="G8" s="1">
        <v>2833838</v>
      </c>
      <c r="H8" s="1">
        <v>3860200</v>
      </c>
      <c r="I8" s="1">
        <v>6001497</v>
      </c>
      <c r="J8" s="1">
        <v>2545713</v>
      </c>
      <c r="K8" s="1">
        <v>1921593</v>
      </c>
      <c r="L8" s="1">
        <v>2018059</v>
      </c>
      <c r="M8" s="1">
        <v>2890308</v>
      </c>
      <c r="N8" s="106">
        <v>6664053</v>
      </c>
      <c r="O8" s="105" t="s">
        <v>10</v>
      </c>
      <c r="P8" s="1">
        <v>2928385</v>
      </c>
      <c r="Q8" s="1">
        <v>4516292.2553019812</v>
      </c>
      <c r="R8" s="1">
        <v>3725063</v>
      </c>
      <c r="S8" s="1">
        <v>14574638</v>
      </c>
      <c r="T8" s="1">
        <v>4126125</v>
      </c>
      <c r="U8" s="1">
        <v>75409947.602175534</v>
      </c>
      <c r="V8" s="1">
        <v>743483</v>
      </c>
      <c r="W8" s="1">
        <v>359741</v>
      </c>
      <c r="X8" s="1">
        <v>75793689.602175534</v>
      </c>
      <c r="Y8" s="121">
        <v>1189670</v>
      </c>
      <c r="Z8" s="1">
        <v>19474713.346873544</v>
      </c>
      <c r="AA8" s="106">
        <v>54745564.25530199</v>
      </c>
      <c r="AB8" s="1"/>
      <c r="AC8" s="80">
        <v>26978</v>
      </c>
      <c r="AD8" s="71">
        <f t="shared" si="0"/>
        <v>2809.4628809465316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1" customFormat="1" ht="10.5" customHeight="1">
      <c r="A9" s="105" t="s">
        <v>11</v>
      </c>
      <c r="B9" s="1">
        <v>174940048.94965014</v>
      </c>
      <c r="C9" s="1">
        <v>13667779</v>
      </c>
      <c r="D9" s="1">
        <v>84755</v>
      </c>
      <c r="E9" s="1">
        <v>659981</v>
      </c>
      <c r="F9" s="1">
        <v>29094583.992191143</v>
      </c>
      <c r="G9" s="1">
        <v>3714532</v>
      </c>
      <c r="H9" s="1">
        <v>10932656</v>
      </c>
      <c r="I9" s="1">
        <v>13923919</v>
      </c>
      <c r="J9" s="1">
        <v>5985933</v>
      </c>
      <c r="K9" s="1">
        <v>4843303</v>
      </c>
      <c r="L9" s="1">
        <v>5217092</v>
      </c>
      <c r="M9" s="1">
        <v>7361943</v>
      </c>
      <c r="N9" s="106">
        <v>20074624</v>
      </c>
      <c r="O9" s="105" t="s">
        <v>11</v>
      </c>
      <c r="P9" s="1">
        <v>6374323</v>
      </c>
      <c r="Q9" s="1">
        <v>12387184.957459001</v>
      </c>
      <c r="R9" s="1">
        <v>10273145</v>
      </c>
      <c r="S9" s="1">
        <v>19488598</v>
      </c>
      <c r="T9" s="1">
        <v>10855697</v>
      </c>
      <c r="U9" s="1">
        <v>174940048.94965014</v>
      </c>
      <c r="V9" s="1">
        <v>1686423</v>
      </c>
      <c r="W9" s="1">
        <v>834545</v>
      </c>
      <c r="X9" s="1">
        <v>175791926.94965014</v>
      </c>
      <c r="Y9" s="121">
        <v>14412515</v>
      </c>
      <c r="Z9" s="1">
        <v>40027239.992191143</v>
      </c>
      <c r="AA9" s="106">
        <v>120500293.957459</v>
      </c>
      <c r="AB9" s="1"/>
      <c r="AC9" s="80">
        <v>69541</v>
      </c>
      <c r="AD9" s="71">
        <f t="shared" si="0"/>
        <v>2527.8889712493369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1" customFormat="1" ht="10.5" customHeight="1">
      <c r="A10" s="105" t="s">
        <v>12</v>
      </c>
      <c r="B10" s="1">
        <v>145345908.88551456</v>
      </c>
      <c r="C10" s="1">
        <v>6412621</v>
      </c>
      <c r="D10" s="1">
        <v>529836</v>
      </c>
      <c r="E10" s="1">
        <v>192201</v>
      </c>
      <c r="F10" s="1">
        <v>34678867.409113377</v>
      </c>
      <c r="G10" s="1">
        <v>3734662</v>
      </c>
      <c r="H10" s="1">
        <v>10225533</v>
      </c>
      <c r="I10" s="1">
        <v>10745665</v>
      </c>
      <c r="J10" s="1">
        <v>5873494</v>
      </c>
      <c r="K10" s="1">
        <v>5223906</v>
      </c>
      <c r="L10" s="1">
        <v>3928448</v>
      </c>
      <c r="M10" s="1">
        <v>4618266</v>
      </c>
      <c r="N10" s="106">
        <v>13623046</v>
      </c>
      <c r="O10" s="105" t="s">
        <v>12</v>
      </c>
      <c r="P10" s="1">
        <v>4405935</v>
      </c>
      <c r="Q10" s="1">
        <v>9240010.4764011912</v>
      </c>
      <c r="R10" s="1">
        <v>7124758</v>
      </c>
      <c r="S10" s="1">
        <v>16346956</v>
      </c>
      <c r="T10" s="1">
        <v>8441704</v>
      </c>
      <c r="U10" s="1">
        <v>145345908.88551456</v>
      </c>
      <c r="V10" s="1">
        <v>1403141</v>
      </c>
      <c r="W10" s="1">
        <v>693368</v>
      </c>
      <c r="X10" s="1">
        <v>146055681.88551456</v>
      </c>
      <c r="Y10" s="121">
        <v>7134658</v>
      </c>
      <c r="Z10" s="1">
        <v>44904400.409113377</v>
      </c>
      <c r="AA10" s="106">
        <v>93306850.47640118</v>
      </c>
      <c r="AB10" s="1"/>
      <c r="AC10" s="80">
        <v>55391</v>
      </c>
      <c r="AD10" s="71">
        <f t="shared" si="0"/>
        <v>2636.812512601588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1" customFormat="1" ht="10.5" customHeight="1">
      <c r="A11" s="105" t="s">
        <v>13</v>
      </c>
      <c r="B11" s="1">
        <v>166008588.52656919</v>
      </c>
      <c r="C11" s="1">
        <v>9872351</v>
      </c>
      <c r="D11" s="1">
        <v>497675</v>
      </c>
      <c r="E11" s="1">
        <v>60763</v>
      </c>
      <c r="F11" s="1">
        <v>57828674.299112514</v>
      </c>
      <c r="G11" s="1">
        <v>4471153</v>
      </c>
      <c r="H11" s="1">
        <v>9322085</v>
      </c>
      <c r="I11" s="1">
        <v>12223456</v>
      </c>
      <c r="J11" s="1">
        <v>6130402</v>
      </c>
      <c r="K11" s="1">
        <v>4095666</v>
      </c>
      <c r="L11" s="1">
        <v>3534768</v>
      </c>
      <c r="M11" s="1">
        <v>3855393</v>
      </c>
      <c r="N11" s="106">
        <v>13064262</v>
      </c>
      <c r="O11" s="105" t="s">
        <v>13</v>
      </c>
      <c r="P11" s="1">
        <v>3610701</v>
      </c>
      <c r="Q11" s="1">
        <v>10749758.227456681</v>
      </c>
      <c r="R11" s="1">
        <v>5998847</v>
      </c>
      <c r="S11" s="1">
        <v>13532577</v>
      </c>
      <c r="T11" s="1">
        <v>7160057</v>
      </c>
      <c r="U11" s="1">
        <v>166008588.52656919</v>
      </c>
      <c r="V11" s="1">
        <v>1571576</v>
      </c>
      <c r="W11" s="1">
        <v>791938</v>
      </c>
      <c r="X11" s="1">
        <v>166788226.52656919</v>
      </c>
      <c r="Y11" s="121">
        <v>10430789</v>
      </c>
      <c r="Z11" s="1">
        <v>67150759.299112514</v>
      </c>
      <c r="AA11" s="106">
        <v>88427040.227456674</v>
      </c>
      <c r="AB11" s="1"/>
      <c r="AC11" s="80">
        <v>50194</v>
      </c>
      <c r="AD11" s="71">
        <f t="shared" si="0"/>
        <v>3322.8717879939672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1" customFormat="1" ht="10.5" customHeight="1">
      <c r="A12" s="105" t="s">
        <v>14</v>
      </c>
      <c r="B12" s="1">
        <v>96663556.212621659</v>
      </c>
      <c r="C12" s="1">
        <v>2549906</v>
      </c>
      <c r="D12" s="1">
        <v>56162</v>
      </c>
      <c r="E12" s="1">
        <v>641795</v>
      </c>
      <c r="F12" s="1">
        <v>28321706.744050093</v>
      </c>
      <c r="G12" s="1">
        <v>2676652</v>
      </c>
      <c r="H12" s="1">
        <v>6045731</v>
      </c>
      <c r="I12" s="1">
        <v>8530951</v>
      </c>
      <c r="J12" s="1">
        <v>6454199</v>
      </c>
      <c r="K12" s="1">
        <v>1799156</v>
      </c>
      <c r="L12" s="1">
        <v>2724611</v>
      </c>
      <c r="M12" s="1">
        <v>2401651</v>
      </c>
      <c r="N12" s="106">
        <v>10280115</v>
      </c>
      <c r="O12" s="105" t="s">
        <v>14</v>
      </c>
      <c r="P12" s="1">
        <v>2671472</v>
      </c>
      <c r="Q12" s="1">
        <v>3222898.4685715688</v>
      </c>
      <c r="R12" s="1">
        <v>3186501</v>
      </c>
      <c r="S12" s="1">
        <v>9662046</v>
      </c>
      <c r="T12" s="1">
        <v>5438003</v>
      </c>
      <c r="U12" s="1">
        <v>96663556.212621659</v>
      </c>
      <c r="V12" s="1">
        <v>948070</v>
      </c>
      <c r="W12" s="1">
        <v>461130</v>
      </c>
      <c r="X12" s="1">
        <v>97150496.212621659</v>
      </c>
      <c r="Y12" s="121">
        <v>3247863</v>
      </c>
      <c r="Z12" s="1">
        <v>34367437.744050093</v>
      </c>
      <c r="AA12" s="106">
        <v>59048255.468571566</v>
      </c>
      <c r="AB12" s="1"/>
      <c r="AC12" s="80">
        <v>37727</v>
      </c>
      <c r="AD12" s="71">
        <f t="shared" si="0"/>
        <v>2575.0920087105164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1" customFormat="1" ht="10.5" customHeight="1">
      <c r="A13" s="105" t="s">
        <v>55</v>
      </c>
      <c r="B13" s="1">
        <v>67250036.36911428</v>
      </c>
      <c r="C13" s="1">
        <v>1166304</v>
      </c>
      <c r="D13" s="1">
        <v>156349</v>
      </c>
      <c r="E13" s="1">
        <v>3071950</v>
      </c>
      <c r="F13" s="1">
        <v>4006904.981727005</v>
      </c>
      <c r="G13" s="1">
        <v>2561124</v>
      </c>
      <c r="H13" s="1">
        <v>5092225</v>
      </c>
      <c r="I13" s="1">
        <v>5216932</v>
      </c>
      <c r="J13" s="1">
        <v>8267282</v>
      </c>
      <c r="K13" s="1">
        <v>3945554</v>
      </c>
      <c r="L13" s="1">
        <v>2057998</v>
      </c>
      <c r="M13" s="1">
        <v>2466463</v>
      </c>
      <c r="N13" s="106">
        <v>7789386</v>
      </c>
      <c r="O13" s="105" t="s">
        <v>15</v>
      </c>
      <c r="P13" s="1">
        <v>1410215</v>
      </c>
      <c r="Q13" s="1">
        <v>3715248.3873872729</v>
      </c>
      <c r="R13" s="1">
        <v>4564429</v>
      </c>
      <c r="S13" s="1">
        <v>7683602</v>
      </c>
      <c r="T13" s="1">
        <v>4078070</v>
      </c>
      <c r="U13" s="1">
        <v>67250036.36911428</v>
      </c>
      <c r="V13" s="1">
        <v>678664</v>
      </c>
      <c r="W13" s="1">
        <v>320814</v>
      </c>
      <c r="X13" s="1">
        <v>67607886.36911428</v>
      </c>
      <c r="Y13" s="121">
        <v>4394603</v>
      </c>
      <c r="Z13" s="1">
        <v>9099129.9817270041</v>
      </c>
      <c r="AA13" s="106">
        <v>53756303.387387276</v>
      </c>
      <c r="AB13" s="1"/>
      <c r="AC13" s="80">
        <v>29902</v>
      </c>
      <c r="AD13" s="71">
        <f t="shared" si="0"/>
        <v>2260.9820871217403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1" customFormat="1" ht="10.5" customHeight="1">
      <c r="A14" s="105" t="s">
        <v>56</v>
      </c>
      <c r="B14" s="121">
        <v>179311172.3532784</v>
      </c>
      <c r="C14" s="1">
        <v>11706064</v>
      </c>
      <c r="D14" s="1">
        <v>137043</v>
      </c>
      <c r="E14" s="4">
        <v>70077</v>
      </c>
      <c r="F14" s="1">
        <v>37901835.31473124</v>
      </c>
      <c r="G14" s="1">
        <v>3560324</v>
      </c>
      <c r="H14" s="1">
        <v>11257715</v>
      </c>
      <c r="I14" s="1">
        <v>12424191</v>
      </c>
      <c r="J14" s="1">
        <v>13421352</v>
      </c>
      <c r="K14" s="1">
        <v>3936285</v>
      </c>
      <c r="L14" s="1">
        <v>4685265</v>
      </c>
      <c r="M14" s="1">
        <v>3876399</v>
      </c>
      <c r="N14" s="106">
        <v>18199072</v>
      </c>
      <c r="O14" s="105" t="s">
        <v>16</v>
      </c>
      <c r="P14" s="1">
        <v>4558907</v>
      </c>
      <c r="Q14" s="1">
        <v>11895418.038547164</v>
      </c>
      <c r="R14" s="1">
        <v>8593807</v>
      </c>
      <c r="S14" s="1">
        <v>22438725</v>
      </c>
      <c r="T14" s="1">
        <v>10648693</v>
      </c>
      <c r="U14" s="1">
        <v>179311172.3532784</v>
      </c>
      <c r="V14" s="1">
        <v>1709275</v>
      </c>
      <c r="W14" s="1">
        <v>855398</v>
      </c>
      <c r="X14" s="1">
        <v>180165049.3532784</v>
      </c>
      <c r="Y14" s="121">
        <v>11913184</v>
      </c>
      <c r="Z14" s="1">
        <v>49159550.31473124</v>
      </c>
      <c r="AA14" s="106">
        <v>118238438.03854716</v>
      </c>
      <c r="AB14" s="1"/>
      <c r="AC14" s="80">
        <v>61878</v>
      </c>
      <c r="AD14" s="71">
        <f t="shared" si="0"/>
        <v>2911.6172040673323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1" customFormat="1" ht="10.5" customHeight="1">
      <c r="A15" s="105" t="s">
        <v>57</v>
      </c>
      <c r="B15" s="1">
        <v>76828085.590159506</v>
      </c>
      <c r="C15" s="1">
        <v>5890466</v>
      </c>
      <c r="D15" s="1">
        <v>427602</v>
      </c>
      <c r="E15" s="149">
        <v>0</v>
      </c>
      <c r="F15" s="1">
        <v>7570528.8130774833</v>
      </c>
      <c r="G15" s="1">
        <v>2340683</v>
      </c>
      <c r="H15" s="1">
        <v>7110408</v>
      </c>
      <c r="I15" s="1">
        <v>5612046</v>
      </c>
      <c r="J15" s="1">
        <v>2110522</v>
      </c>
      <c r="K15" s="1">
        <v>5834813</v>
      </c>
      <c r="L15" s="1">
        <v>2031827</v>
      </c>
      <c r="M15" s="1">
        <v>2129882</v>
      </c>
      <c r="N15" s="106">
        <v>6515517</v>
      </c>
      <c r="O15" s="105" t="s">
        <v>17</v>
      </c>
      <c r="P15" s="1">
        <v>2834712</v>
      </c>
      <c r="Q15" s="1">
        <v>7416502.7770820362</v>
      </c>
      <c r="R15" s="1">
        <v>4204382</v>
      </c>
      <c r="S15" s="1">
        <v>9778822</v>
      </c>
      <c r="T15" s="1">
        <v>5019372</v>
      </c>
      <c r="U15" s="1">
        <v>76828085.590159506</v>
      </c>
      <c r="V15" s="1">
        <v>758592</v>
      </c>
      <c r="W15" s="1">
        <v>366506</v>
      </c>
      <c r="X15" s="1">
        <v>77220171.590159506</v>
      </c>
      <c r="Y15" s="121">
        <v>6318068</v>
      </c>
      <c r="Z15" s="1">
        <v>14680936.813077483</v>
      </c>
      <c r="AA15" s="106">
        <v>55829080.777082026</v>
      </c>
      <c r="AB15" s="1"/>
      <c r="AC15" s="80">
        <v>28444</v>
      </c>
      <c r="AD15" s="71">
        <f t="shared" si="0"/>
        <v>2714.8140764364894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1" customFormat="1" ht="10.5" customHeight="1">
      <c r="A16" s="105" t="s">
        <v>58</v>
      </c>
      <c r="B16" s="121">
        <v>201159089.25386989</v>
      </c>
      <c r="C16" s="1">
        <v>4041709</v>
      </c>
      <c r="D16" s="1">
        <v>951505</v>
      </c>
      <c r="E16" s="4">
        <v>5519526</v>
      </c>
      <c r="F16" s="1">
        <v>8876855.2159264851</v>
      </c>
      <c r="G16" s="1">
        <v>8006533</v>
      </c>
      <c r="H16" s="1">
        <v>14713637</v>
      </c>
      <c r="I16" s="1">
        <v>20316399</v>
      </c>
      <c r="J16" s="1">
        <v>10990779</v>
      </c>
      <c r="K16" s="1">
        <v>6478836</v>
      </c>
      <c r="L16" s="1">
        <v>6920305</v>
      </c>
      <c r="M16" s="1">
        <v>7810657</v>
      </c>
      <c r="N16" s="106">
        <v>24045258</v>
      </c>
      <c r="O16" s="105" t="s">
        <v>18</v>
      </c>
      <c r="P16" s="1">
        <v>7748302</v>
      </c>
      <c r="Q16" s="1">
        <v>17963675.037943415</v>
      </c>
      <c r="R16" s="1">
        <v>12701002</v>
      </c>
      <c r="S16" s="1">
        <v>31292510</v>
      </c>
      <c r="T16" s="1">
        <v>12781601</v>
      </c>
      <c r="U16" s="1">
        <v>201159089.25386989</v>
      </c>
      <c r="V16" s="1">
        <v>1951003</v>
      </c>
      <c r="W16" s="1">
        <v>959622</v>
      </c>
      <c r="X16" s="1">
        <v>202150470.25386989</v>
      </c>
      <c r="Y16" s="121">
        <v>10512740</v>
      </c>
      <c r="Z16" s="1">
        <v>23590492.215926483</v>
      </c>
      <c r="AA16" s="106">
        <v>167055857.03794342</v>
      </c>
      <c r="AB16" s="1"/>
      <c r="AC16" s="80">
        <v>89065</v>
      </c>
      <c r="AD16" s="71">
        <f t="shared" si="0"/>
        <v>2269.6959552447079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1" customFormat="1" ht="10.5" customHeight="1">
      <c r="A17" s="107" t="s">
        <v>59</v>
      </c>
      <c r="B17" s="122">
        <v>179426914.07381105</v>
      </c>
      <c r="C17" s="86">
        <v>3638329</v>
      </c>
      <c r="D17" s="86">
        <v>17127</v>
      </c>
      <c r="E17" s="86">
        <v>0</v>
      </c>
      <c r="F17" s="86">
        <v>81133081.744770288</v>
      </c>
      <c r="G17" s="86">
        <v>2964737</v>
      </c>
      <c r="H17" s="86">
        <v>7742279</v>
      </c>
      <c r="I17" s="86">
        <v>9858770</v>
      </c>
      <c r="J17" s="86">
        <v>5350405</v>
      </c>
      <c r="K17" s="86">
        <v>2025883</v>
      </c>
      <c r="L17" s="86">
        <v>4339391</v>
      </c>
      <c r="M17" s="86">
        <v>1575269</v>
      </c>
      <c r="N17" s="108">
        <v>17577710</v>
      </c>
      <c r="O17" s="107" t="s">
        <v>19</v>
      </c>
      <c r="P17" s="86">
        <v>7175624</v>
      </c>
      <c r="Q17" s="86">
        <v>4069096.3290407695</v>
      </c>
      <c r="R17" s="86">
        <v>8129090</v>
      </c>
      <c r="S17" s="86">
        <v>19179466</v>
      </c>
      <c r="T17" s="86">
        <v>4650656</v>
      </c>
      <c r="U17" s="86">
        <v>179426914.07381105</v>
      </c>
      <c r="V17" s="86">
        <v>1696889</v>
      </c>
      <c r="W17" s="86">
        <v>855950</v>
      </c>
      <c r="X17" s="86">
        <v>180267853.07381105</v>
      </c>
      <c r="Y17" s="122">
        <v>3655456</v>
      </c>
      <c r="Z17" s="86">
        <v>88875360.744770288</v>
      </c>
      <c r="AA17" s="108">
        <v>86896097.329040766</v>
      </c>
      <c r="AB17" s="1"/>
      <c r="AC17" s="81">
        <v>55002</v>
      </c>
      <c r="AD17" s="71">
        <f t="shared" si="0"/>
        <v>3277.4781475911977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1" customFormat="1" ht="10.5" customHeight="1">
      <c r="A18" s="107" t="s">
        <v>60</v>
      </c>
      <c r="B18" s="86">
        <v>22706651.992442939</v>
      </c>
      <c r="C18" s="86">
        <v>761921</v>
      </c>
      <c r="D18" s="86">
        <v>204260</v>
      </c>
      <c r="E18" s="150">
        <v>0</v>
      </c>
      <c r="F18" s="86">
        <v>1971748.2317785653</v>
      </c>
      <c r="G18" s="86">
        <v>1496449</v>
      </c>
      <c r="H18" s="86">
        <v>5001278</v>
      </c>
      <c r="I18" s="86">
        <v>961627</v>
      </c>
      <c r="J18" s="86">
        <v>613837</v>
      </c>
      <c r="K18" s="86">
        <v>545641</v>
      </c>
      <c r="L18" s="86">
        <v>773823</v>
      </c>
      <c r="M18" s="86">
        <v>423886</v>
      </c>
      <c r="N18" s="108">
        <v>2333929</v>
      </c>
      <c r="O18" s="107" t="s">
        <v>20</v>
      </c>
      <c r="P18" s="86">
        <v>289048</v>
      </c>
      <c r="Q18" s="86">
        <v>1451473.7606643741</v>
      </c>
      <c r="R18" s="86">
        <v>1021166</v>
      </c>
      <c r="S18" s="86">
        <v>3700261</v>
      </c>
      <c r="T18" s="86">
        <v>1156304</v>
      </c>
      <c r="U18" s="86">
        <v>22706651.992442939</v>
      </c>
      <c r="V18" s="86">
        <v>257704</v>
      </c>
      <c r="W18" s="86">
        <v>108321</v>
      </c>
      <c r="X18" s="86">
        <v>22856034.992442939</v>
      </c>
      <c r="Y18" s="122">
        <v>966181</v>
      </c>
      <c r="Z18" s="86">
        <v>6973026.2317785658</v>
      </c>
      <c r="AA18" s="108">
        <v>14767444.760664374</v>
      </c>
      <c r="AB18" s="1"/>
      <c r="AC18" s="81">
        <v>11388</v>
      </c>
      <c r="AD18" s="71">
        <f t="shared" si="0"/>
        <v>2007.0280112787968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1" customFormat="1" ht="10.5" customHeight="1">
      <c r="A19" s="105" t="s">
        <v>21</v>
      </c>
      <c r="B19" s="121">
        <v>10376187.134085942</v>
      </c>
      <c r="C19" s="1">
        <v>1157581</v>
      </c>
      <c r="D19" s="1">
        <v>17087</v>
      </c>
      <c r="E19" s="1">
        <v>0</v>
      </c>
      <c r="F19" s="1">
        <v>1367235.2330466891</v>
      </c>
      <c r="G19" s="1">
        <v>546442</v>
      </c>
      <c r="H19" s="1">
        <v>1163590</v>
      </c>
      <c r="I19" s="1">
        <v>905807</v>
      </c>
      <c r="J19" s="1">
        <v>386688</v>
      </c>
      <c r="K19" s="1">
        <v>67039</v>
      </c>
      <c r="L19" s="1">
        <v>383483</v>
      </c>
      <c r="M19" s="1">
        <v>269971</v>
      </c>
      <c r="N19" s="106">
        <v>1436512</v>
      </c>
      <c r="O19" s="105" t="s">
        <v>21</v>
      </c>
      <c r="P19" s="1">
        <v>231988</v>
      </c>
      <c r="Q19" s="1">
        <v>600156.90103925299</v>
      </c>
      <c r="R19" s="1">
        <v>497339</v>
      </c>
      <c r="S19" s="1">
        <v>799062</v>
      </c>
      <c r="T19" s="1">
        <v>546206</v>
      </c>
      <c r="U19" s="1">
        <v>10376187.134085942</v>
      </c>
      <c r="V19" s="1">
        <v>139795</v>
      </c>
      <c r="W19" s="1">
        <v>49499</v>
      </c>
      <c r="X19" s="1">
        <v>10466483.134085942</v>
      </c>
      <c r="Y19" s="121">
        <v>1174668</v>
      </c>
      <c r="Z19" s="1">
        <v>2530825.2330466891</v>
      </c>
      <c r="AA19" s="106">
        <v>6670693.901039253</v>
      </c>
      <c r="AB19" s="1"/>
      <c r="AC19" s="80">
        <v>5554</v>
      </c>
      <c r="AD19" s="71">
        <f t="shared" si="0"/>
        <v>1884.4946226298059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1" customFormat="1" ht="10.5" customHeight="1">
      <c r="A20" s="105" t="s">
        <v>22</v>
      </c>
      <c r="B20" s="121">
        <v>32954916.881753609</v>
      </c>
      <c r="C20" s="1">
        <v>1025572</v>
      </c>
      <c r="D20" s="1">
        <v>161339</v>
      </c>
      <c r="E20" s="1">
        <v>0</v>
      </c>
      <c r="F20" s="1">
        <v>16017811.055704338</v>
      </c>
      <c r="G20" s="1">
        <v>618252</v>
      </c>
      <c r="H20" s="1">
        <v>1850736</v>
      </c>
      <c r="I20" s="1">
        <v>1320957</v>
      </c>
      <c r="J20" s="1">
        <v>1769610</v>
      </c>
      <c r="K20" s="1">
        <v>952407</v>
      </c>
      <c r="L20" s="1">
        <v>729068</v>
      </c>
      <c r="M20" s="1">
        <v>597482</v>
      </c>
      <c r="N20" s="106">
        <v>2431314</v>
      </c>
      <c r="O20" s="105" t="s">
        <v>22</v>
      </c>
      <c r="P20" s="1">
        <v>705787</v>
      </c>
      <c r="Q20" s="1">
        <v>1054940.826049268</v>
      </c>
      <c r="R20" s="1">
        <v>1106534</v>
      </c>
      <c r="S20" s="1">
        <v>1375364</v>
      </c>
      <c r="T20" s="1">
        <v>1237743</v>
      </c>
      <c r="U20" s="1">
        <v>32954916.881753609</v>
      </c>
      <c r="V20" s="1">
        <v>344658</v>
      </c>
      <c r="W20" s="1">
        <v>157210</v>
      </c>
      <c r="X20" s="1">
        <v>33142364.881753609</v>
      </c>
      <c r="Y20" s="121">
        <v>1186911</v>
      </c>
      <c r="Z20" s="1">
        <v>17868547.05570434</v>
      </c>
      <c r="AA20" s="106">
        <v>13899458.826049268</v>
      </c>
      <c r="AB20" s="1"/>
      <c r="AC20" s="80">
        <v>10564</v>
      </c>
      <c r="AD20" s="71">
        <f t="shared" si="0"/>
        <v>3137.2931542742908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1" customFormat="1" ht="10.5" customHeight="1">
      <c r="A21" s="105" t="s">
        <v>23</v>
      </c>
      <c r="B21" s="121">
        <v>89440768.098876148</v>
      </c>
      <c r="C21" s="1">
        <v>719760</v>
      </c>
      <c r="D21" s="1">
        <v>808</v>
      </c>
      <c r="E21" s="1">
        <v>145096</v>
      </c>
      <c r="F21" s="1">
        <v>62143815.295402989</v>
      </c>
      <c r="G21" s="1">
        <v>1196340</v>
      </c>
      <c r="H21" s="1">
        <v>1986451</v>
      </c>
      <c r="I21" s="1">
        <v>2237066</v>
      </c>
      <c r="J21" s="1">
        <v>3684320</v>
      </c>
      <c r="K21" s="1">
        <v>557279</v>
      </c>
      <c r="L21" s="1">
        <v>1276981</v>
      </c>
      <c r="M21" s="1">
        <v>1078770</v>
      </c>
      <c r="N21" s="106">
        <v>4939324</v>
      </c>
      <c r="O21" s="105" t="s">
        <v>23</v>
      </c>
      <c r="P21" s="1">
        <v>2788306</v>
      </c>
      <c r="Q21" s="1">
        <v>1191855.8034731576</v>
      </c>
      <c r="R21" s="1">
        <v>1266916</v>
      </c>
      <c r="S21" s="1">
        <v>3057404</v>
      </c>
      <c r="T21" s="1">
        <v>1170276</v>
      </c>
      <c r="U21" s="1">
        <v>89440768.098876148</v>
      </c>
      <c r="V21" s="1">
        <v>844510</v>
      </c>
      <c r="W21" s="1">
        <v>426674</v>
      </c>
      <c r="X21" s="1">
        <v>89858604.098876148</v>
      </c>
      <c r="Y21" s="121">
        <v>865664</v>
      </c>
      <c r="Z21" s="1">
        <v>64130266.295402989</v>
      </c>
      <c r="AA21" s="106">
        <v>24444837.80347316</v>
      </c>
      <c r="AB21" s="1"/>
      <c r="AC21" s="80">
        <v>16594</v>
      </c>
      <c r="AD21" s="71">
        <f t="shared" si="0"/>
        <v>5415.126196147773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11" customFormat="1" ht="10.5" customHeight="1">
      <c r="A22" s="107" t="s">
        <v>61</v>
      </c>
      <c r="B22" s="122">
        <v>43906948.041202597</v>
      </c>
      <c r="C22" s="86">
        <v>2115821</v>
      </c>
      <c r="D22" s="86">
        <v>249974</v>
      </c>
      <c r="E22" s="150">
        <v>0</v>
      </c>
      <c r="F22" s="86">
        <v>23290665.234322123</v>
      </c>
      <c r="G22" s="86">
        <v>488878</v>
      </c>
      <c r="H22" s="86">
        <v>2885587</v>
      </c>
      <c r="I22" s="86">
        <v>1341549</v>
      </c>
      <c r="J22" s="86">
        <v>2313994</v>
      </c>
      <c r="K22" s="86">
        <v>353346</v>
      </c>
      <c r="L22" s="86">
        <v>761585</v>
      </c>
      <c r="M22" s="86">
        <v>498316</v>
      </c>
      <c r="N22" s="108">
        <v>2424141</v>
      </c>
      <c r="O22" s="107" t="s">
        <v>24</v>
      </c>
      <c r="P22" s="86">
        <v>567791</v>
      </c>
      <c r="Q22" s="86">
        <v>1171191.8068804743</v>
      </c>
      <c r="R22" s="86">
        <v>1311695</v>
      </c>
      <c r="S22" s="86">
        <v>2651621</v>
      </c>
      <c r="T22" s="86">
        <v>1480793</v>
      </c>
      <c r="U22" s="86">
        <v>43906948.041202597</v>
      </c>
      <c r="V22" s="86">
        <v>440628</v>
      </c>
      <c r="W22" s="86">
        <v>209457</v>
      </c>
      <c r="X22" s="86">
        <v>44138119.041202597</v>
      </c>
      <c r="Y22" s="122">
        <v>2365795</v>
      </c>
      <c r="Z22" s="86">
        <v>26176252.234322123</v>
      </c>
      <c r="AA22" s="108">
        <v>15364900.806880474</v>
      </c>
      <c r="AB22" s="1"/>
      <c r="AC22" s="81">
        <v>11247</v>
      </c>
      <c r="AD22" s="71">
        <f t="shared" si="0"/>
        <v>3924.4348751847247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</row>
    <row r="23" spans="1:78" s="11" customFormat="1" ht="10.5" customHeight="1">
      <c r="A23" s="105" t="s">
        <v>25</v>
      </c>
      <c r="B23" s="121">
        <v>109229289.42153917</v>
      </c>
      <c r="C23" s="1">
        <v>3104842</v>
      </c>
      <c r="D23" s="1">
        <v>106976</v>
      </c>
      <c r="E23" s="1">
        <v>0</v>
      </c>
      <c r="F23" s="1">
        <v>32882596.010620069</v>
      </c>
      <c r="G23" s="1">
        <v>3123882</v>
      </c>
      <c r="H23" s="1">
        <v>6495054</v>
      </c>
      <c r="I23" s="1">
        <v>10544541</v>
      </c>
      <c r="J23" s="1">
        <v>10015281</v>
      </c>
      <c r="K23" s="1">
        <v>3684851</v>
      </c>
      <c r="L23" s="1">
        <v>3125928</v>
      </c>
      <c r="M23" s="1">
        <v>1802859</v>
      </c>
      <c r="N23" s="106">
        <v>10833659</v>
      </c>
      <c r="O23" s="105" t="s">
        <v>25</v>
      </c>
      <c r="P23" s="1">
        <v>3845152</v>
      </c>
      <c r="Q23" s="1">
        <v>3572537.410919094</v>
      </c>
      <c r="R23" s="1">
        <v>4528172</v>
      </c>
      <c r="S23" s="1">
        <v>7498505</v>
      </c>
      <c r="T23" s="1">
        <v>4064454</v>
      </c>
      <c r="U23" s="1">
        <v>109229289.42153917</v>
      </c>
      <c r="V23" s="1">
        <v>1044013</v>
      </c>
      <c r="W23" s="1">
        <v>521074</v>
      </c>
      <c r="X23" s="1">
        <v>109752228.42153917</v>
      </c>
      <c r="Y23" s="121">
        <v>3211818</v>
      </c>
      <c r="Z23" s="1">
        <v>39377650.010620072</v>
      </c>
      <c r="AA23" s="106">
        <v>66639821.4109191</v>
      </c>
      <c r="AB23" s="1"/>
      <c r="AC23" s="80">
        <v>31234</v>
      </c>
      <c r="AD23" s="71">
        <f t="shared" si="0"/>
        <v>3513.8704111397569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1" customFormat="1" ht="10.5" customHeight="1">
      <c r="A24" s="107" t="s">
        <v>26</v>
      </c>
      <c r="B24" s="122">
        <v>197830259.61915216</v>
      </c>
      <c r="C24" s="86">
        <v>1841049</v>
      </c>
      <c r="D24" s="86">
        <v>56219</v>
      </c>
      <c r="E24" s="86">
        <v>0</v>
      </c>
      <c r="F24" s="86">
        <v>106406611.13012202</v>
      </c>
      <c r="G24" s="86">
        <v>1288908</v>
      </c>
      <c r="H24" s="86">
        <v>7363045</v>
      </c>
      <c r="I24" s="86">
        <v>19126045</v>
      </c>
      <c r="J24" s="86">
        <v>12026539</v>
      </c>
      <c r="K24" s="86">
        <v>4200576</v>
      </c>
      <c r="L24" s="86">
        <v>3064642</v>
      </c>
      <c r="M24" s="86">
        <v>1089694</v>
      </c>
      <c r="N24" s="108">
        <v>14308597</v>
      </c>
      <c r="O24" s="107" t="s">
        <v>26</v>
      </c>
      <c r="P24" s="86">
        <v>3352422</v>
      </c>
      <c r="Q24" s="86">
        <v>3098825.4890301442</v>
      </c>
      <c r="R24" s="86">
        <v>2672967</v>
      </c>
      <c r="S24" s="86">
        <v>11356804</v>
      </c>
      <c r="T24" s="86">
        <v>6577316</v>
      </c>
      <c r="U24" s="86">
        <v>197830259.61915216</v>
      </c>
      <c r="V24" s="86">
        <v>1822296</v>
      </c>
      <c r="W24" s="86">
        <v>943742</v>
      </c>
      <c r="X24" s="86">
        <v>198708813.61915216</v>
      </c>
      <c r="Y24" s="122">
        <v>1897268</v>
      </c>
      <c r="Z24" s="86">
        <v>113769656.13012202</v>
      </c>
      <c r="AA24" s="108">
        <v>82163335.489030138</v>
      </c>
      <c r="AB24" s="1"/>
      <c r="AC24" s="81">
        <v>37734</v>
      </c>
      <c r="AD24" s="71">
        <f t="shared" si="0"/>
        <v>5266.0415969457827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1" customFormat="1" ht="10.5" customHeight="1">
      <c r="A25" s="105" t="s">
        <v>27</v>
      </c>
      <c r="B25" s="1">
        <v>11562028.458699793</v>
      </c>
      <c r="C25" s="1">
        <v>880991</v>
      </c>
      <c r="D25" s="1">
        <v>204434</v>
      </c>
      <c r="E25" s="1">
        <v>0</v>
      </c>
      <c r="F25" s="1">
        <v>314606.57626128301</v>
      </c>
      <c r="G25" s="1">
        <v>332090</v>
      </c>
      <c r="H25" s="1">
        <v>1119572</v>
      </c>
      <c r="I25" s="1">
        <v>645285</v>
      </c>
      <c r="J25" s="1">
        <v>91332</v>
      </c>
      <c r="K25" s="1">
        <v>3904476</v>
      </c>
      <c r="L25" s="1">
        <v>350684</v>
      </c>
      <c r="M25" s="1">
        <v>175680</v>
      </c>
      <c r="N25" s="106">
        <v>1184196</v>
      </c>
      <c r="O25" s="105" t="s">
        <v>27</v>
      </c>
      <c r="P25" s="1">
        <v>92169</v>
      </c>
      <c r="Q25" s="1">
        <v>712962.88243851019</v>
      </c>
      <c r="R25" s="1">
        <v>513886</v>
      </c>
      <c r="S25" s="1">
        <v>530569</v>
      </c>
      <c r="T25" s="1">
        <v>509095</v>
      </c>
      <c r="U25" s="1">
        <v>11562028.458699793</v>
      </c>
      <c r="V25" s="1">
        <v>147851</v>
      </c>
      <c r="W25" s="1">
        <v>55156</v>
      </c>
      <c r="X25" s="1">
        <v>11654723.458699793</v>
      </c>
      <c r="Y25" s="121">
        <v>1085425</v>
      </c>
      <c r="Z25" s="1">
        <v>1434178.5762612829</v>
      </c>
      <c r="AA25" s="106">
        <v>9042424.8824385107</v>
      </c>
      <c r="AB25" s="1"/>
      <c r="AC25" s="80">
        <v>4429</v>
      </c>
      <c r="AD25" s="71">
        <f t="shared" si="0"/>
        <v>2631.457091600766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1" customFormat="1" ht="10.5" customHeight="1">
      <c r="A26" s="105" t="s">
        <v>28</v>
      </c>
      <c r="B26" s="1">
        <v>20029685.171830393</v>
      </c>
      <c r="C26" s="1">
        <v>967802</v>
      </c>
      <c r="D26" s="1">
        <v>274675</v>
      </c>
      <c r="E26" s="1">
        <v>0</v>
      </c>
      <c r="F26" s="1">
        <v>816557.42210936954</v>
      </c>
      <c r="G26" s="1">
        <v>1122064</v>
      </c>
      <c r="H26" s="1">
        <v>2323573</v>
      </c>
      <c r="I26" s="1">
        <v>1817191</v>
      </c>
      <c r="J26" s="1">
        <v>1200018</v>
      </c>
      <c r="K26" s="1">
        <v>1628009</v>
      </c>
      <c r="L26" s="1">
        <v>631773</v>
      </c>
      <c r="M26" s="1">
        <v>768585</v>
      </c>
      <c r="N26" s="106">
        <v>1554705</v>
      </c>
      <c r="O26" s="105" t="s">
        <v>28</v>
      </c>
      <c r="P26" s="1">
        <v>401396</v>
      </c>
      <c r="Q26" s="1">
        <v>1517840.7497210242</v>
      </c>
      <c r="R26" s="1">
        <v>1135085</v>
      </c>
      <c r="S26" s="1">
        <v>1914491</v>
      </c>
      <c r="T26" s="1">
        <v>1955920</v>
      </c>
      <c r="U26" s="1">
        <v>20029685.171830393</v>
      </c>
      <c r="V26" s="1">
        <v>227736</v>
      </c>
      <c r="W26" s="1">
        <v>95551</v>
      </c>
      <c r="X26" s="1">
        <v>20161870.171830393</v>
      </c>
      <c r="Y26" s="121">
        <v>1242477</v>
      </c>
      <c r="Z26" s="1">
        <v>3140130.4221093697</v>
      </c>
      <c r="AA26" s="106">
        <v>15647077.749721024</v>
      </c>
      <c r="AB26" s="1"/>
      <c r="AC26" s="80">
        <v>7877</v>
      </c>
      <c r="AD26" s="71">
        <f t="shared" si="0"/>
        <v>2559.587428187177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1" customFormat="1" ht="10.5" customHeight="1">
      <c r="A27" s="105" t="s">
        <v>29</v>
      </c>
      <c r="B27" s="1">
        <v>3804101.6511575202</v>
      </c>
      <c r="C27" s="1">
        <v>1103976</v>
      </c>
      <c r="D27" s="1">
        <v>103240</v>
      </c>
      <c r="E27" s="1">
        <v>0</v>
      </c>
      <c r="F27" s="1">
        <v>21987.708652359113</v>
      </c>
      <c r="G27" s="1">
        <v>55897</v>
      </c>
      <c r="H27" s="1">
        <v>560807</v>
      </c>
      <c r="I27" s="1">
        <v>54306</v>
      </c>
      <c r="J27" s="1">
        <v>50296</v>
      </c>
      <c r="K27" s="1">
        <v>368392</v>
      </c>
      <c r="L27" s="1">
        <v>111085</v>
      </c>
      <c r="M27" s="1">
        <v>56887</v>
      </c>
      <c r="N27" s="106">
        <v>300267</v>
      </c>
      <c r="O27" s="105" t="s">
        <v>29</v>
      </c>
      <c r="P27" s="1">
        <v>41070</v>
      </c>
      <c r="Q27" s="1">
        <v>348682.94250516087</v>
      </c>
      <c r="R27" s="1">
        <v>294789</v>
      </c>
      <c r="S27" s="1">
        <v>251974</v>
      </c>
      <c r="T27" s="1">
        <v>80445</v>
      </c>
      <c r="U27" s="1">
        <v>3804101.6511575202</v>
      </c>
      <c r="V27" s="1">
        <v>75316</v>
      </c>
      <c r="W27" s="1">
        <v>18147</v>
      </c>
      <c r="X27" s="1">
        <v>3861270.6511575202</v>
      </c>
      <c r="Y27" s="121">
        <v>1207216</v>
      </c>
      <c r="Z27" s="1">
        <v>582794.70865235908</v>
      </c>
      <c r="AA27" s="106">
        <v>2014090.9425051613</v>
      </c>
      <c r="AB27" s="1"/>
      <c r="AC27" s="80">
        <v>1606</v>
      </c>
      <c r="AD27" s="71">
        <f t="shared" si="0"/>
        <v>2404.2781140457787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1" customFormat="1" ht="10.5" customHeight="1">
      <c r="A28" s="105" t="s">
        <v>30</v>
      </c>
      <c r="B28" s="1">
        <v>16058596.46638372</v>
      </c>
      <c r="C28" s="1">
        <v>759548</v>
      </c>
      <c r="D28" s="1">
        <v>268410</v>
      </c>
      <c r="E28" s="1">
        <v>49593</v>
      </c>
      <c r="F28" s="1">
        <v>2487562.6926498869</v>
      </c>
      <c r="G28" s="1">
        <v>292057</v>
      </c>
      <c r="H28" s="1">
        <v>2205851</v>
      </c>
      <c r="I28" s="1">
        <v>1306572</v>
      </c>
      <c r="J28" s="1">
        <v>490404</v>
      </c>
      <c r="K28" s="1">
        <v>817636</v>
      </c>
      <c r="L28" s="1">
        <v>469434</v>
      </c>
      <c r="M28" s="1">
        <v>429581</v>
      </c>
      <c r="N28" s="106">
        <v>1583304</v>
      </c>
      <c r="O28" s="105" t="s">
        <v>30</v>
      </c>
      <c r="P28" s="1">
        <v>291723</v>
      </c>
      <c r="Q28" s="1">
        <v>1372212.7737338336</v>
      </c>
      <c r="R28" s="1">
        <v>915314</v>
      </c>
      <c r="S28" s="1">
        <v>1139362</v>
      </c>
      <c r="T28" s="1">
        <v>1180032</v>
      </c>
      <c r="U28" s="1">
        <v>16058596.46638372</v>
      </c>
      <c r="V28" s="1">
        <v>191160</v>
      </c>
      <c r="W28" s="1">
        <v>76607</v>
      </c>
      <c r="X28" s="1">
        <v>16173149.46638372</v>
      </c>
      <c r="Y28" s="121">
        <v>1077551</v>
      </c>
      <c r="Z28" s="1">
        <v>4693413.6926498869</v>
      </c>
      <c r="AA28" s="106">
        <v>10287631.773733832</v>
      </c>
      <c r="AB28" s="1"/>
      <c r="AC28" s="80">
        <v>6716</v>
      </c>
      <c r="AD28" s="71">
        <f t="shared" si="0"/>
        <v>2408.1520944585645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1" customFormat="1" ht="10.5" customHeight="1">
      <c r="A29" s="105" t="s">
        <v>31</v>
      </c>
      <c r="B29" s="1">
        <v>28146685.527245</v>
      </c>
      <c r="C29" s="1">
        <v>1294088</v>
      </c>
      <c r="D29" s="1">
        <v>103297</v>
      </c>
      <c r="E29" s="1">
        <v>0</v>
      </c>
      <c r="F29" s="1">
        <v>14137900.640621874</v>
      </c>
      <c r="G29" s="1">
        <v>800432</v>
      </c>
      <c r="H29" s="1">
        <v>1292014</v>
      </c>
      <c r="I29" s="1">
        <v>760445</v>
      </c>
      <c r="J29" s="1">
        <v>1044789</v>
      </c>
      <c r="K29" s="1">
        <v>680479</v>
      </c>
      <c r="L29" s="1">
        <v>461677</v>
      </c>
      <c r="M29" s="1">
        <v>110396</v>
      </c>
      <c r="N29" s="106">
        <v>2070655</v>
      </c>
      <c r="O29" s="105" t="s">
        <v>31</v>
      </c>
      <c r="P29" s="1">
        <v>1494716</v>
      </c>
      <c r="Q29" s="1">
        <v>687584.88662312482</v>
      </c>
      <c r="R29" s="1">
        <v>546720</v>
      </c>
      <c r="S29" s="1">
        <v>614999</v>
      </c>
      <c r="T29" s="1">
        <v>2046493</v>
      </c>
      <c r="U29" s="1">
        <v>28146685.527245</v>
      </c>
      <c r="V29" s="1">
        <v>295765</v>
      </c>
      <c r="W29" s="1">
        <v>134273</v>
      </c>
      <c r="X29" s="1">
        <v>28308177.527245</v>
      </c>
      <c r="Y29" s="121">
        <v>1397385</v>
      </c>
      <c r="Z29" s="1">
        <v>15429914.640621874</v>
      </c>
      <c r="AA29" s="106">
        <v>11319385.886623126</v>
      </c>
      <c r="AB29" s="1"/>
      <c r="AC29" s="80">
        <v>6792</v>
      </c>
      <c r="AD29" s="71">
        <f t="shared" si="0"/>
        <v>4167.8706606662254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11" customFormat="1" ht="10.5" customHeight="1">
      <c r="A30" s="107" t="s">
        <v>62</v>
      </c>
      <c r="B30" s="86">
        <v>27456364.953400936</v>
      </c>
      <c r="C30" s="86">
        <v>1704504</v>
      </c>
      <c r="D30" s="86">
        <v>149392</v>
      </c>
      <c r="E30" s="86">
        <v>0</v>
      </c>
      <c r="F30" s="86">
        <v>434608.23635924904</v>
      </c>
      <c r="G30" s="86">
        <v>1398076</v>
      </c>
      <c r="H30" s="86">
        <v>3624406</v>
      </c>
      <c r="I30" s="86">
        <v>1420365</v>
      </c>
      <c r="J30" s="86">
        <v>564513</v>
      </c>
      <c r="K30" s="86">
        <v>3679968</v>
      </c>
      <c r="L30" s="86">
        <v>865199</v>
      </c>
      <c r="M30" s="86">
        <v>399245</v>
      </c>
      <c r="N30" s="108">
        <v>4034767</v>
      </c>
      <c r="O30" s="107" t="s">
        <v>32</v>
      </c>
      <c r="P30" s="86">
        <v>418780</v>
      </c>
      <c r="Q30" s="86">
        <v>1716027.7170416859</v>
      </c>
      <c r="R30" s="86">
        <v>2375591</v>
      </c>
      <c r="S30" s="86">
        <v>2538162</v>
      </c>
      <c r="T30" s="86">
        <v>2132761</v>
      </c>
      <c r="U30" s="86">
        <v>27456364.953400936</v>
      </c>
      <c r="V30" s="86">
        <v>299885</v>
      </c>
      <c r="W30" s="86">
        <v>130980</v>
      </c>
      <c r="X30" s="86">
        <v>27625269.953400936</v>
      </c>
      <c r="Y30" s="122">
        <v>1853896</v>
      </c>
      <c r="Z30" s="86">
        <v>4059014.2363592489</v>
      </c>
      <c r="AA30" s="108">
        <v>21543454.717041686</v>
      </c>
      <c r="AB30" s="1"/>
      <c r="AC30" s="81">
        <v>11972</v>
      </c>
      <c r="AD30" s="71">
        <f t="shared" si="0"/>
        <v>2307.4899727197576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1" customFormat="1" ht="10.5" customHeight="1">
      <c r="A31" s="105" t="s">
        <v>33</v>
      </c>
      <c r="B31" s="1">
        <v>40294930.907093167</v>
      </c>
      <c r="C31" s="1">
        <v>1069993</v>
      </c>
      <c r="D31" s="1">
        <v>158803</v>
      </c>
      <c r="E31" s="1">
        <v>0</v>
      </c>
      <c r="F31" s="1">
        <v>3745384.6303684907</v>
      </c>
      <c r="G31" s="1">
        <v>1429228</v>
      </c>
      <c r="H31" s="1">
        <v>4115562</v>
      </c>
      <c r="I31" s="1">
        <v>3826236</v>
      </c>
      <c r="J31" s="1">
        <v>3445934</v>
      </c>
      <c r="K31" s="1">
        <v>505786</v>
      </c>
      <c r="L31" s="1">
        <v>1250935</v>
      </c>
      <c r="M31" s="1">
        <v>852228</v>
      </c>
      <c r="N31" s="106">
        <v>4149700</v>
      </c>
      <c r="O31" s="105" t="s">
        <v>33</v>
      </c>
      <c r="P31" s="1">
        <v>1290864</v>
      </c>
      <c r="Q31" s="1">
        <v>4386372.2767246757</v>
      </c>
      <c r="R31" s="1">
        <v>2618419</v>
      </c>
      <c r="S31" s="1">
        <v>4500337</v>
      </c>
      <c r="T31" s="1">
        <v>2949149</v>
      </c>
      <c r="U31" s="1">
        <v>40294930.907093167</v>
      </c>
      <c r="V31" s="1">
        <v>422346</v>
      </c>
      <c r="W31" s="1">
        <v>192226</v>
      </c>
      <c r="X31" s="1">
        <v>40525050.907093167</v>
      </c>
      <c r="Y31" s="121">
        <v>1228796</v>
      </c>
      <c r="Z31" s="1">
        <v>7860946.6303684907</v>
      </c>
      <c r="AA31" s="106">
        <v>31205188.276724678</v>
      </c>
      <c r="AB31" s="1"/>
      <c r="AC31" s="80">
        <v>17888</v>
      </c>
      <c r="AD31" s="71">
        <f t="shared" si="0"/>
        <v>2265.4880873822208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s="11" customFormat="1" ht="10.5" customHeight="1">
      <c r="A32" s="105" t="s">
        <v>34</v>
      </c>
      <c r="B32" s="1">
        <v>74294451.768312603</v>
      </c>
      <c r="C32" s="1">
        <v>690209</v>
      </c>
      <c r="D32" s="1">
        <v>0</v>
      </c>
      <c r="E32" s="1">
        <v>48142</v>
      </c>
      <c r="F32" s="1">
        <v>41492437.901377685</v>
      </c>
      <c r="G32" s="1">
        <v>458838</v>
      </c>
      <c r="H32" s="1">
        <v>1896130</v>
      </c>
      <c r="I32" s="1">
        <v>11564301</v>
      </c>
      <c r="J32" s="1">
        <v>3050519</v>
      </c>
      <c r="K32" s="1">
        <v>1214655</v>
      </c>
      <c r="L32" s="1">
        <v>876017</v>
      </c>
      <c r="M32" s="1">
        <v>482063</v>
      </c>
      <c r="N32" s="106">
        <v>3313616</v>
      </c>
      <c r="O32" s="105" t="s">
        <v>34</v>
      </c>
      <c r="P32" s="1">
        <v>1451168</v>
      </c>
      <c r="Q32" s="1">
        <v>806985.86693492311</v>
      </c>
      <c r="R32" s="1">
        <v>654281</v>
      </c>
      <c r="S32" s="1">
        <v>3690385</v>
      </c>
      <c r="T32" s="1">
        <v>2604704</v>
      </c>
      <c r="U32" s="1">
        <v>74294451.768312603</v>
      </c>
      <c r="V32" s="1">
        <v>698210</v>
      </c>
      <c r="W32" s="1">
        <v>354419</v>
      </c>
      <c r="X32" s="1">
        <v>74638242.768312603</v>
      </c>
      <c r="Y32" s="121">
        <v>738351</v>
      </c>
      <c r="Z32" s="1">
        <v>43388567.901377685</v>
      </c>
      <c r="AA32" s="106">
        <v>30167532.866934918</v>
      </c>
      <c r="AB32" s="1"/>
      <c r="AC32" s="80">
        <v>8676</v>
      </c>
      <c r="AD32" s="71">
        <f t="shared" si="0"/>
        <v>8602.8403375187409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1" customFormat="1" ht="10.5" customHeight="1">
      <c r="A33" s="105" t="s">
        <v>35</v>
      </c>
      <c r="B33" s="1">
        <v>117444042.46256196</v>
      </c>
      <c r="C33" s="1">
        <v>2030937</v>
      </c>
      <c r="D33" s="1">
        <v>45952</v>
      </c>
      <c r="E33" s="1">
        <v>0</v>
      </c>
      <c r="F33" s="1">
        <v>34742560.778889775</v>
      </c>
      <c r="G33" s="1">
        <v>1897218</v>
      </c>
      <c r="H33" s="1">
        <v>4659845</v>
      </c>
      <c r="I33" s="1">
        <v>7700375</v>
      </c>
      <c r="J33" s="1">
        <v>19956528</v>
      </c>
      <c r="K33" s="1">
        <v>996342</v>
      </c>
      <c r="L33" s="1">
        <v>4493927</v>
      </c>
      <c r="M33" s="1">
        <v>1055755</v>
      </c>
      <c r="N33" s="106">
        <v>8762148</v>
      </c>
      <c r="O33" s="105" t="s">
        <v>35</v>
      </c>
      <c r="P33" s="1">
        <v>9025739</v>
      </c>
      <c r="Q33" s="1">
        <v>7982995.6836721934</v>
      </c>
      <c r="R33" s="1">
        <v>2193242</v>
      </c>
      <c r="S33" s="1">
        <v>7392288</v>
      </c>
      <c r="T33" s="1">
        <v>4508190</v>
      </c>
      <c r="U33" s="1">
        <v>117444042.46256196</v>
      </c>
      <c r="V33" s="1">
        <v>1117807</v>
      </c>
      <c r="W33" s="1">
        <v>560263</v>
      </c>
      <c r="X33" s="1">
        <v>118001586.46256196</v>
      </c>
      <c r="Y33" s="121">
        <v>2076889</v>
      </c>
      <c r="Z33" s="1">
        <v>39402405.778889775</v>
      </c>
      <c r="AA33" s="106">
        <v>75964747.68367219</v>
      </c>
      <c r="AB33" s="1"/>
      <c r="AC33" s="80">
        <v>32676</v>
      </c>
      <c r="AD33" s="71">
        <f t="shared" si="0"/>
        <v>3611.261674089912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1" customFormat="1" ht="10.5" customHeight="1">
      <c r="A34" s="105" t="s">
        <v>36</v>
      </c>
      <c r="B34" s="1">
        <v>25579260.593548033</v>
      </c>
      <c r="C34" s="1">
        <v>1263400</v>
      </c>
      <c r="D34" s="1">
        <v>71844</v>
      </c>
      <c r="E34" s="1">
        <v>102936</v>
      </c>
      <c r="F34" s="1">
        <v>3996832.7618624456</v>
      </c>
      <c r="G34" s="1">
        <v>578999</v>
      </c>
      <c r="H34" s="1">
        <v>2167503</v>
      </c>
      <c r="I34" s="1">
        <v>1326133</v>
      </c>
      <c r="J34" s="1">
        <v>2481243</v>
      </c>
      <c r="K34" s="1">
        <v>215337</v>
      </c>
      <c r="L34" s="1">
        <v>768598</v>
      </c>
      <c r="M34" s="1">
        <v>1092569</v>
      </c>
      <c r="N34" s="106">
        <v>2990919</v>
      </c>
      <c r="O34" s="105" t="s">
        <v>36</v>
      </c>
      <c r="P34" s="1">
        <v>1263520</v>
      </c>
      <c r="Q34" s="1">
        <v>1020758.8316855868</v>
      </c>
      <c r="R34" s="1">
        <v>1270948</v>
      </c>
      <c r="S34" s="1">
        <v>3065843</v>
      </c>
      <c r="T34" s="1">
        <v>1901877</v>
      </c>
      <c r="U34" s="1">
        <v>25579260.593548033</v>
      </c>
      <c r="V34" s="1">
        <v>282124</v>
      </c>
      <c r="W34" s="1">
        <v>122025</v>
      </c>
      <c r="X34" s="1">
        <v>25739359.593548033</v>
      </c>
      <c r="Y34" s="121">
        <v>1438180</v>
      </c>
      <c r="Z34" s="1">
        <v>6164335.7618624456</v>
      </c>
      <c r="AA34" s="106">
        <v>17976744.831685588</v>
      </c>
      <c r="AB34" s="1"/>
      <c r="AC34" s="80">
        <v>11181</v>
      </c>
      <c r="AD34" s="71">
        <f t="shared" si="0"/>
        <v>2302.0623909800584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1" customFormat="1" ht="10.5" customHeight="1">
      <c r="A35" s="107" t="s">
        <v>63</v>
      </c>
      <c r="B35" s="86">
        <v>38821065.778537072</v>
      </c>
      <c r="C35" s="86">
        <v>3480552</v>
      </c>
      <c r="D35" s="86">
        <v>892351</v>
      </c>
      <c r="E35" s="86">
        <v>3190</v>
      </c>
      <c r="F35" s="86">
        <v>3348335.4024044671</v>
      </c>
      <c r="G35" s="86">
        <v>1147823</v>
      </c>
      <c r="H35" s="86">
        <v>4813715</v>
      </c>
      <c r="I35" s="86">
        <v>2302413</v>
      </c>
      <c r="J35" s="86">
        <v>1361050</v>
      </c>
      <c r="K35" s="86">
        <v>1067391</v>
      </c>
      <c r="L35" s="86">
        <v>1264438</v>
      </c>
      <c r="M35" s="86">
        <v>905589</v>
      </c>
      <c r="N35" s="108">
        <v>2898595</v>
      </c>
      <c r="O35" s="107" t="s">
        <v>37</v>
      </c>
      <c r="P35" s="86">
        <v>1029960</v>
      </c>
      <c r="Q35" s="86">
        <v>3783503.3761326079</v>
      </c>
      <c r="R35" s="86">
        <v>2331041</v>
      </c>
      <c r="S35" s="86">
        <v>5949374</v>
      </c>
      <c r="T35" s="86">
        <v>2241745</v>
      </c>
      <c r="U35" s="86">
        <v>38821065.778537072</v>
      </c>
      <c r="V35" s="86">
        <v>407844</v>
      </c>
      <c r="W35" s="86">
        <v>185195</v>
      </c>
      <c r="X35" s="86">
        <v>39043714.778537072</v>
      </c>
      <c r="Y35" s="122">
        <v>4376093</v>
      </c>
      <c r="Z35" s="86">
        <v>8162050.4024044666</v>
      </c>
      <c r="AA35" s="108">
        <v>26282922.376132607</v>
      </c>
      <c r="AB35" s="1"/>
      <c r="AC35" s="81">
        <v>16981</v>
      </c>
      <c r="AD35" s="71">
        <f t="shared" si="0"/>
        <v>2299.2588645272408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1" customFormat="1" ht="10.5" customHeight="1">
      <c r="A36" s="123" t="s">
        <v>64</v>
      </c>
      <c r="B36" s="111">
        <v>21926614.109423239</v>
      </c>
      <c r="C36" s="111">
        <v>3417247</v>
      </c>
      <c r="D36" s="111">
        <v>5978</v>
      </c>
      <c r="E36" s="111">
        <v>2175</v>
      </c>
      <c r="F36" s="111">
        <v>374824.36703757488</v>
      </c>
      <c r="G36" s="111">
        <v>893170</v>
      </c>
      <c r="H36" s="111">
        <v>2028077</v>
      </c>
      <c r="I36" s="111">
        <v>1720425</v>
      </c>
      <c r="J36" s="111">
        <v>1419444</v>
      </c>
      <c r="K36" s="111">
        <v>385300</v>
      </c>
      <c r="L36" s="111">
        <v>875392</v>
      </c>
      <c r="M36" s="111">
        <v>520560</v>
      </c>
      <c r="N36" s="124">
        <v>3266350</v>
      </c>
      <c r="O36" s="123" t="s">
        <v>38</v>
      </c>
      <c r="P36" s="111">
        <v>409710</v>
      </c>
      <c r="Q36" s="111">
        <v>1562326.742385664</v>
      </c>
      <c r="R36" s="111">
        <v>1062203</v>
      </c>
      <c r="S36" s="111">
        <v>2599287</v>
      </c>
      <c r="T36" s="111">
        <v>1384145</v>
      </c>
      <c r="U36" s="111">
        <v>21926614.109423239</v>
      </c>
      <c r="V36" s="111">
        <v>253548</v>
      </c>
      <c r="W36" s="111">
        <v>104600</v>
      </c>
      <c r="X36" s="111">
        <v>22075562.109423239</v>
      </c>
      <c r="Y36" s="125">
        <v>3425400</v>
      </c>
      <c r="Z36" s="111">
        <v>2402901.3670375748</v>
      </c>
      <c r="AA36" s="124">
        <v>16098312.742385663</v>
      </c>
      <c r="AB36" s="1"/>
      <c r="AC36" s="82">
        <v>12715</v>
      </c>
      <c r="AD36" s="71">
        <f t="shared" si="0"/>
        <v>1736.1826275598301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1" customFormat="1" ht="10.5" customHeight="1">
      <c r="A37" s="105" t="s">
        <v>65</v>
      </c>
      <c r="B37" s="121">
        <v>42431902.52776885</v>
      </c>
      <c r="C37" s="1">
        <v>1560258</v>
      </c>
      <c r="D37" s="1">
        <v>345958</v>
      </c>
      <c r="E37" s="1">
        <v>112327</v>
      </c>
      <c r="F37" s="1">
        <v>8931832.2049619723</v>
      </c>
      <c r="G37" s="1">
        <v>1095224</v>
      </c>
      <c r="H37" s="1">
        <v>5088517</v>
      </c>
      <c r="I37" s="1">
        <v>2651041</v>
      </c>
      <c r="J37" s="1">
        <v>1275571</v>
      </c>
      <c r="K37" s="1">
        <v>811214</v>
      </c>
      <c r="L37" s="1">
        <v>1326396</v>
      </c>
      <c r="M37" s="1">
        <v>922836</v>
      </c>
      <c r="N37" s="106">
        <v>4190975</v>
      </c>
      <c r="O37" s="105" t="s">
        <v>39</v>
      </c>
      <c r="P37" s="1">
        <v>588763</v>
      </c>
      <c r="Q37" s="1">
        <v>4106902.3228068841</v>
      </c>
      <c r="R37" s="1">
        <v>2455081</v>
      </c>
      <c r="S37" s="1">
        <v>4884577</v>
      </c>
      <c r="T37" s="1">
        <v>2084430</v>
      </c>
      <c r="U37" s="1">
        <v>42431902.52776885</v>
      </c>
      <c r="V37" s="1">
        <v>443592</v>
      </c>
      <c r="W37" s="1">
        <v>202420</v>
      </c>
      <c r="X37" s="1">
        <v>42673074.52776885</v>
      </c>
      <c r="Y37" s="121">
        <v>2018543</v>
      </c>
      <c r="Z37" s="148">
        <v>14020349.204961972</v>
      </c>
      <c r="AA37" s="106">
        <v>26393010.32280688</v>
      </c>
      <c r="AB37" s="1"/>
      <c r="AC37" s="80">
        <v>19316</v>
      </c>
      <c r="AD37" s="71">
        <f t="shared" si="0"/>
        <v>2209.2086626511104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1" customFormat="1" ht="10.5" customHeight="1">
      <c r="A38" s="107" t="s">
        <v>40</v>
      </c>
      <c r="B38" s="122">
        <v>9849921.1760281865</v>
      </c>
      <c r="C38" s="86">
        <v>468810</v>
      </c>
      <c r="D38" s="86">
        <v>46434</v>
      </c>
      <c r="E38" s="86">
        <v>256415</v>
      </c>
      <c r="F38" s="86">
        <v>743306.29857648734</v>
      </c>
      <c r="G38" s="86">
        <v>136816</v>
      </c>
      <c r="H38" s="86">
        <v>3236654</v>
      </c>
      <c r="I38" s="86">
        <v>521522</v>
      </c>
      <c r="J38" s="86">
        <v>174531</v>
      </c>
      <c r="K38" s="86">
        <v>123920</v>
      </c>
      <c r="L38" s="86">
        <v>344269</v>
      </c>
      <c r="M38" s="86">
        <v>167258</v>
      </c>
      <c r="N38" s="108">
        <v>1325338</v>
      </c>
      <c r="O38" s="107" t="s">
        <v>40</v>
      </c>
      <c r="P38" s="86">
        <v>121303</v>
      </c>
      <c r="Q38" s="86">
        <v>743205.87745169853</v>
      </c>
      <c r="R38" s="86">
        <v>491756</v>
      </c>
      <c r="S38" s="86">
        <v>571851</v>
      </c>
      <c r="T38" s="86">
        <v>376532</v>
      </c>
      <c r="U38" s="86">
        <v>9849921.1760281865</v>
      </c>
      <c r="V38" s="86">
        <v>134289</v>
      </c>
      <c r="W38" s="86">
        <v>46989</v>
      </c>
      <c r="X38" s="86">
        <v>9937221.1760281865</v>
      </c>
      <c r="Y38" s="122">
        <v>771659</v>
      </c>
      <c r="Z38" s="86">
        <v>3979960.2985764872</v>
      </c>
      <c r="AA38" s="108">
        <v>5098301.8774516992</v>
      </c>
      <c r="AB38" s="1"/>
      <c r="AC38" s="81">
        <v>5062</v>
      </c>
      <c r="AD38" s="71">
        <f t="shared" si="0"/>
        <v>1963.1017732177374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1" customFormat="1" ht="10.5" customHeight="1">
      <c r="A39" s="105" t="s">
        <v>41</v>
      </c>
      <c r="B39" s="1">
        <v>33609892.508216694</v>
      </c>
      <c r="C39" s="1">
        <v>2021460</v>
      </c>
      <c r="D39" s="1">
        <v>77776</v>
      </c>
      <c r="E39" s="1">
        <v>4582</v>
      </c>
      <c r="F39" s="1">
        <v>10762693.784087315</v>
      </c>
      <c r="G39" s="1">
        <v>365586</v>
      </c>
      <c r="H39" s="1">
        <v>1986691</v>
      </c>
      <c r="I39" s="1">
        <v>5332341</v>
      </c>
      <c r="J39" s="1">
        <v>732365</v>
      </c>
      <c r="K39" s="1">
        <v>474645</v>
      </c>
      <c r="L39" s="1">
        <v>752704</v>
      </c>
      <c r="M39" s="1">
        <v>217437</v>
      </c>
      <c r="N39" s="106">
        <v>2851858</v>
      </c>
      <c r="O39" s="105" t="s">
        <v>41</v>
      </c>
      <c r="P39" s="1">
        <v>1217129</v>
      </c>
      <c r="Q39" s="1">
        <v>1673043.7241293795</v>
      </c>
      <c r="R39" s="1">
        <v>1417314</v>
      </c>
      <c r="S39" s="1">
        <v>1798744</v>
      </c>
      <c r="T39" s="1">
        <v>1923523</v>
      </c>
      <c r="U39" s="1">
        <v>33609892.508216694</v>
      </c>
      <c r="V39" s="1">
        <v>351313</v>
      </c>
      <c r="W39" s="1">
        <v>160335</v>
      </c>
      <c r="X39" s="1">
        <v>33800870.508216694</v>
      </c>
      <c r="Y39" s="121">
        <v>2103818</v>
      </c>
      <c r="Z39" s="1">
        <v>12749384.784087315</v>
      </c>
      <c r="AA39" s="106">
        <v>18756689.724129379</v>
      </c>
      <c r="AB39" s="1"/>
      <c r="AC39" s="80">
        <v>11075</v>
      </c>
      <c r="AD39" s="71">
        <f t="shared" si="0"/>
        <v>3051.9973370850289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1" customFormat="1" ht="10.5" customHeight="1">
      <c r="A40" s="105" t="s">
        <v>42</v>
      </c>
      <c r="B40" s="1">
        <v>25296663.67432002</v>
      </c>
      <c r="C40" s="1">
        <v>1565648</v>
      </c>
      <c r="D40" s="1">
        <v>266200</v>
      </c>
      <c r="E40" s="1">
        <v>4479</v>
      </c>
      <c r="F40" s="1">
        <v>3347392.0470213201</v>
      </c>
      <c r="G40" s="1">
        <v>1243061</v>
      </c>
      <c r="H40" s="1">
        <v>2864281</v>
      </c>
      <c r="I40" s="1">
        <v>2112541</v>
      </c>
      <c r="J40" s="1">
        <v>209888</v>
      </c>
      <c r="K40" s="1">
        <v>389493</v>
      </c>
      <c r="L40" s="1">
        <v>733161</v>
      </c>
      <c r="M40" s="1">
        <v>799139</v>
      </c>
      <c r="N40" s="106">
        <v>2393644</v>
      </c>
      <c r="O40" s="105" t="s">
        <v>42</v>
      </c>
      <c r="P40" s="1">
        <v>1049562</v>
      </c>
      <c r="Q40" s="1">
        <v>2260282.6272986997</v>
      </c>
      <c r="R40" s="1">
        <v>1763630</v>
      </c>
      <c r="S40" s="1">
        <v>2885386</v>
      </c>
      <c r="T40" s="1">
        <v>1408876</v>
      </c>
      <c r="U40" s="1">
        <v>25296663.67432002</v>
      </c>
      <c r="V40" s="1">
        <v>278462</v>
      </c>
      <c r="W40" s="1">
        <v>120677</v>
      </c>
      <c r="X40" s="1">
        <v>25454448.67432002</v>
      </c>
      <c r="Y40" s="121">
        <v>1836327</v>
      </c>
      <c r="Z40" s="1">
        <v>6211673.0470213201</v>
      </c>
      <c r="AA40" s="106">
        <v>17248663.627298698</v>
      </c>
      <c r="AB40" s="1"/>
      <c r="AC40" s="80">
        <v>10554</v>
      </c>
      <c r="AD40" s="71">
        <f t="shared" si="0"/>
        <v>2411.8295124426777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1" customFormat="1" ht="10.5" customHeight="1">
      <c r="A41" s="105" t="s">
        <v>43</v>
      </c>
      <c r="B41" s="1">
        <v>7718754.6001357809</v>
      </c>
      <c r="C41" s="1">
        <v>580602</v>
      </c>
      <c r="D41" s="1">
        <v>38276</v>
      </c>
      <c r="E41" s="1">
        <v>5363</v>
      </c>
      <c r="F41" s="1">
        <v>1246583.7101681633</v>
      </c>
      <c r="G41" s="1">
        <v>252352</v>
      </c>
      <c r="H41" s="1">
        <v>1103730</v>
      </c>
      <c r="I41" s="1">
        <v>457997</v>
      </c>
      <c r="J41" s="1">
        <v>387526</v>
      </c>
      <c r="K41" s="1">
        <v>231155</v>
      </c>
      <c r="L41" s="1">
        <v>298597</v>
      </c>
      <c r="M41" s="1">
        <v>199582</v>
      </c>
      <c r="N41" s="106">
        <v>842458</v>
      </c>
      <c r="O41" s="105" t="s">
        <v>43</v>
      </c>
      <c r="P41" s="1">
        <v>90878</v>
      </c>
      <c r="Q41" s="1">
        <v>667301.8899676177</v>
      </c>
      <c r="R41" s="1">
        <v>358639</v>
      </c>
      <c r="S41" s="1">
        <v>398993</v>
      </c>
      <c r="T41" s="1">
        <v>558721</v>
      </c>
      <c r="U41" s="1">
        <v>7718754.6001357809</v>
      </c>
      <c r="V41" s="1">
        <v>114535</v>
      </c>
      <c r="W41" s="1">
        <v>36822</v>
      </c>
      <c r="X41" s="1">
        <v>7796467.6001357809</v>
      </c>
      <c r="Y41" s="121">
        <v>624241</v>
      </c>
      <c r="Z41" s="1">
        <v>2350313.7101681633</v>
      </c>
      <c r="AA41" s="106">
        <v>4744199.8899676176</v>
      </c>
      <c r="AB41" s="1"/>
      <c r="AC41" s="80">
        <v>4375</v>
      </c>
      <c r="AD41" s="71">
        <f t="shared" si="0"/>
        <v>1782.0497371738927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1" customFormat="1" ht="10.5" customHeight="1">
      <c r="A42" s="105" t="s">
        <v>44</v>
      </c>
      <c r="B42" s="1">
        <v>5703554.3658591229</v>
      </c>
      <c r="C42" s="1">
        <v>208996</v>
      </c>
      <c r="D42" s="1">
        <v>342896</v>
      </c>
      <c r="E42" s="1">
        <v>3893</v>
      </c>
      <c r="F42" s="1">
        <v>705423.47793549963</v>
      </c>
      <c r="G42" s="1">
        <v>387638</v>
      </c>
      <c r="H42" s="1">
        <v>1101196</v>
      </c>
      <c r="I42" s="1">
        <v>90433</v>
      </c>
      <c r="J42" s="1">
        <v>52365</v>
      </c>
      <c r="K42" s="1">
        <v>143593</v>
      </c>
      <c r="L42" s="1">
        <v>171013</v>
      </c>
      <c r="M42" s="1">
        <v>65249</v>
      </c>
      <c r="N42" s="106">
        <v>432848</v>
      </c>
      <c r="O42" s="105" t="s">
        <v>44</v>
      </c>
      <c r="P42" s="1">
        <v>54183</v>
      </c>
      <c r="Q42" s="1">
        <v>679697.88792362355</v>
      </c>
      <c r="R42" s="1">
        <v>405873</v>
      </c>
      <c r="S42" s="1">
        <v>618173</v>
      </c>
      <c r="T42" s="1">
        <v>240084</v>
      </c>
      <c r="U42" s="1">
        <v>5703554.3658591229</v>
      </c>
      <c r="V42" s="1">
        <v>93286</v>
      </c>
      <c r="W42" s="1">
        <v>27209</v>
      </c>
      <c r="X42" s="1">
        <v>5769631.3658591229</v>
      </c>
      <c r="Y42" s="121">
        <v>555785</v>
      </c>
      <c r="Z42" s="1">
        <v>1806619.4779354995</v>
      </c>
      <c r="AA42" s="106">
        <v>3341149.8879236234</v>
      </c>
      <c r="AB42" s="1"/>
      <c r="AC42" s="80">
        <v>2405</v>
      </c>
      <c r="AD42" s="71">
        <f t="shared" si="0"/>
        <v>2399.0151209393443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1" customFormat="1" ht="10.5" customHeight="1">
      <c r="A43" s="105" t="s">
        <v>45</v>
      </c>
      <c r="B43" s="1">
        <v>9049005.92424253</v>
      </c>
      <c r="C43" s="1">
        <v>1098657</v>
      </c>
      <c r="D43" s="1">
        <v>148590</v>
      </c>
      <c r="E43" s="1">
        <v>35973</v>
      </c>
      <c r="F43" s="1">
        <v>433987.12998614291</v>
      </c>
      <c r="G43" s="1">
        <v>223551</v>
      </c>
      <c r="H43" s="1">
        <v>1102569</v>
      </c>
      <c r="I43" s="1">
        <v>592695</v>
      </c>
      <c r="J43" s="1">
        <v>216723</v>
      </c>
      <c r="K43" s="1">
        <v>196489</v>
      </c>
      <c r="L43" s="1">
        <v>336995</v>
      </c>
      <c r="M43" s="1">
        <v>100245</v>
      </c>
      <c r="N43" s="106">
        <v>952187</v>
      </c>
      <c r="O43" s="105" t="s">
        <v>45</v>
      </c>
      <c r="P43" s="1">
        <v>387998</v>
      </c>
      <c r="Q43" s="1">
        <v>1247751.7942563861</v>
      </c>
      <c r="R43" s="1">
        <v>452618</v>
      </c>
      <c r="S43" s="1">
        <v>923082</v>
      </c>
      <c r="T43" s="1">
        <v>598895</v>
      </c>
      <c r="U43" s="1">
        <v>9049005.92424253</v>
      </c>
      <c r="V43" s="1">
        <v>127118</v>
      </c>
      <c r="W43" s="1">
        <v>43168</v>
      </c>
      <c r="X43" s="1">
        <v>9132955.92424253</v>
      </c>
      <c r="Y43" s="121">
        <v>1283220</v>
      </c>
      <c r="Z43" s="1">
        <v>1536556.129986143</v>
      </c>
      <c r="AA43" s="106">
        <v>6229229.7942563873</v>
      </c>
      <c r="AB43" s="1"/>
      <c r="AC43" s="80">
        <v>4934</v>
      </c>
      <c r="AD43" s="71">
        <f t="shared" si="0"/>
        <v>1851.0247110341568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1" customFormat="1" ht="10.5" customHeight="1">
      <c r="A44" s="105" t="s">
        <v>46</v>
      </c>
      <c r="B44" s="1">
        <v>5811656.3267887719</v>
      </c>
      <c r="C44" s="1">
        <v>17726</v>
      </c>
      <c r="D44" s="1">
        <v>474864</v>
      </c>
      <c r="E44" s="1">
        <v>10753</v>
      </c>
      <c r="F44" s="1">
        <v>363106.41968332819</v>
      </c>
      <c r="G44" s="1">
        <v>342894</v>
      </c>
      <c r="H44" s="1">
        <v>2652875</v>
      </c>
      <c r="I44" s="1">
        <v>102459</v>
      </c>
      <c r="J44" s="1">
        <v>29455</v>
      </c>
      <c r="K44" s="1">
        <v>56370</v>
      </c>
      <c r="L44" s="1">
        <v>81985</v>
      </c>
      <c r="M44" s="1">
        <v>44349</v>
      </c>
      <c r="N44" s="106">
        <v>343880</v>
      </c>
      <c r="O44" s="105" t="s">
        <v>46</v>
      </c>
      <c r="P44" s="1">
        <v>58724</v>
      </c>
      <c r="Q44" s="1">
        <v>563367.90710544377</v>
      </c>
      <c r="R44" s="1">
        <v>384147</v>
      </c>
      <c r="S44" s="1">
        <v>237598</v>
      </c>
      <c r="T44" s="1">
        <v>47103</v>
      </c>
      <c r="U44" s="1">
        <v>5811656.3267887719</v>
      </c>
      <c r="V44" s="1">
        <v>91883</v>
      </c>
      <c r="W44" s="1">
        <v>27724</v>
      </c>
      <c r="X44" s="1">
        <v>5875815.3267887719</v>
      </c>
      <c r="Y44" s="121">
        <v>503343</v>
      </c>
      <c r="Z44" s="1">
        <v>3015981.4196833284</v>
      </c>
      <c r="AA44" s="106">
        <v>2292331.9071054435</v>
      </c>
      <c r="AB44" s="1"/>
      <c r="AC44" s="80">
        <v>1205</v>
      </c>
      <c r="AD44" s="71">
        <f t="shared" si="0"/>
        <v>4876.1952919408895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1" customFormat="1" ht="10.5" customHeight="1">
      <c r="A45" s="105" t="s">
        <v>47</v>
      </c>
      <c r="B45" s="1">
        <v>8324389.4720290899</v>
      </c>
      <c r="C45" s="1">
        <v>208924</v>
      </c>
      <c r="D45" s="1">
        <v>238938</v>
      </c>
      <c r="E45" s="1">
        <v>5314</v>
      </c>
      <c r="F45" s="1">
        <v>172417.59411256225</v>
      </c>
      <c r="G45" s="1">
        <v>209779</v>
      </c>
      <c r="H45" s="1">
        <v>1298032</v>
      </c>
      <c r="I45" s="1">
        <v>164434</v>
      </c>
      <c r="J45" s="1">
        <v>2908043</v>
      </c>
      <c r="K45" s="1">
        <v>214013</v>
      </c>
      <c r="L45" s="1">
        <v>248365</v>
      </c>
      <c r="M45" s="1">
        <v>72613</v>
      </c>
      <c r="N45" s="106">
        <v>643691</v>
      </c>
      <c r="O45" s="105" t="s">
        <v>47</v>
      </c>
      <c r="P45" s="1">
        <v>62136</v>
      </c>
      <c r="Q45" s="1">
        <v>740386.87791652745</v>
      </c>
      <c r="R45" s="1">
        <v>368587</v>
      </c>
      <c r="S45" s="1">
        <v>568593</v>
      </c>
      <c r="T45" s="1">
        <v>200123</v>
      </c>
      <c r="U45" s="1">
        <v>8324389.4720290899</v>
      </c>
      <c r="V45" s="1">
        <v>118418</v>
      </c>
      <c r="W45" s="1">
        <v>39711</v>
      </c>
      <c r="X45" s="1">
        <v>8403096.4720290899</v>
      </c>
      <c r="Y45" s="121">
        <v>453176</v>
      </c>
      <c r="Z45" s="1">
        <v>1470449.5941125622</v>
      </c>
      <c r="AA45" s="106">
        <v>6400763.8779165279</v>
      </c>
      <c r="AB45" s="1"/>
      <c r="AC45" s="80">
        <v>3681</v>
      </c>
      <c r="AD45" s="71">
        <f t="shared" si="0"/>
        <v>2282.8297940855991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1" customFormat="1" ht="10.5" customHeight="1">
      <c r="A46" s="105" t="s">
        <v>48</v>
      </c>
      <c r="B46" s="1">
        <v>7483283.5115550365</v>
      </c>
      <c r="C46" s="1">
        <v>160607</v>
      </c>
      <c r="D46" s="1">
        <v>380275</v>
      </c>
      <c r="E46" s="1">
        <v>103135</v>
      </c>
      <c r="F46" s="1">
        <v>20412.64098755534</v>
      </c>
      <c r="G46" s="1">
        <v>182914</v>
      </c>
      <c r="H46" s="1">
        <v>2497881</v>
      </c>
      <c r="I46" s="1">
        <v>237466</v>
      </c>
      <c r="J46" s="1">
        <v>126234</v>
      </c>
      <c r="K46" s="1">
        <v>178927</v>
      </c>
      <c r="L46" s="1">
        <v>286689</v>
      </c>
      <c r="M46" s="1">
        <v>105639</v>
      </c>
      <c r="N46" s="106">
        <v>791471</v>
      </c>
      <c r="O46" s="105" t="s">
        <v>48</v>
      </c>
      <c r="P46" s="1">
        <v>102443</v>
      </c>
      <c r="Q46" s="1">
        <v>784955.87056748115</v>
      </c>
      <c r="R46" s="1">
        <v>598026</v>
      </c>
      <c r="S46" s="1">
        <v>316372</v>
      </c>
      <c r="T46" s="1">
        <v>609836</v>
      </c>
      <c r="U46" s="1">
        <v>7483283.5115550365</v>
      </c>
      <c r="V46" s="1">
        <v>112255</v>
      </c>
      <c r="W46" s="1">
        <v>35699</v>
      </c>
      <c r="X46" s="1">
        <v>7559839.5115550365</v>
      </c>
      <c r="Y46" s="121">
        <v>644017</v>
      </c>
      <c r="Z46" s="1">
        <v>2518293.6409875555</v>
      </c>
      <c r="AA46" s="106">
        <v>4320972.870567481</v>
      </c>
      <c r="AB46" s="1"/>
      <c r="AC46" s="80">
        <v>4249</v>
      </c>
      <c r="AD46" s="71">
        <f t="shared" si="0"/>
        <v>1779.2044037550097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1" customFormat="1" ht="10.5" customHeight="1">
      <c r="A47" s="107" t="s">
        <v>66</v>
      </c>
      <c r="B47" s="86">
        <v>34889540.259527147</v>
      </c>
      <c r="C47" s="86">
        <v>3763949</v>
      </c>
      <c r="D47" s="86">
        <v>235487</v>
      </c>
      <c r="E47" s="86">
        <v>12391</v>
      </c>
      <c r="F47" s="86">
        <v>3614584.5771164559</v>
      </c>
      <c r="G47" s="86">
        <v>818867</v>
      </c>
      <c r="H47" s="86">
        <v>2615645</v>
      </c>
      <c r="I47" s="86">
        <v>3018348</v>
      </c>
      <c r="J47" s="86">
        <v>1113083</v>
      </c>
      <c r="K47" s="86">
        <v>582903</v>
      </c>
      <c r="L47" s="86">
        <v>1204996</v>
      </c>
      <c r="M47" s="86">
        <v>920745</v>
      </c>
      <c r="N47" s="108">
        <v>3760361</v>
      </c>
      <c r="O47" s="107" t="s">
        <v>49</v>
      </c>
      <c r="P47" s="86">
        <v>3486643</v>
      </c>
      <c r="Q47" s="86">
        <v>1926050.6824106928</v>
      </c>
      <c r="R47" s="86">
        <v>2560655</v>
      </c>
      <c r="S47" s="86">
        <v>2993574</v>
      </c>
      <c r="T47" s="86">
        <v>2261258</v>
      </c>
      <c r="U47" s="86">
        <v>34889540.259527147</v>
      </c>
      <c r="V47" s="86">
        <v>373202</v>
      </c>
      <c r="W47" s="86">
        <v>166439</v>
      </c>
      <c r="X47" s="86">
        <v>35096303.259527147</v>
      </c>
      <c r="Y47" s="122">
        <v>4011827</v>
      </c>
      <c r="Z47" s="86">
        <v>6230229.5771164559</v>
      </c>
      <c r="AA47" s="108">
        <v>24647483.682410691</v>
      </c>
      <c r="AB47" s="1"/>
      <c r="AC47" s="81">
        <v>16638</v>
      </c>
      <c r="AD47" s="71">
        <f t="shared" si="0"/>
        <v>2109.4063745358303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1" customFormat="1" ht="10.5" customHeight="1">
      <c r="A48" s="123" t="s">
        <v>50</v>
      </c>
      <c r="B48" s="125">
        <v>56578551.069512524</v>
      </c>
      <c r="C48" s="111">
        <v>725075</v>
      </c>
      <c r="D48" s="111">
        <v>87020</v>
      </c>
      <c r="E48" s="111">
        <v>125649</v>
      </c>
      <c r="F48" s="111">
        <v>1557875.260396777</v>
      </c>
      <c r="G48" s="111">
        <v>37205777</v>
      </c>
      <c r="H48" s="111">
        <v>3284239</v>
      </c>
      <c r="I48" s="111">
        <v>1038347</v>
      </c>
      <c r="J48" s="111">
        <v>1001586</v>
      </c>
      <c r="K48" s="111">
        <v>377671</v>
      </c>
      <c r="L48" s="111">
        <v>563689</v>
      </c>
      <c r="M48" s="111">
        <v>434938</v>
      </c>
      <c r="N48" s="124">
        <v>2324236</v>
      </c>
      <c r="O48" s="123" t="s">
        <v>50</v>
      </c>
      <c r="P48" s="111">
        <v>456346</v>
      </c>
      <c r="Q48" s="111">
        <v>1157635.8091157423</v>
      </c>
      <c r="R48" s="111">
        <v>1738466</v>
      </c>
      <c r="S48" s="111">
        <v>3587139</v>
      </c>
      <c r="T48" s="111">
        <v>912862</v>
      </c>
      <c r="U48" s="111">
        <v>56578551.069512524</v>
      </c>
      <c r="V48" s="111">
        <v>544416</v>
      </c>
      <c r="W48" s="111">
        <v>269906</v>
      </c>
      <c r="X48" s="111">
        <v>56853061.069512524</v>
      </c>
      <c r="Y48" s="125">
        <v>937744</v>
      </c>
      <c r="Z48" s="111">
        <v>4842114.2603967767</v>
      </c>
      <c r="AA48" s="124">
        <v>50798692.809115745</v>
      </c>
      <c r="AB48" s="1"/>
      <c r="AC48" s="82">
        <v>8314</v>
      </c>
      <c r="AD48" s="71">
        <f t="shared" si="0"/>
        <v>6838.2320266433153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1" customFormat="1" ht="10.5" customHeight="1">
      <c r="A49" s="109" t="s">
        <v>51</v>
      </c>
      <c r="B49" s="87">
        <v>5405343297.0856609</v>
      </c>
      <c r="C49" s="87">
        <v>145578524</v>
      </c>
      <c r="D49" s="87">
        <v>10261094</v>
      </c>
      <c r="E49" s="87">
        <v>14330900</v>
      </c>
      <c r="F49" s="87">
        <v>948924843.97355521</v>
      </c>
      <c r="G49" s="87">
        <v>160441475</v>
      </c>
      <c r="H49" s="87">
        <v>310692463</v>
      </c>
      <c r="I49" s="87">
        <v>545823149</v>
      </c>
      <c r="J49" s="87">
        <v>277633028</v>
      </c>
      <c r="K49" s="87">
        <v>163381372</v>
      </c>
      <c r="L49" s="87">
        <v>193368078</v>
      </c>
      <c r="M49" s="87">
        <v>205331310</v>
      </c>
      <c r="N49" s="110">
        <v>595530268</v>
      </c>
      <c r="O49" s="109" t="s">
        <v>51</v>
      </c>
      <c r="P49" s="87">
        <v>310004405</v>
      </c>
      <c r="Q49" s="87">
        <v>399583420.11210698</v>
      </c>
      <c r="R49" s="87">
        <v>260744320</v>
      </c>
      <c r="S49" s="87">
        <v>576754237</v>
      </c>
      <c r="T49" s="87">
        <v>286960410</v>
      </c>
      <c r="U49" s="87">
        <v>5405343297.0856609</v>
      </c>
      <c r="V49" s="87">
        <v>52316998</v>
      </c>
      <c r="W49" s="87">
        <v>25786002</v>
      </c>
      <c r="X49" s="87">
        <v>5431874293.0856609</v>
      </c>
      <c r="Y49" s="126">
        <v>170170518</v>
      </c>
      <c r="Z49" s="87">
        <v>1259617306.9735551</v>
      </c>
      <c r="AA49" s="110">
        <v>3975555472.1121058</v>
      </c>
      <c r="AB49" s="1"/>
      <c r="AC49" s="83">
        <v>1817426</v>
      </c>
      <c r="AD49" s="71">
        <f t="shared" si="0"/>
        <v>2988.7732942555353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2.75" thickBot="1">
      <c r="A50" s="29" t="s">
        <v>72</v>
      </c>
      <c r="B50" s="145">
        <f>AVERAGE(B4:B48)</f>
        <v>120118739.93523695</v>
      </c>
      <c r="C50" s="145">
        <f t="shared" ref="C50:AA50" si="1">AVERAGE(C4:C48)</f>
        <v>3235078.3111111112</v>
      </c>
      <c r="D50" s="189">
        <f>D49/COUNTA($A$4:$A$48)</f>
        <v>228024.31111111111</v>
      </c>
      <c r="E50" s="189">
        <f>E49/COUNTA($A$4:$A$48)</f>
        <v>318464.44444444444</v>
      </c>
      <c r="F50" s="145">
        <f t="shared" si="1"/>
        <v>21087218.754967894</v>
      </c>
      <c r="G50" s="145">
        <f t="shared" si="1"/>
        <v>3565366.111111111</v>
      </c>
      <c r="H50" s="145">
        <f t="shared" si="1"/>
        <v>6904276.9555555554</v>
      </c>
      <c r="I50" s="145">
        <f t="shared" si="1"/>
        <v>12129403.311111111</v>
      </c>
      <c r="J50" s="145">
        <f t="shared" si="1"/>
        <v>6169622.8444444444</v>
      </c>
      <c r="K50" s="145">
        <f t="shared" si="1"/>
        <v>3630697.1555555556</v>
      </c>
      <c r="L50" s="145">
        <f t="shared" si="1"/>
        <v>4297068.4000000004</v>
      </c>
      <c r="M50" s="145">
        <f t="shared" si="1"/>
        <v>4562918</v>
      </c>
      <c r="N50" s="145">
        <f t="shared" si="1"/>
        <v>13234005.955555556</v>
      </c>
      <c r="O50" s="31" t="s">
        <v>152</v>
      </c>
      <c r="P50" s="145">
        <f t="shared" si="1"/>
        <v>6888986.777777778</v>
      </c>
      <c r="Q50" s="145">
        <f t="shared" si="1"/>
        <v>8879631.5580468215</v>
      </c>
      <c r="R50" s="145">
        <f t="shared" si="1"/>
        <v>5794318.222222222</v>
      </c>
      <c r="S50" s="145">
        <f t="shared" si="1"/>
        <v>12816760.822222222</v>
      </c>
      <c r="T50" s="145">
        <f t="shared" si="1"/>
        <v>6376898</v>
      </c>
      <c r="U50" s="145">
        <f t="shared" si="1"/>
        <v>120118739.93523695</v>
      </c>
      <c r="V50" s="145">
        <f t="shared" si="1"/>
        <v>1162599.9555555556</v>
      </c>
      <c r="W50" s="145">
        <f t="shared" si="1"/>
        <v>573022.26666666672</v>
      </c>
      <c r="X50" s="145">
        <f t="shared" si="1"/>
        <v>120708317.62412584</v>
      </c>
      <c r="Y50" s="145">
        <f t="shared" si="1"/>
        <v>3781567.0666666669</v>
      </c>
      <c r="Z50" s="145">
        <f t="shared" si="1"/>
        <v>27991495.710523464</v>
      </c>
      <c r="AA50" s="145">
        <f t="shared" si="1"/>
        <v>88345677.158046797</v>
      </c>
      <c r="AC50" s="76">
        <f t="shared" ref="AC50" si="2">AC49/45</f>
        <v>40387.244444444441</v>
      </c>
      <c r="AD50" s="77">
        <f t="shared" si="0"/>
        <v>2988.7732942555367</v>
      </c>
    </row>
    <row r="51" spans="1:78" ht="12.75" thickTop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</row>
    <row r="52" spans="1:78">
      <c r="A52" s="142" t="s">
        <v>171</v>
      </c>
    </row>
    <row r="53" spans="1:78">
      <c r="A53" s="31" t="s">
        <v>151</v>
      </c>
    </row>
    <row r="54" spans="1:78">
      <c r="A54" s="179" t="s">
        <v>161</v>
      </c>
    </row>
    <row r="55" spans="1:78" s="17" customFormat="1" ht="9" customHeight="1"/>
    <row r="56" spans="1:78" s="17" customFormat="1" ht="9" customHeight="1"/>
    <row r="57" spans="1:78" s="17" customFormat="1" ht="9" customHeight="1"/>
    <row r="58" spans="1:78" s="17" customFormat="1" ht="9" customHeight="1"/>
    <row r="59" spans="1:78" s="17" customFormat="1" ht="9" customHeight="1"/>
    <row r="60" spans="1:78" s="17" customFormat="1" ht="9" customHeight="1"/>
    <row r="61" spans="1:78" s="17" customFormat="1" ht="9" customHeight="1"/>
    <row r="62" spans="1:78" s="17" customFormat="1" ht="9" customHeight="1"/>
    <row r="63" spans="1:78" s="17" customFormat="1" ht="9" customHeight="1"/>
    <row r="64" spans="1:78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9" customHeight="1"/>
    <row r="76" s="17" customFormat="1" ht="9" customHeight="1"/>
    <row r="77" s="17" customFormat="1" ht="9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9" customHeight="1"/>
    <row r="99" s="17" customFormat="1" ht="9" customHeight="1"/>
    <row r="100" s="17" customFormat="1" ht="9" customHeight="1"/>
    <row r="101" s="17" customFormat="1" ht="9" customHeight="1"/>
    <row r="102" s="17" customFormat="1" ht="9" customHeight="1"/>
    <row r="103" s="17" customFormat="1" ht="11.1" customHeight="1"/>
    <row r="104" s="17" customFormat="1" ht="11.1" customHeight="1"/>
    <row r="105" s="17" customFormat="1" ht="11.1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" customHeight="1"/>
    <row r="121" s="17" customFormat="1" ht="9" customHeight="1"/>
    <row r="122" s="17" customFormat="1" ht="9" customHeight="1"/>
    <row r="123" s="17" customFormat="1" ht="9" customHeight="1"/>
    <row r="124" s="17" customFormat="1" ht="9" customHeight="1"/>
    <row r="125" s="17" customFormat="1" ht="9" customHeight="1"/>
    <row r="126" s="17" customFormat="1" ht="9" customHeight="1"/>
    <row r="127" s="17" customFormat="1" ht="9" customHeight="1"/>
    <row r="128" s="17" customFormat="1" ht="9" customHeight="1"/>
    <row r="129" s="17" customFormat="1" ht="9" customHeight="1"/>
    <row r="130" s="17" customFormat="1" ht="9" customHeight="1"/>
    <row r="131" s="17" customFormat="1" ht="9" customHeight="1"/>
    <row r="132" s="17" customFormat="1" ht="9" customHeight="1"/>
    <row r="133" s="17" customFormat="1" ht="9" customHeight="1"/>
    <row r="134" s="17" customFormat="1" ht="9" customHeight="1"/>
    <row r="135" s="17" customFormat="1" ht="9" customHeight="1"/>
    <row r="136" s="17" customFormat="1" ht="9" customHeight="1"/>
    <row r="137" s="17" customFormat="1" ht="9" customHeight="1"/>
    <row r="138" s="17" customFormat="1" ht="9" customHeight="1"/>
    <row r="139" s="17" customFormat="1" ht="9" customHeight="1"/>
    <row r="140" s="17" customFormat="1" ht="9" customHeight="1"/>
    <row r="141" s="17" customFormat="1" ht="9" customHeight="1"/>
    <row r="142" s="17" customFormat="1" ht="9" customHeight="1"/>
    <row r="143" s="17" customFormat="1" ht="9" customHeight="1"/>
    <row r="144" s="17" customFormat="1" ht="9" customHeight="1"/>
    <row r="145" s="17" customFormat="1" ht="9" customHeight="1"/>
    <row r="146" s="17" customFormat="1" ht="9" customHeight="1"/>
    <row r="147" s="17" customFormat="1" ht="9" customHeight="1"/>
    <row r="148" s="17" customFormat="1" ht="9.9499999999999993" customHeigh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</sheetData>
  <sheetProtection sheet="1" objects="1" scenarios="1"/>
  <mergeCells count="1">
    <mergeCell ref="Y2:AA2"/>
  </mergeCells>
  <phoneticPr fontId="5"/>
  <pageMargins left="0.55118110236220474" right="0.19685039370078741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4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Z338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2.85546875" style="29" customWidth="1"/>
    <col min="3" max="3" width="11.42578125" style="29" customWidth="1"/>
    <col min="4" max="4" width="9.7109375" style="29" customWidth="1"/>
    <col min="5" max="5" width="11.140625" style="29" customWidth="1"/>
    <col min="6" max="6" width="13.28515625" style="29" customWidth="1"/>
    <col min="7" max="11" width="12" style="29" customWidth="1"/>
    <col min="12" max="12" width="11.5703125" style="29" customWidth="1"/>
    <col min="13" max="13" width="11" style="29" customWidth="1"/>
    <col min="14" max="14" width="12.7109375" style="29" customWidth="1"/>
    <col min="15" max="15" width="10.85546875" style="29" customWidth="1"/>
    <col min="16" max="16" width="12.85546875" style="29" customWidth="1"/>
    <col min="17" max="18" width="11.28515625" style="29" customWidth="1"/>
    <col min="19" max="19" width="12" style="29" customWidth="1"/>
    <col min="20" max="20" width="11.5703125" style="29" customWidth="1"/>
    <col min="21" max="21" width="12" style="29" customWidth="1"/>
    <col min="22" max="22" width="12.85546875" style="29" customWidth="1"/>
    <col min="23" max="23" width="12.7109375" style="29" customWidth="1"/>
    <col min="24" max="24" width="13.5703125" style="29" customWidth="1"/>
    <col min="25" max="25" width="12.140625" style="29" customWidth="1"/>
    <col min="26" max="26" width="12.85546875" style="29" customWidth="1"/>
    <col min="27" max="27" width="13.28515625" style="29" customWidth="1"/>
    <col min="28" max="28" width="6.5703125" style="17" customWidth="1"/>
    <col min="29" max="29" width="11.28515625" style="17" customWidth="1"/>
    <col min="30" max="30" width="10" style="17" customWidth="1"/>
    <col min="31" max="31" width="9.28515625" style="17" customWidth="1"/>
    <col min="32" max="37" width="12" style="17" customWidth="1"/>
    <col min="38" max="38" width="10" style="17" customWidth="1"/>
    <col min="39" max="39" width="10.7109375" style="17" customWidth="1"/>
    <col min="40" max="40" width="10.28515625" style="17" customWidth="1"/>
    <col min="41" max="41" width="9.5703125" style="17" customWidth="1"/>
    <col min="42" max="42" width="10.85546875" style="17" customWidth="1"/>
    <col min="43" max="43" width="9.7109375" style="17" customWidth="1"/>
    <col min="44" max="44" width="9" style="17" customWidth="1"/>
    <col min="45" max="46" width="9.7109375" style="17" customWidth="1"/>
    <col min="47" max="47" width="10.140625" style="17" customWidth="1"/>
    <col min="48" max="48" width="9.85546875" style="17" customWidth="1"/>
    <col min="49" max="49" width="10.85546875" style="17" customWidth="1"/>
    <col min="50" max="50" width="10" style="17" customWidth="1"/>
    <col min="51" max="51" width="11.140625" style="17" customWidth="1"/>
    <col min="52" max="52" width="10.140625" style="17" customWidth="1"/>
    <col min="53" max="53" width="10.5703125" style="17" customWidth="1"/>
    <col min="54" max="54" width="10.7109375" style="17" customWidth="1"/>
    <col min="55" max="78" width="9.140625" style="17"/>
    <col min="79" max="16384" width="9.140625" style="29"/>
  </cols>
  <sheetData>
    <row r="1" spans="1:78" s="11" customFormat="1" ht="10.5" customHeight="1">
      <c r="A1" s="11" t="s">
        <v>159</v>
      </c>
      <c r="C1" s="12" t="s">
        <v>73</v>
      </c>
      <c r="D1" s="13" t="s">
        <v>54</v>
      </c>
      <c r="E1" s="13"/>
      <c r="M1" s="14"/>
      <c r="N1" s="14" t="s">
        <v>53</v>
      </c>
      <c r="O1" s="11" t="s">
        <v>159</v>
      </c>
      <c r="P1" s="15"/>
      <c r="Q1" s="16" t="str">
        <f>$C$1</f>
        <v>平成21年度</v>
      </c>
      <c r="R1" s="15" t="s">
        <v>54</v>
      </c>
      <c r="AB1" s="14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s="11" customFormat="1" ht="14.25" customHeight="1" thickBot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153</v>
      </c>
      <c r="W2" s="98" t="s">
        <v>154</v>
      </c>
      <c r="X2" s="96" t="s">
        <v>2</v>
      </c>
      <c r="Y2" s="196" t="s">
        <v>80</v>
      </c>
      <c r="Z2" s="197"/>
      <c r="AA2" s="198"/>
      <c r="AB2" s="112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5" customFormat="1" ht="10.5" customHeight="1" thickTop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155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B3" s="5"/>
      <c r="AC3" s="84" t="s">
        <v>85</v>
      </c>
      <c r="AD3" s="67" t="s">
        <v>86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1" customFormat="1" ht="10.5" customHeight="1">
      <c r="A4" s="91" t="s">
        <v>6</v>
      </c>
      <c r="B4" s="1">
        <v>2250565906.3150187</v>
      </c>
      <c r="C4" s="1">
        <v>21128503</v>
      </c>
      <c r="D4" s="1">
        <v>320511</v>
      </c>
      <c r="E4" s="1">
        <v>2351099</v>
      </c>
      <c r="F4" s="1">
        <v>145395039.74279651</v>
      </c>
      <c r="G4" s="1">
        <v>46415375</v>
      </c>
      <c r="H4" s="1">
        <v>90735064</v>
      </c>
      <c r="I4" s="1">
        <v>317261712</v>
      </c>
      <c r="J4" s="1">
        <v>91075638</v>
      </c>
      <c r="K4" s="1">
        <v>78139286</v>
      </c>
      <c r="L4" s="1">
        <v>110196049</v>
      </c>
      <c r="M4" s="1">
        <v>133360601</v>
      </c>
      <c r="N4" s="106">
        <v>297642029</v>
      </c>
      <c r="O4" s="105" t="s">
        <v>6</v>
      </c>
      <c r="P4" s="1">
        <v>199304834</v>
      </c>
      <c r="Q4" s="1">
        <v>232578369.57222214</v>
      </c>
      <c r="R4" s="1">
        <v>119091128</v>
      </c>
      <c r="S4" s="1">
        <v>239303984</v>
      </c>
      <c r="T4" s="1">
        <v>126266684</v>
      </c>
      <c r="U4" s="1">
        <v>2250565906.3150187</v>
      </c>
      <c r="V4" s="1">
        <v>19693262</v>
      </c>
      <c r="W4" s="1">
        <v>11236048</v>
      </c>
      <c r="X4" s="1">
        <v>2259023120.3150187</v>
      </c>
      <c r="Y4" s="120">
        <v>23800113</v>
      </c>
      <c r="Z4" s="1">
        <v>236130103.74279651</v>
      </c>
      <c r="AA4" s="106">
        <v>1990635689.5722222</v>
      </c>
      <c r="AB4" s="1"/>
      <c r="AC4" s="80">
        <v>732707</v>
      </c>
      <c r="AD4" s="71">
        <f>X4/AC4</f>
        <v>3083.1193373545207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1" customFormat="1" ht="10.5" customHeight="1">
      <c r="A5" s="105" t="s">
        <v>7</v>
      </c>
      <c r="B5" s="1">
        <v>358224972.47551221</v>
      </c>
      <c r="C5" s="1">
        <v>17003046</v>
      </c>
      <c r="D5" s="1">
        <v>845282</v>
      </c>
      <c r="E5" s="1">
        <v>420476</v>
      </c>
      <c r="F5" s="1">
        <v>61500528.705807209</v>
      </c>
      <c r="G5" s="1">
        <v>11173681</v>
      </c>
      <c r="H5" s="1">
        <v>22039717</v>
      </c>
      <c r="I5" s="1">
        <v>36140558</v>
      </c>
      <c r="J5" s="1">
        <v>25702509</v>
      </c>
      <c r="K5" s="1">
        <v>10031402</v>
      </c>
      <c r="L5" s="1">
        <v>9427724</v>
      </c>
      <c r="M5" s="1">
        <v>14438132</v>
      </c>
      <c r="N5" s="106">
        <v>39038924</v>
      </c>
      <c r="O5" s="105" t="s">
        <v>7</v>
      </c>
      <c r="P5" s="1">
        <v>16010072</v>
      </c>
      <c r="Q5" s="1">
        <v>20403171.769704994</v>
      </c>
      <c r="R5" s="1">
        <v>17111289</v>
      </c>
      <c r="S5" s="1">
        <v>37383576</v>
      </c>
      <c r="T5" s="1">
        <v>19554884</v>
      </c>
      <c r="U5" s="1">
        <v>358224972.47551221</v>
      </c>
      <c r="V5" s="1">
        <v>3070829</v>
      </c>
      <c r="W5" s="1">
        <v>1788454</v>
      </c>
      <c r="X5" s="1">
        <v>359507347.47551221</v>
      </c>
      <c r="Y5" s="121">
        <v>18268804</v>
      </c>
      <c r="Z5" s="1">
        <v>83540245.705807209</v>
      </c>
      <c r="AA5" s="106">
        <v>256415922.769705</v>
      </c>
      <c r="AB5" s="1"/>
      <c r="AC5" s="80">
        <v>133093</v>
      </c>
      <c r="AD5" s="71">
        <f t="shared" ref="AD5:AD50" si="0">X5/AC5</f>
        <v>2701.173972151144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1" customFormat="1" ht="10.5" customHeight="1">
      <c r="A6" s="105" t="s">
        <v>8</v>
      </c>
      <c r="B6" s="1">
        <v>109490003.32314949</v>
      </c>
      <c r="C6" s="1">
        <v>1330910</v>
      </c>
      <c r="D6" s="1">
        <v>243711</v>
      </c>
      <c r="E6" s="1">
        <v>75803</v>
      </c>
      <c r="F6" s="1">
        <v>16752014.002942249</v>
      </c>
      <c r="G6" s="1">
        <v>4251926</v>
      </c>
      <c r="H6" s="1">
        <v>3582270</v>
      </c>
      <c r="I6" s="1">
        <v>11147376</v>
      </c>
      <c r="J6" s="1">
        <v>6382274</v>
      </c>
      <c r="K6" s="1">
        <v>5306407</v>
      </c>
      <c r="L6" s="1">
        <v>3174602</v>
      </c>
      <c r="M6" s="1">
        <v>4993221</v>
      </c>
      <c r="N6" s="106">
        <v>10590551</v>
      </c>
      <c r="O6" s="105" t="s">
        <v>8</v>
      </c>
      <c r="P6" s="1">
        <v>4924021</v>
      </c>
      <c r="Q6" s="1">
        <v>9725373.3202072382</v>
      </c>
      <c r="R6" s="1">
        <v>4159766</v>
      </c>
      <c r="S6" s="1">
        <v>14281219</v>
      </c>
      <c r="T6" s="1">
        <v>8568559</v>
      </c>
      <c r="U6" s="1">
        <v>109490003.32314949</v>
      </c>
      <c r="V6" s="1">
        <v>959293</v>
      </c>
      <c r="W6" s="1">
        <v>546634</v>
      </c>
      <c r="X6" s="1">
        <v>109902662.32314949</v>
      </c>
      <c r="Y6" s="121">
        <v>1650424</v>
      </c>
      <c r="Z6" s="1">
        <v>20334284.002942249</v>
      </c>
      <c r="AA6" s="106">
        <v>87505295.320207238</v>
      </c>
      <c r="AB6" s="1"/>
      <c r="AC6" s="80">
        <v>35974</v>
      </c>
      <c r="AD6" s="71">
        <f t="shared" si="0"/>
        <v>3055.0581620934422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1" customFormat="1" ht="10.5" customHeight="1">
      <c r="A7" s="105" t="s">
        <v>9</v>
      </c>
      <c r="B7" s="1">
        <v>104131371.10023366</v>
      </c>
      <c r="C7" s="1">
        <v>1325702</v>
      </c>
      <c r="D7" s="1">
        <v>21409</v>
      </c>
      <c r="E7" s="1">
        <v>46394</v>
      </c>
      <c r="F7" s="1">
        <v>12096582.423564212</v>
      </c>
      <c r="G7" s="1">
        <v>3097180</v>
      </c>
      <c r="H7" s="1">
        <v>4881181</v>
      </c>
      <c r="I7" s="1">
        <v>9512967</v>
      </c>
      <c r="J7" s="1">
        <v>2459414</v>
      </c>
      <c r="K7" s="1">
        <v>4160508</v>
      </c>
      <c r="L7" s="1">
        <v>3898625</v>
      </c>
      <c r="M7" s="1">
        <v>3299536</v>
      </c>
      <c r="N7" s="106">
        <v>16501642</v>
      </c>
      <c r="O7" s="105" t="s">
        <v>9</v>
      </c>
      <c r="P7" s="1">
        <v>4655260</v>
      </c>
      <c r="Q7" s="1">
        <v>4984719.6766694477</v>
      </c>
      <c r="R7" s="1">
        <v>5840621</v>
      </c>
      <c r="S7" s="1">
        <v>18196422</v>
      </c>
      <c r="T7" s="1">
        <v>9153208</v>
      </c>
      <c r="U7" s="1">
        <v>104131371.10023366</v>
      </c>
      <c r="V7" s="1">
        <v>956464</v>
      </c>
      <c r="W7" s="1">
        <v>519880</v>
      </c>
      <c r="X7" s="1">
        <v>104567955.10023366</v>
      </c>
      <c r="Y7" s="121">
        <v>1393505</v>
      </c>
      <c r="Z7" s="1">
        <v>16977763.423564211</v>
      </c>
      <c r="AA7" s="106">
        <v>85760102.676669449</v>
      </c>
      <c r="AB7" s="1"/>
      <c r="AC7" s="80">
        <v>55413</v>
      </c>
      <c r="AD7" s="71">
        <f t="shared" si="0"/>
        <v>1887.0654016247749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1" customFormat="1" ht="10.5" customHeight="1">
      <c r="A8" s="105" t="s">
        <v>10</v>
      </c>
      <c r="B8" s="1">
        <v>74794618.784309804</v>
      </c>
      <c r="C8" s="1">
        <v>932156</v>
      </c>
      <c r="D8" s="1">
        <v>215104</v>
      </c>
      <c r="E8" s="1">
        <v>3742</v>
      </c>
      <c r="F8" s="1">
        <v>12816118.158560807</v>
      </c>
      <c r="G8" s="1">
        <v>2992169</v>
      </c>
      <c r="H8" s="1">
        <v>4772121</v>
      </c>
      <c r="I8" s="1">
        <v>6341978</v>
      </c>
      <c r="J8" s="1">
        <v>2367398</v>
      </c>
      <c r="K8" s="1">
        <v>1997278</v>
      </c>
      <c r="L8" s="1">
        <v>2053538</v>
      </c>
      <c r="M8" s="1">
        <v>3027419</v>
      </c>
      <c r="N8" s="106">
        <v>6774208</v>
      </c>
      <c r="O8" s="105" t="s">
        <v>10</v>
      </c>
      <c r="P8" s="1">
        <v>3607929</v>
      </c>
      <c r="Q8" s="1">
        <v>4609611.6257490003</v>
      </c>
      <c r="R8" s="1">
        <v>3720086</v>
      </c>
      <c r="S8" s="1">
        <v>14219806</v>
      </c>
      <c r="T8" s="1">
        <v>4343957</v>
      </c>
      <c r="U8" s="1">
        <v>74794618.784309804</v>
      </c>
      <c r="V8" s="1">
        <v>675964</v>
      </c>
      <c r="W8" s="1">
        <v>373415</v>
      </c>
      <c r="X8" s="1">
        <v>75097167.784309804</v>
      </c>
      <c r="Y8" s="121">
        <v>1151002</v>
      </c>
      <c r="Z8" s="1">
        <v>17588239.158560805</v>
      </c>
      <c r="AA8" s="106">
        <v>56055377.625748999</v>
      </c>
      <c r="AB8" s="1"/>
      <c r="AC8" s="80">
        <v>27376</v>
      </c>
      <c r="AD8" s="71">
        <f t="shared" si="0"/>
        <v>2743.175328181977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1" customFormat="1" ht="10.5" customHeight="1">
      <c r="A9" s="105" t="s">
        <v>11</v>
      </c>
      <c r="B9" s="1">
        <v>168257777.74050188</v>
      </c>
      <c r="C9" s="1">
        <v>12045394</v>
      </c>
      <c r="D9" s="1">
        <v>60419</v>
      </c>
      <c r="E9" s="1">
        <v>537424</v>
      </c>
      <c r="F9" s="1">
        <v>25442394.003653571</v>
      </c>
      <c r="G9" s="1">
        <v>3602507</v>
      </c>
      <c r="H9" s="1">
        <v>9847094</v>
      </c>
      <c r="I9" s="1">
        <v>14295641</v>
      </c>
      <c r="J9" s="1">
        <v>5126697</v>
      </c>
      <c r="K9" s="1">
        <v>4944210</v>
      </c>
      <c r="L9" s="1">
        <v>5170315</v>
      </c>
      <c r="M9" s="1">
        <v>7686824</v>
      </c>
      <c r="N9" s="106">
        <v>20264742</v>
      </c>
      <c r="O9" s="105" t="s">
        <v>11</v>
      </c>
      <c r="P9" s="1">
        <v>6455185</v>
      </c>
      <c r="Q9" s="1">
        <v>12794580.736848298</v>
      </c>
      <c r="R9" s="1">
        <v>9939836</v>
      </c>
      <c r="S9" s="1">
        <v>18601140</v>
      </c>
      <c r="T9" s="1">
        <v>11443375</v>
      </c>
      <c r="U9" s="1">
        <v>168257777.74050188</v>
      </c>
      <c r="V9" s="1">
        <v>1480648</v>
      </c>
      <c r="W9" s="1">
        <v>840034</v>
      </c>
      <c r="X9" s="1">
        <v>168898391.74050188</v>
      </c>
      <c r="Y9" s="121">
        <v>12643237</v>
      </c>
      <c r="Z9" s="1">
        <v>35289488.003653571</v>
      </c>
      <c r="AA9" s="106">
        <v>120325052.73684831</v>
      </c>
      <c r="AB9" s="1"/>
      <c r="AC9" s="80">
        <v>69953</v>
      </c>
      <c r="AD9" s="71">
        <f t="shared" si="0"/>
        <v>2414.4553019956525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1" customFormat="1" ht="10.5" customHeight="1">
      <c r="A10" s="105" t="s">
        <v>12</v>
      </c>
      <c r="B10" s="1">
        <v>143110228.42433035</v>
      </c>
      <c r="C10" s="1">
        <v>6311321</v>
      </c>
      <c r="D10" s="1">
        <v>453943</v>
      </c>
      <c r="E10" s="1">
        <v>198339</v>
      </c>
      <c r="F10" s="1">
        <v>32079795.001034025</v>
      </c>
      <c r="G10" s="1">
        <v>3922002</v>
      </c>
      <c r="H10" s="1">
        <v>9635927</v>
      </c>
      <c r="I10" s="1">
        <v>11085364</v>
      </c>
      <c r="J10" s="1">
        <v>5232720</v>
      </c>
      <c r="K10" s="1">
        <v>5366023</v>
      </c>
      <c r="L10" s="1">
        <v>3891795</v>
      </c>
      <c r="M10" s="1">
        <v>4766336</v>
      </c>
      <c r="N10" s="106">
        <v>13741799</v>
      </c>
      <c r="O10" s="105" t="s">
        <v>12</v>
      </c>
      <c r="P10" s="1">
        <v>3858189</v>
      </c>
      <c r="Q10" s="1">
        <v>10484784.423296344</v>
      </c>
      <c r="R10" s="1">
        <v>7286021</v>
      </c>
      <c r="S10" s="1">
        <v>15858493</v>
      </c>
      <c r="T10" s="1">
        <v>8937377</v>
      </c>
      <c r="U10" s="1">
        <v>143110228.42433035</v>
      </c>
      <c r="V10" s="1">
        <v>1258673</v>
      </c>
      <c r="W10" s="1">
        <v>714484</v>
      </c>
      <c r="X10" s="1">
        <v>143654417.42433035</v>
      </c>
      <c r="Y10" s="121">
        <v>6963603</v>
      </c>
      <c r="Z10" s="1">
        <v>41715722.001034021</v>
      </c>
      <c r="AA10" s="106">
        <v>94430903.423296332</v>
      </c>
      <c r="AB10" s="1"/>
      <c r="AC10" s="80">
        <v>55815</v>
      </c>
      <c r="AD10" s="71">
        <f t="shared" si="0"/>
        <v>2573.7600541849029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1" customFormat="1" ht="10.5" customHeight="1">
      <c r="A11" s="105" t="s">
        <v>13</v>
      </c>
      <c r="B11" s="1">
        <v>159380609.93562633</v>
      </c>
      <c r="C11" s="1">
        <v>9532675</v>
      </c>
      <c r="D11" s="1">
        <v>505285</v>
      </c>
      <c r="E11" s="1">
        <v>62411</v>
      </c>
      <c r="F11" s="1">
        <v>54056049.437927857</v>
      </c>
      <c r="G11" s="1">
        <v>4424054</v>
      </c>
      <c r="H11" s="1">
        <v>7350196</v>
      </c>
      <c r="I11" s="1">
        <v>12847125</v>
      </c>
      <c r="J11" s="1">
        <v>5087789</v>
      </c>
      <c r="K11" s="1">
        <v>4324286</v>
      </c>
      <c r="L11" s="1">
        <v>3492705</v>
      </c>
      <c r="M11" s="1">
        <v>3888602</v>
      </c>
      <c r="N11" s="106">
        <v>13262258</v>
      </c>
      <c r="O11" s="105" t="s">
        <v>13</v>
      </c>
      <c r="P11" s="1">
        <v>3042077</v>
      </c>
      <c r="Q11" s="1">
        <v>11032871.497698477</v>
      </c>
      <c r="R11" s="1">
        <v>6081567</v>
      </c>
      <c r="S11" s="1">
        <v>12951349</v>
      </c>
      <c r="T11" s="1">
        <v>7439310</v>
      </c>
      <c r="U11" s="1">
        <v>159380609.93562633</v>
      </c>
      <c r="V11" s="1">
        <v>1371093</v>
      </c>
      <c r="W11" s="1">
        <v>795715</v>
      </c>
      <c r="X11" s="1">
        <v>159955987.93562633</v>
      </c>
      <c r="Y11" s="121">
        <v>10100371</v>
      </c>
      <c r="Z11" s="1">
        <v>61406245.437927857</v>
      </c>
      <c r="AA11" s="106">
        <v>87873993.497698471</v>
      </c>
      <c r="AB11" s="1"/>
      <c r="AC11" s="80">
        <v>50491</v>
      </c>
      <c r="AD11" s="71">
        <f t="shared" si="0"/>
        <v>3168.009901479993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1" customFormat="1" ht="10.5" customHeight="1">
      <c r="A12" s="105" t="s">
        <v>14</v>
      </c>
      <c r="B12" s="1">
        <v>95788762.378576979</v>
      </c>
      <c r="C12" s="1">
        <v>2532587</v>
      </c>
      <c r="D12" s="1">
        <v>55056</v>
      </c>
      <c r="E12" s="1">
        <v>537320</v>
      </c>
      <c r="F12" s="1">
        <v>28491718.955171417</v>
      </c>
      <c r="G12" s="1">
        <v>2698786</v>
      </c>
      <c r="H12" s="1">
        <v>5017549</v>
      </c>
      <c r="I12" s="1">
        <v>8806210</v>
      </c>
      <c r="J12" s="1">
        <v>5522252</v>
      </c>
      <c r="K12" s="1">
        <v>1909570</v>
      </c>
      <c r="L12" s="1">
        <v>2683095</v>
      </c>
      <c r="M12" s="1">
        <v>2424300</v>
      </c>
      <c r="N12" s="106">
        <v>10495518</v>
      </c>
      <c r="O12" s="105" t="s">
        <v>14</v>
      </c>
      <c r="P12" s="1">
        <v>3139198</v>
      </c>
      <c r="Q12" s="1">
        <v>3119038.4234055565</v>
      </c>
      <c r="R12" s="1">
        <v>3199757</v>
      </c>
      <c r="S12" s="1">
        <v>9524314</v>
      </c>
      <c r="T12" s="1">
        <v>5632493</v>
      </c>
      <c r="U12" s="1">
        <v>95788762.378576979</v>
      </c>
      <c r="V12" s="1">
        <v>855270</v>
      </c>
      <c r="W12" s="1">
        <v>478230</v>
      </c>
      <c r="X12" s="1">
        <v>96165802.378576979</v>
      </c>
      <c r="Y12" s="121">
        <v>3124963</v>
      </c>
      <c r="Z12" s="1">
        <v>33509267.955171417</v>
      </c>
      <c r="AA12" s="106">
        <v>59154531.423405558</v>
      </c>
      <c r="AB12" s="1"/>
      <c r="AC12" s="80">
        <v>37762</v>
      </c>
      <c r="AD12" s="71">
        <f t="shared" si="0"/>
        <v>2546.6289491705147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1" customFormat="1" ht="10.5" customHeight="1">
      <c r="A13" s="105" t="s">
        <v>55</v>
      </c>
      <c r="B13" s="1">
        <v>66344782.817134291</v>
      </c>
      <c r="C13" s="1">
        <v>1076869</v>
      </c>
      <c r="D13" s="1">
        <v>149427</v>
      </c>
      <c r="E13" s="1">
        <v>2519288</v>
      </c>
      <c r="F13" s="1">
        <v>4192378.2787123295</v>
      </c>
      <c r="G13" s="1">
        <v>2646121</v>
      </c>
      <c r="H13" s="1">
        <v>4268284</v>
      </c>
      <c r="I13" s="1">
        <v>5344394</v>
      </c>
      <c r="J13" s="1">
        <v>7448816</v>
      </c>
      <c r="K13" s="1">
        <v>4067989</v>
      </c>
      <c r="L13" s="1">
        <v>2035071</v>
      </c>
      <c r="M13" s="1">
        <v>2540895</v>
      </c>
      <c r="N13" s="106">
        <v>8016264</v>
      </c>
      <c r="O13" s="105" t="s">
        <v>15</v>
      </c>
      <c r="P13" s="1">
        <v>1897081</v>
      </c>
      <c r="Q13" s="1">
        <v>3966312.5384219554</v>
      </c>
      <c r="R13" s="1">
        <v>4364130</v>
      </c>
      <c r="S13" s="1">
        <v>7640229</v>
      </c>
      <c r="T13" s="1">
        <v>4171234</v>
      </c>
      <c r="U13" s="1">
        <v>66344782.817134291</v>
      </c>
      <c r="V13" s="1">
        <v>618281</v>
      </c>
      <c r="W13" s="1">
        <v>331229</v>
      </c>
      <c r="X13" s="1">
        <v>66631834.817134291</v>
      </c>
      <c r="Y13" s="121">
        <v>3745584</v>
      </c>
      <c r="Z13" s="1">
        <v>8460662.2787123285</v>
      </c>
      <c r="AA13" s="106">
        <v>54138536.538421959</v>
      </c>
      <c r="AB13" s="1"/>
      <c r="AC13" s="80">
        <v>30386</v>
      </c>
      <c r="AD13" s="71">
        <f t="shared" si="0"/>
        <v>2192.846535152185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1" customFormat="1" ht="10.5" customHeight="1">
      <c r="A14" s="105" t="s">
        <v>56</v>
      </c>
      <c r="B14" s="121">
        <v>179402728.61748421</v>
      </c>
      <c r="C14" s="1">
        <v>10727627</v>
      </c>
      <c r="D14" s="1">
        <v>133063</v>
      </c>
      <c r="E14" s="4">
        <v>94059</v>
      </c>
      <c r="F14" s="1">
        <v>42023531.950249776</v>
      </c>
      <c r="G14" s="1">
        <v>3591554</v>
      </c>
      <c r="H14" s="1">
        <v>7758291</v>
      </c>
      <c r="I14" s="1">
        <v>12699543</v>
      </c>
      <c r="J14" s="1">
        <v>12002739</v>
      </c>
      <c r="K14" s="1">
        <v>4198626</v>
      </c>
      <c r="L14" s="1">
        <v>4663958</v>
      </c>
      <c r="M14" s="1">
        <v>3999816</v>
      </c>
      <c r="N14" s="106">
        <v>18348150</v>
      </c>
      <c r="O14" s="105" t="s">
        <v>16</v>
      </c>
      <c r="P14" s="1">
        <v>4568863</v>
      </c>
      <c r="Q14" s="1">
        <v>12281766.66723443</v>
      </c>
      <c r="R14" s="1">
        <v>8721960</v>
      </c>
      <c r="S14" s="1">
        <v>22193362</v>
      </c>
      <c r="T14" s="1">
        <v>11395819</v>
      </c>
      <c r="U14" s="1">
        <v>179402728.61748421</v>
      </c>
      <c r="V14" s="1">
        <v>1547787</v>
      </c>
      <c r="W14" s="1">
        <v>895676</v>
      </c>
      <c r="X14" s="1">
        <v>180054839.61748421</v>
      </c>
      <c r="Y14" s="121">
        <v>10954749</v>
      </c>
      <c r="Z14" s="1">
        <v>49781822.950249776</v>
      </c>
      <c r="AA14" s="106">
        <v>118666156.66723444</v>
      </c>
      <c r="AB14" s="1"/>
      <c r="AC14" s="80">
        <v>62079</v>
      </c>
      <c r="AD14" s="71">
        <f t="shared" si="0"/>
        <v>2900.4146268059121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1" customFormat="1" ht="10.5" customHeight="1">
      <c r="A15" s="105" t="s">
        <v>57</v>
      </c>
      <c r="B15" s="1">
        <v>80003354.6070548</v>
      </c>
      <c r="C15" s="1">
        <v>5722306</v>
      </c>
      <c r="D15" s="1">
        <v>403984</v>
      </c>
      <c r="E15" s="149">
        <v>0</v>
      </c>
      <c r="F15" s="1">
        <v>12858469.593521126</v>
      </c>
      <c r="G15" s="1">
        <v>2295951</v>
      </c>
      <c r="H15" s="1">
        <v>5149179</v>
      </c>
      <c r="I15" s="1">
        <v>5562029</v>
      </c>
      <c r="J15" s="1">
        <v>1924101</v>
      </c>
      <c r="K15" s="1">
        <v>6174705</v>
      </c>
      <c r="L15" s="1">
        <v>1950500</v>
      </c>
      <c r="M15" s="1">
        <v>2203768</v>
      </c>
      <c r="N15" s="106">
        <v>6606892</v>
      </c>
      <c r="O15" s="105" t="s">
        <v>17</v>
      </c>
      <c r="P15" s="1">
        <v>3022044</v>
      </c>
      <c r="Q15" s="1">
        <v>7466247.0135336732</v>
      </c>
      <c r="R15" s="1">
        <v>4331366</v>
      </c>
      <c r="S15" s="1">
        <v>9369889</v>
      </c>
      <c r="T15" s="1">
        <v>4961924</v>
      </c>
      <c r="U15" s="1">
        <v>80003354.6070548</v>
      </c>
      <c r="V15" s="1">
        <v>716931</v>
      </c>
      <c r="W15" s="1">
        <v>399420</v>
      </c>
      <c r="X15" s="1">
        <v>80320865.6070548</v>
      </c>
      <c r="Y15" s="121">
        <v>6126290</v>
      </c>
      <c r="Z15" s="1">
        <v>18007648.593521126</v>
      </c>
      <c r="AA15" s="106">
        <v>55869416.013533674</v>
      </c>
      <c r="AB15" s="1"/>
      <c r="AC15" s="80">
        <v>28661</v>
      </c>
      <c r="AD15" s="71">
        <f t="shared" si="0"/>
        <v>2802.4446323245807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1" customFormat="1" ht="10.5" customHeight="1">
      <c r="A16" s="105" t="s">
        <v>58</v>
      </c>
      <c r="B16" s="121">
        <v>202465414.16326013</v>
      </c>
      <c r="C16" s="1">
        <v>4019870</v>
      </c>
      <c r="D16" s="1">
        <v>929267</v>
      </c>
      <c r="E16" s="4">
        <v>5403689</v>
      </c>
      <c r="F16" s="1">
        <v>9502085.6607935503</v>
      </c>
      <c r="G16" s="1">
        <v>8161203</v>
      </c>
      <c r="H16" s="1">
        <v>16097499</v>
      </c>
      <c r="I16" s="1">
        <v>20929210</v>
      </c>
      <c r="J16" s="1">
        <v>9994520</v>
      </c>
      <c r="K16" s="1">
        <v>6811029</v>
      </c>
      <c r="L16" s="1">
        <v>6780610</v>
      </c>
      <c r="M16" s="1">
        <v>7987335</v>
      </c>
      <c r="N16" s="106">
        <v>24425492</v>
      </c>
      <c r="O16" s="105" t="s">
        <v>18</v>
      </c>
      <c r="P16" s="1">
        <v>6961202</v>
      </c>
      <c r="Q16" s="1">
        <v>18434546.502466582</v>
      </c>
      <c r="R16" s="1">
        <v>12922892</v>
      </c>
      <c r="S16" s="1">
        <v>29949364</v>
      </c>
      <c r="T16" s="1">
        <v>13155600</v>
      </c>
      <c r="U16" s="1">
        <v>202465414.16326013</v>
      </c>
      <c r="V16" s="1">
        <v>1793842</v>
      </c>
      <c r="W16" s="1">
        <v>1010817</v>
      </c>
      <c r="X16" s="1">
        <v>203248439.16326013</v>
      </c>
      <c r="Y16" s="121">
        <v>10352826</v>
      </c>
      <c r="Z16" s="1">
        <v>25599584.66079355</v>
      </c>
      <c r="AA16" s="106">
        <v>166513003.50246659</v>
      </c>
      <c r="AB16" s="1"/>
      <c r="AC16" s="80">
        <v>90443</v>
      </c>
      <c r="AD16" s="71">
        <f t="shared" si="0"/>
        <v>2247.2545046411565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1" customFormat="1" ht="10.5" customHeight="1">
      <c r="A17" s="107" t="s">
        <v>59</v>
      </c>
      <c r="B17" s="122">
        <v>132518852.04843199</v>
      </c>
      <c r="C17" s="86">
        <v>3117921</v>
      </c>
      <c r="D17" s="86">
        <v>20620</v>
      </c>
      <c r="E17" s="86">
        <v>0</v>
      </c>
      <c r="F17" s="86">
        <v>30929552.516652625</v>
      </c>
      <c r="G17" s="86">
        <v>3092444</v>
      </c>
      <c r="H17" s="86">
        <v>6112562</v>
      </c>
      <c r="I17" s="86">
        <v>9714710</v>
      </c>
      <c r="J17" s="86">
        <v>4980989</v>
      </c>
      <c r="K17" s="86">
        <v>2084503</v>
      </c>
      <c r="L17" s="86">
        <v>4203639</v>
      </c>
      <c r="M17" s="86">
        <v>1604946</v>
      </c>
      <c r="N17" s="108">
        <v>17548861</v>
      </c>
      <c r="O17" s="107" t="s">
        <v>19</v>
      </c>
      <c r="P17" s="86">
        <v>13830540</v>
      </c>
      <c r="Q17" s="86">
        <v>3917379.531779361</v>
      </c>
      <c r="R17" s="86">
        <v>8087624</v>
      </c>
      <c r="S17" s="86">
        <v>18691587</v>
      </c>
      <c r="T17" s="86">
        <v>4580974</v>
      </c>
      <c r="U17" s="86">
        <v>132518852.04843199</v>
      </c>
      <c r="V17" s="86">
        <v>1164914</v>
      </c>
      <c r="W17" s="86">
        <v>661606</v>
      </c>
      <c r="X17" s="86">
        <v>133022160.04843199</v>
      </c>
      <c r="Y17" s="122">
        <v>3138541</v>
      </c>
      <c r="Z17" s="86">
        <v>37042114.516652629</v>
      </c>
      <c r="AA17" s="108">
        <v>92338196.531779364</v>
      </c>
      <c r="AB17" s="1"/>
      <c r="AC17" s="81">
        <v>54280</v>
      </c>
      <c r="AD17" s="71">
        <f t="shared" si="0"/>
        <v>2450.666176279145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1" customFormat="1" ht="10.5" customHeight="1">
      <c r="A18" s="107" t="s">
        <v>60</v>
      </c>
      <c r="B18" s="86">
        <v>21677690.821348913</v>
      </c>
      <c r="C18" s="86">
        <v>822135</v>
      </c>
      <c r="D18" s="86">
        <v>195953</v>
      </c>
      <c r="E18" s="150">
        <v>0</v>
      </c>
      <c r="F18" s="86">
        <v>2241475.6111032628</v>
      </c>
      <c r="G18" s="86">
        <v>1614224</v>
      </c>
      <c r="H18" s="86">
        <v>3260513</v>
      </c>
      <c r="I18" s="86">
        <v>1030651</v>
      </c>
      <c r="J18" s="86">
        <v>569596</v>
      </c>
      <c r="K18" s="86">
        <v>565314</v>
      </c>
      <c r="L18" s="86">
        <v>763273</v>
      </c>
      <c r="M18" s="86">
        <v>445104</v>
      </c>
      <c r="N18" s="108">
        <v>2348974</v>
      </c>
      <c r="O18" s="107" t="s">
        <v>20</v>
      </c>
      <c r="P18" s="86">
        <v>241301</v>
      </c>
      <c r="Q18" s="86">
        <v>1548785.210245651</v>
      </c>
      <c r="R18" s="86">
        <v>1047506</v>
      </c>
      <c r="S18" s="86">
        <v>3753922</v>
      </c>
      <c r="T18" s="86">
        <v>1228964</v>
      </c>
      <c r="U18" s="86">
        <v>21677690.821348913</v>
      </c>
      <c r="V18" s="86">
        <v>234074</v>
      </c>
      <c r="W18" s="86">
        <v>108227</v>
      </c>
      <c r="X18" s="86">
        <v>21803537.821348913</v>
      </c>
      <c r="Y18" s="122">
        <v>1018088</v>
      </c>
      <c r="Z18" s="86">
        <v>5501988.6111032628</v>
      </c>
      <c r="AA18" s="108">
        <v>15157614.21024565</v>
      </c>
      <c r="AB18" s="1"/>
      <c r="AC18" s="81">
        <v>11549</v>
      </c>
      <c r="AD18" s="71">
        <f t="shared" si="0"/>
        <v>1887.9156482248604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1" customFormat="1" ht="10.5" customHeight="1">
      <c r="A19" s="105" t="s">
        <v>21</v>
      </c>
      <c r="B19" s="121">
        <v>10005581.021162011</v>
      </c>
      <c r="C19" s="1">
        <v>975307</v>
      </c>
      <c r="D19" s="1">
        <v>16385</v>
      </c>
      <c r="E19" s="1">
        <v>0</v>
      </c>
      <c r="F19" s="1">
        <v>1234856.9350336292</v>
      </c>
      <c r="G19" s="1">
        <v>693902</v>
      </c>
      <c r="H19" s="1">
        <v>980172</v>
      </c>
      <c r="I19" s="1">
        <v>898048</v>
      </c>
      <c r="J19" s="1">
        <v>338504</v>
      </c>
      <c r="K19" s="1">
        <v>74810</v>
      </c>
      <c r="L19" s="1">
        <v>365635</v>
      </c>
      <c r="M19" s="1">
        <v>280724</v>
      </c>
      <c r="N19" s="106">
        <v>1424952</v>
      </c>
      <c r="O19" s="105" t="s">
        <v>21</v>
      </c>
      <c r="P19" s="1">
        <v>200743</v>
      </c>
      <c r="Q19" s="1">
        <v>634469.08612838318</v>
      </c>
      <c r="R19" s="1">
        <v>501201</v>
      </c>
      <c r="S19" s="1">
        <v>787732</v>
      </c>
      <c r="T19" s="1">
        <v>598140</v>
      </c>
      <c r="U19" s="1">
        <v>10005581.021162011</v>
      </c>
      <c r="V19" s="1">
        <v>130896</v>
      </c>
      <c r="W19" s="1">
        <v>49953</v>
      </c>
      <c r="X19" s="1">
        <v>10086524.021162011</v>
      </c>
      <c r="Y19" s="121">
        <v>991692</v>
      </c>
      <c r="Z19" s="1">
        <v>2215028.9350336292</v>
      </c>
      <c r="AA19" s="106">
        <v>6798860.086128382</v>
      </c>
      <c r="AB19" s="1"/>
      <c r="AC19" s="80">
        <v>5565</v>
      </c>
      <c r="AD19" s="71">
        <f t="shared" si="0"/>
        <v>1812.4930855637037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1" customFormat="1" ht="10.5" customHeight="1">
      <c r="A20" s="105" t="s">
        <v>22</v>
      </c>
      <c r="B20" s="121">
        <v>25540570.927821085</v>
      </c>
      <c r="C20" s="1">
        <v>1128978</v>
      </c>
      <c r="D20" s="1">
        <v>159180</v>
      </c>
      <c r="E20" s="1">
        <v>0</v>
      </c>
      <c r="F20" s="1">
        <v>8912647.7793795373</v>
      </c>
      <c r="G20" s="1">
        <v>636424</v>
      </c>
      <c r="H20" s="1">
        <v>1246320</v>
      </c>
      <c r="I20" s="1">
        <v>1284885</v>
      </c>
      <c r="J20" s="1">
        <v>1761738</v>
      </c>
      <c r="K20" s="1">
        <v>994525</v>
      </c>
      <c r="L20" s="1">
        <v>718455</v>
      </c>
      <c r="M20" s="1">
        <v>600887</v>
      </c>
      <c r="N20" s="106">
        <v>2472166</v>
      </c>
      <c r="O20" s="105" t="s">
        <v>22</v>
      </c>
      <c r="P20" s="1">
        <v>742291</v>
      </c>
      <c r="Q20" s="1">
        <v>1093502.1484415461</v>
      </c>
      <c r="R20" s="1">
        <v>1100839</v>
      </c>
      <c r="S20" s="1">
        <v>1371715</v>
      </c>
      <c r="T20" s="1">
        <v>1316018</v>
      </c>
      <c r="U20" s="1">
        <v>25540570.927821085</v>
      </c>
      <c r="V20" s="1">
        <v>261474</v>
      </c>
      <c r="W20" s="1">
        <v>127512</v>
      </c>
      <c r="X20" s="1">
        <v>25674532.927821085</v>
      </c>
      <c r="Y20" s="121">
        <v>1288158</v>
      </c>
      <c r="Z20" s="1">
        <v>10158967.779379537</v>
      </c>
      <c r="AA20" s="106">
        <v>14093445.148441548</v>
      </c>
      <c r="AB20" s="1"/>
      <c r="AC20" s="80">
        <v>10682</v>
      </c>
      <c r="AD20" s="71">
        <f t="shared" si="0"/>
        <v>2403.5323841809663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1" customFormat="1" ht="10.5" customHeight="1">
      <c r="A21" s="105" t="s">
        <v>23</v>
      </c>
      <c r="B21" s="121">
        <v>69451998.442768961</v>
      </c>
      <c r="C21" s="1">
        <v>685094</v>
      </c>
      <c r="D21" s="1">
        <v>774</v>
      </c>
      <c r="E21" s="1">
        <v>126739</v>
      </c>
      <c r="F21" s="1">
        <v>42233023.289342858</v>
      </c>
      <c r="G21" s="1">
        <v>1652762</v>
      </c>
      <c r="H21" s="1">
        <v>1861059</v>
      </c>
      <c r="I21" s="1">
        <v>2253393</v>
      </c>
      <c r="J21" s="1">
        <v>3293988</v>
      </c>
      <c r="K21" s="1">
        <v>530797</v>
      </c>
      <c r="L21" s="1">
        <v>1350630</v>
      </c>
      <c r="M21" s="1">
        <v>1110741</v>
      </c>
      <c r="N21" s="106">
        <v>5091010</v>
      </c>
      <c r="O21" s="105" t="s">
        <v>23</v>
      </c>
      <c r="P21" s="1">
        <v>2856859</v>
      </c>
      <c r="Q21" s="1">
        <v>1130221.1534261049</v>
      </c>
      <c r="R21" s="1">
        <v>1295566</v>
      </c>
      <c r="S21" s="1">
        <v>2808058</v>
      </c>
      <c r="T21" s="1">
        <v>1171284</v>
      </c>
      <c r="U21" s="1">
        <v>69451998.442768961</v>
      </c>
      <c r="V21" s="1">
        <v>610636</v>
      </c>
      <c r="W21" s="1">
        <v>346742</v>
      </c>
      <c r="X21" s="1">
        <v>69715892.442768961</v>
      </c>
      <c r="Y21" s="121">
        <v>812607</v>
      </c>
      <c r="Z21" s="1">
        <v>44094082.289342858</v>
      </c>
      <c r="AA21" s="106">
        <v>24545309.153426103</v>
      </c>
      <c r="AB21" s="1"/>
      <c r="AC21" s="80">
        <v>16737</v>
      </c>
      <c r="AD21" s="71">
        <f t="shared" si="0"/>
        <v>4165.3756612755551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s="11" customFormat="1" ht="10.5" customHeight="1">
      <c r="A22" s="107" t="s">
        <v>61</v>
      </c>
      <c r="B22" s="122">
        <v>37086462.773681834</v>
      </c>
      <c r="C22" s="86">
        <v>1844585</v>
      </c>
      <c r="D22" s="86">
        <v>244139</v>
      </c>
      <c r="E22" s="150">
        <v>0</v>
      </c>
      <c r="F22" s="86">
        <v>17824393.602639481</v>
      </c>
      <c r="G22" s="86">
        <v>493277</v>
      </c>
      <c r="H22" s="86">
        <v>1747526</v>
      </c>
      <c r="I22" s="86">
        <v>1335107</v>
      </c>
      <c r="J22" s="86">
        <v>2168583</v>
      </c>
      <c r="K22" s="86">
        <v>403233</v>
      </c>
      <c r="L22" s="86">
        <v>749144</v>
      </c>
      <c r="M22" s="86">
        <v>512583</v>
      </c>
      <c r="N22" s="108">
        <v>2461567</v>
      </c>
      <c r="O22" s="107" t="s">
        <v>24</v>
      </c>
      <c r="P22" s="86">
        <v>520658</v>
      </c>
      <c r="Q22" s="86">
        <v>1259992.1710423578</v>
      </c>
      <c r="R22" s="86">
        <v>1279380</v>
      </c>
      <c r="S22" s="86">
        <v>2708725</v>
      </c>
      <c r="T22" s="86">
        <v>1533570</v>
      </c>
      <c r="U22" s="86">
        <v>37086462.773681834</v>
      </c>
      <c r="V22" s="86">
        <v>351352</v>
      </c>
      <c r="W22" s="86">
        <v>185156</v>
      </c>
      <c r="X22" s="86">
        <v>37252658.773681834</v>
      </c>
      <c r="Y22" s="122">
        <v>2088724</v>
      </c>
      <c r="Z22" s="86">
        <v>19571919.602639481</v>
      </c>
      <c r="AA22" s="108">
        <v>15425819.171042353</v>
      </c>
      <c r="AB22" s="1"/>
      <c r="AC22" s="81">
        <v>11368</v>
      </c>
      <c r="AD22" s="71">
        <f t="shared" si="0"/>
        <v>3276.9756134484373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11" customFormat="1" ht="10.5" customHeight="1">
      <c r="A23" s="105" t="s">
        <v>25</v>
      </c>
      <c r="B23" s="121">
        <v>149147523.116097</v>
      </c>
      <c r="C23" s="1">
        <v>2844745</v>
      </c>
      <c r="D23" s="1">
        <v>108960</v>
      </c>
      <c r="E23" s="1">
        <v>0</v>
      </c>
      <c r="F23" s="1">
        <v>76464852.62557359</v>
      </c>
      <c r="G23" s="1">
        <v>3501066</v>
      </c>
      <c r="H23" s="1">
        <v>5142032</v>
      </c>
      <c r="I23" s="1">
        <v>10683483</v>
      </c>
      <c r="J23" s="1">
        <v>8319170</v>
      </c>
      <c r="K23" s="1">
        <v>3840777</v>
      </c>
      <c r="L23" s="1">
        <v>3027520</v>
      </c>
      <c r="M23" s="1">
        <v>1793124</v>
      </c>
      <c r="N23" s="106">
        <v>10779935</v>
      </c>
      <c r="O23" s="105" t="s">
        <v>25</v>
      </c>
      <c r="P23" s="1">
        <v>3283044</v>
      </c>
      <c r="Q23" s="1">
        <v>3613465.490523411</v>
      </c>
      <c r="R23" s="1">
        <v>4376891</v>
      </c>
      <c r="S23" s="1">
        <v>7365130</v>
      </c>
      <c r="T23" s="1">
        <v>4003328</v>
      </c>
      <c r="U23" s="1">
        <v>149147523.116097</v>
      </c>
      <c r="V23" s="1">
        <v>1245400</v>
      </c>
      <c r="W23" s="1">
        <v>744625</v>
      </c>
      <c r="X23" s="1">
        <v>149648298.116097</v>
      </c>
      <c r="Y23" s="121">
        <v>2953705</v>
      </c>
      <c r="Z23" s="1">
        <v>81606884.62557359</v>
      </c>
      <c r="AA23" s="106">
        <v>64586933.490523413</v>
      </c>
      <c r="AB23" s="1"/>
      <c r="AC23" s="80">
        <v>30778</v>
      </c>
      <c r="AD23" s="71">
        <f t="shared" si="0"/>
        <v>4862.1839663427445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1" customFormat="1" ht="10.5" customHeight="1">
      <c r="A24" s="107" t="s">
        <v>26</v>
      </c>
      <c r="B24" s="122">
        <v>207647268.39760819</v>
      </c>
      <c r="C24" s="86">
        <v>1799731</v>
      </c>
      <c r="D24" s="86">
        <v>39036</v>
      </c>
      <c r="E24" s="86">
        <v>0</v>
      </c>
      <c r="F24" s="86">
        <v>123404571.97099787</v>
      </c>
      <c r="G24" s="86">
        <v>1129353</v>
      </c>
      <c r="H24" s="86">
        <v>4612913</v>
      </c>
      <c r="I24" s="86">
        <v>18254389</v>
      </c>
      <c r="J24" s="86">
        <v>9712148</v>
      </c>
      <c r="K24" s="86">
        <v>4447634</v>
      </c>
      <c r="L24" s="86">
        <v>2828220</v>
      </c>
      <c r="M24" s="86">
        <v>1038792</v>
      </c>
      <c r="N24" s="108">
        <v>14172740</v>
      </c>
      <c r="O24" s="107" t="s">
        <v>26</v>
      </c>
      <c r="P24" s="86">
        <v>2797672</v>
      </c>
      <c r="Q24" s="86">
        <v>3142646.4266103129</v>
      </c>
      <c r="R24" s="86">
        <v>2567380</v>
      </c>
      <c r="S24" s="86">
        <v>10699199</v>
      </c>
      <c r="T24" s="86">
        <v>7000843</v>
      </c>
      <c r="U24" s="86">
        <v>207647268.39760819</v>
      </c>
      <c r="V24" s="86">
        <v>1700365</v>
      </c>
      <c r="W24" s="86">
        <v>1036688</v>
      </c>
      <c r="X24" s="86">
        <v>208310945.39760819</v>
      </c>
      <c r="Y24" s="122">
        <v>1838767</v>
      </c>
      <c r="Z24" s="86">
        <v>128017484.97099787</v>
      </c>
      <c r="AA24" s="108">
        <v>77791016.426610321</v>
      </c>
      <c r="AB24" s="1"/>
      <c r="AC24" s="81">
        <v>36586</v>
      </c>
      <c r="AD24" s="71">
        <f t="shared" si="0"/>
        <v>5693.7338161484777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1" customFormat="1" ht="10.5" customHeight="1">
      <c r="A25" s="105" t="s">
        <v>27</v>
      </c>
      <c r="B25" s="1">
        <v>12318247.51538668</v>
      </c>
      <c r="C25" s="1">
        <v>833560</v>
      </c>
      <c r="D25" s="1">
        <v>196233</v>
      </c>
      <c r="E25" s="1">
        <v>0</v>
      </c>
      <c r="F25" s="1">
        <v>349314.42060662073</v>
      </c>
      <c r="G25" s="1">
        <v>321835</v>
      </c>
      <c r="H25" s="1">
        <v>1711353</v>
      </c>
      <c r="I25" s="1">
        <v>640716</v>
      </c>
      <c r="J25" s="1">
        <v>106724</v>
      </c>
      <c r="K25" s="1">
        <v>4060118</v>
      </c>
      <c r="L25" s="1">
        <v>339466</v>
      </c>
      <c r="M25" s="1">
        <v>163730</v>
      </c>
      <c r="N25" s="106">
        <v>1209718</v>
      </c>
      <c r="O25" s="105" t="s">
        <v>27</v>
      </c>
      <c r="P25" s="1">
        <v>56834</v>
      </c>
      <c r="Q25" s="1">
        <v>698202.09478005918</v>
      </c>
      <c r="R25" s="1">
        <v>526929</v>
      </c>
      <c r="S25" s="1">
        <v>535907</v>
      </c>
      <c r="T25" s="1">
        <v>567608</v>
      </c>
      <c r="U25" s="1">
        <v>12318247.51538668</v>
      </c>
      <c r="V25" s="1">
        <v>146656</v>
      </c>
      <c r="W25" s="1">
        <v>61499</v>
      </c>
      <c r="X25" s="1">
        <v>12403404.51538668</v>
      </c>
      <c r="Y25" s="121">
        <v>1029793</v>
      </c>
      <c r="Z25" s="1">
        <v>2060667.4206066206</v>
      </c>
      <c r="AA25" s="106">
        <v>9227787.0947800595</v>
      </c>
      <c r="AB25" s="1"/>
      <c r="AC25" s="80">
        <v>4476</v>
      </c>
      <c r="AD25" s="71">
        <f t="shared" si="0"/>
        <v>2771.0912679594908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1" customFormat="1" ht="10.5" customHeight="1">
      <c r="A26" s="105" t="s">
        <v>28</v>
      </c>
      <c r="B26" s="1">
        <v>19105518.289260082</v>
      </c>
      <c r="C26" s="1">
        <v>1079726</v>
      </c>
      <c r="D26" s="1">
        <v>260237</v>
      </c>
      <c r="E26" s="1">
        <v>0</v>
      </c>
      <c r="F26" s="1">
        <v>862536.10128007783</v>
      </c>
      <c r="G26" s="1">
        <v>1090406</v>
      </c>
      <c r="H26" s="1">
        <v>1355323</v>
      </c>
      <c r="I26" s="1">
        <v>1788859</v>
      </c>
      <c r="J26" s="1">
        <v>1115489</v>
      </c>
      <c r="K26" s="1">
        <v>1668888</v>
      </c>
      <c r="L26" s="1">
        <v>615131</v>
      </c>
      <c r="M26" s="1">
        <v>843516</v>
      </c>
      <c r="N26" s="106">
        <v>1604429</v>
      </c>
      <c r="O26" s="105" t="s">
        <v>28</v>
      </c>
      <c r="P26" s="1">
        <v>384208</v>
      </c>
      <c r="Q26" s="1">
        <v>1384764.1879800027</v>
      </c>
      <c r="R26" s="1">
        <v>1154317</v>
      </c>
      <c r="S26" s="1">
        <v>1658415</v>
      </c>
      <c r="T26" s="1">
        <v>2239274</v>
      </c>
      <c r="U26" s="1">
        <v>19105518.289260082</v>
      </c>
      <c r="V26" s="1">
        <v>206820</v>
      </c>
      <c r="W26" s="1">
        <v>95385</v>
      </c>
      <c r="X26" s="1">
        <v>19216953.289260082</v>
      </c>
      <c r="Y26" s="121">
        <v>1339963</v>
      </c>
      <c r="Z26" s="1">
        <v>2217859.1012800778</v>
      </c>
      <c r="AA26" s="106">
        <v>15547696.187980004</v>
      </c>
      <c r="AB26" s="1"/>
      <c r="AC26" s="80">
        <v>8015</v>
      </c>
      <c r="AD26" s="71">
        <f t="shared" si="0"/>
        <v>2397.6236168758678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1" customFormat="1" ht="10.5" customHeight="1">
      <c r="A27" s="105" t="s">
        <v>29</v>
      </c>
      <c r="B27" s="1">
        <v>4025503.9364984306</v>
      </c>
      <c r="C27" s="1">
        <v>958969</v>
      </c>
      <c r="D27" s="1">
        <v>104446</v>
      </c>
      <c r="E27" s="1">
        <v>0</v>
      </c>
      <c r="F27" s="1">
        <v>8409.887253665871</v>
      </c>
      <c r="G27" s="1">
        <v>57618</v>
      </c>
      <c r="H27" s="1">
        <v>880475</v>
      </c>
      <c r="I27" s="1">
        <v>53974</v>
      </c>
      <c r="J27" s="1">
        <v>60390</v>
      </c>
      <c r="K27" s="1">
        <v>457423</v>
      </c>
      <c r="L27" s="1">
        <v>109564</v>
      </c>
      <c r="M27" s="1">
        <v>61370</v>
      </c>
      <c r="N27" s="106">
        <v>302598</v>
      </c>
      <c r="O27" s="105" t="s">
        <v>29</v>
      </c>
      <c r="P27" s="1">
        <v>19097</v>
      </c>
      <c r="Q27" s="1">
        <v>362764.04924476496</v>
      </c>
      <c r="R27" s="1">
        <v>298370</v>
      </c>
      <c r="S27" s="1">
        <v>205524</v>
      </c>
      <c r="T27" s="1">
        <v>84512</v>
      </c>
      <c r="U27" s="1">
        <v>4025503.9364984306</v>
      </c>
      <c r="V27" s="1">
        <v>76948</v>
      </c>
      <c r="W27" s="1">
        <v>20098</v>
      </c>
      <c r="X27" s="1">
        <v>4082353.9364984306</v>
      </c>
      <c r="Y27" s="121">
        <v>1063415</v>
      </c>
      <c r="Z27" s="1">
        <v>888884.88725366583</v>
      </c>
      <c r="AA27" s="106">
        <v>2073204.0492447647</v>
      </c>
      <c r="AB27" s="1"/>
      <c r="AC27" s="80">
        <v>1625</v>
      </c>
      <c r="AD27" s="71">
        <f t="shared" si="0"/>
        <v>2512.2178070759574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1" customFormat="1" ht="10.5" customHeight="1">
      <c r="A28" s="105" t="s">
        <v>30</v>
      </c>
      <c r="B28" s="1">
        <v>15675583.583107658</v>
      </c>
      <c r="C28" s="1">
        <v>780167</v>
      </c>
      <c r="D28" s="1">
        <v>254444</v>
      </c>
      <c r="E28" s="1">
        <v>54921</v>
      </c>
      <c r="F28" s="1">
        <v>2492156.3988709273</v>
      </c>
      <c r="G28" s="1">
        <v>296558</v>
      </c>
      <c r="H28" s="1">
        <v>1704184</v>
      </c>
      <c r="I28" s="1">
        <v>1300558</v>
      </c>
      <c r="J28" s="1">
        <v>475520</v>
      </c>
      <c r="K28" s="1">
        <v>897606</v>
      </c>
      <c r="L28" s="1">
        <v>462281</v>
      </c>
      <c r="M28" s="1">
        <v>452453</v>
      </c>
      <c r="N28" s="106">
        <v>1602738</v>
      </c>
      <c r="O28" s="105" t="s">
        <v>30</v>
      </c>
      <c r="P28" s="1">
        <v>251864</v>
      </c>
      <c r="Q28" s="1">
        <v>1357189.1842367304</v>
      </c>
      <c r="R28" s="1">
        <v>895120</v>
      </c>
      <c r="S28" s="1">
        <v>1112960</v>
      </c>
      <c r="T28" s="1">
        <v>1284864</v>
      </c>
      <c r="U28" s="1">
        <v>15675583.583107658</v>
      </c>
      <c r="V28" s="1">
        <v>177348</v>
      </c>
      <c r="W28" s="1">
        <v>78261</v>
      </c>
      <c r="X28" s="1">
        <v>15774670.583107658</v>
      </c>
      <c r="Y28" s="121">
        <v>1089532</v>
      </c>
      <c r="Z28" s="1">
        <v>4196340.3988709273</v>
      </c>
      <c r="AA28" s="106">
        <v>10389711.184236731</v>
      </c>
      <c r="AB28" s="1"/>
      <c r="AC28" s="80">
        <v>6783</v>
      </c>
      <c r="AD28" s="71">
        <f t="shared" si="0"/>
        <v>2325.618543875521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1" customFormat="1" ht="10.5" customHeight="1">
      <c r="A29" s="105" t="s">
        <v>31</v>
      </c>
      <c r="B29" s="1">
        <v>23598820.058960833</v>
      </c>
      <c r="C29" s="1">
        <v>1248455</v>
      </c>
      <c r="D29" s="1">
        <v>96658</v>
      </c>
      <c r="E29" s="1">
        <v>0</v>
      </c>
      <c r="F29" s="1">
        <v>9729620.9672671556</v>
      </c>
      <c r="G29" s="1">
        <v>833436</v>
      </c>
      <c r="H29" s="1">
        <v>1141566</v>
      </c>
      <c r="I29" s="1">
        <v>804430</v>
      </c>
      <c r="J29" s="1">
        <v>868171</v>
      </c>
      <c r="K29" s="1">
        <v>728689</v>
      </c>
      <c r="L29" s="1">
        <v>442873</v>
      </c>
      <c r="M29" s="1">
        <v>116816</v>
      </c>
      <c r="N29" s="106">
        <v>2074146</v>
      </c>
      <c r="O29" s="105" t="s">
        <v>31</v>
      </c>
      <c r="P29" s="1">
        <v>1640876</v>
      </c>
      <c r="Q29" s="1">
        <v>675466.09169367526</v>
      </c>
      <c r="R29" s="1">
        <v>544736</v>
      </c>
      <c r="S29" s="1">
        <v>565478</v>
      </c>
      <c r="T29" s="1">
        <v>2087403</v>
      </c>
      <c r="U29" s="1">
        <v>23598820.058960833</v>
      </c>
      <c r="V29" s="1">
        <v>236516</v>
      </c>
      <c r="W29" s="1">
        <v>117818</v>
      </c>
      <c r="X29" s="1">
        <v>23717518.058960833</v>
      </c>
      <c r="Y29" s="121">
        <v>1345113</v>
      </c>
      <c r="Z29" s="1">
        <v>10871186.967267156</v>
      </c>
      <c r="AA29" s="106">
        <v>11382520.091693677</v>
      </c>
      <c r="AB29" s="1"/>
      <c r="AC29" s="80">
        <v>6698</v>
      </c>
      <c r="AD29" s="71">
        <f t="shared" si="0"/>
        <v>3540.9850789729521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s="11" customFormat="1" ht="10.5" customHeight="1">
      <c r="A30" s="107" t="s">
        <v>62</v>
      </c>
      <c r="B30" s="86">
        <v>28687732.395501785</v>
      </c>
      <c r="C30" s="86">
        <v>1681916</v>
      </c>
      <c r="D30" s="86">
        <v>140944</v>
      </c>
      <c r="E30" s="86">
        <v>0</v>
      </c>
      <c r="F30" s="86">
        <v>568238.15565530397</v>
      </c>
      <c r="G30" s="86">
        <v>1396844</v>
      </c>
      <c r="H30" s="86">
        <v>4697959</v>
      </c>
      <c r="I30" s="86">
        <v>1479007</v>
      </c>
      <c r="J30" s="86">
        <v>526400</v>
      </c>
      <c r="K30" s="86">
        <v>3631190</v>
      </c>
      <c r="L30" s="86">
        <v>857695</v>
      </c>
      <c r="M30" s="86">
        <v>414526</v>
      </c>
      <c r="N30" s="108">
        <v>3979424</v>
      </c>
      <c r="O30" s="107" t="s">
        <v>32</v>
      </c>
      <c r="P30" s="86">
        <v>533212</v>
      </c>
      <c r="Q30" s="86">
        <v>1766841.2398464836</v>
      </c>
      <c r="R30" s="86">
        <v>2361164</v>
      </c>
      <c r="S30" s="86">
        <v>2420986</v>
      </c>
      <c r="T30" s="86">
        <v>2231386</v>
      </c>
      <c r="U30" s="86">
        <v>28687732.395501785</v>
      </c>
      <c r="V30" s="86">
        <v>287763</v>
      </c>
      <c r="W30" s="86">
        <v>143225</v>
      </c>
      <c r="X30" s="86">
        <v>28832270.395501785</v>
      </c>
      <c r="Y30" s="122">
        <v>1822860</v>
      </c>
      <c r="Z30" s="86">
        <v>5266197.155655304</v>
      </c>
      <c r="AA30" s="108">
        <v>21598675.239846483</v>
      </c>
      <c r="AB30" s="1"/>
      <c r="AC30" s="81">
        <v>12020</v>
      </c>
      <c r="AD30" s="71">
        <f t="shared" si="0"/>
        <v>2398.6913806573866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1" customFormat="1" ht="10.5" customHeight="1">
      <c r="A31" s="105" t="s">
        <v>33</v>
      </c>
      <c r="B31" s="1">
        <v>40544873.849595398</v>
      </c>
      <c r="C31" s="1">
        <v>1038960</v>
      </c>
      <c r="D31" s="1">
        <v>194415</v>
      </c>
      <c r="E31" s="1">
        <v>0</v>
      </c>
      <c r="F31" s="1">
        <v>3709061.2167061511</v>
      </c>
      <c r="G31" s="1">
        <v>1454490</v>
      </c>
      <c r="H31" s="1">
        <v>4034731</v>
      </c>
      <c r="I31" s="1">
        <v>4089550</v>
      </c>
      <c r="J31" s="1">
        <v>2939263</v>
      </c>
      <c r="K31" s="1">
        <v>545867</v>
      </c>
      <c r="L31" s="1">
        <v>1219899</v>
      </c>
      <c r="M31" s="1">
        <v>826495</v>
      </c>
      <c r="N31" s="106">
        <v>4216314</v>
      </c>
      <c r="O31" s="105" t="s">
        <v>33</v>
      </c>
      <c r="P31" s="1">
        <v>1539296</v>
      </c>
      <c r="Q31" s="1">
        <v>4662210.6328892503</v>
      </c>
      <c r="R31" s="1">
        <v>2678279</v>
      </c>
      <c r="S31" s="1">
        <v>4451485</v>
      </c>
      <c r="T31" s="1">
        <v>2944558</v>
      </c>
      <c r="U31" s="1">
        <v>40544873.849595398</v>
      </c>
      <c r="V31" s="1">
        <v>390766</v>
      </c>
      <c r="W31" s="1">
        <v>202422</v>
      </c>
      <c r="X31" s="1">
        <v>40733217.849595398</v>
      </c>
      <c r="Y31" s="121">
        <v>1233375</v>
      </c>
      <c r="Z31" s="1">
        <v>7743792.2167061511</v>
      </c>
      <c r="AA31" s="106">
        <v>31567706.632889248</v>
      </c>
      <c r="AB31" s="1"/>
      <c r="AC31" s="80">
        <v>17922</v>
      </c>
      <c r="AD31" s="71">
        <f t="shared" si="0"/>
        <v>2272.8053704717886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1" customFormat="1" ht="10.5" customHeight="1">
      <c r="A32" s="105" t="s">
        <v>34</v>
      </c>
      <c r="B32" s="1">
        <v>76756777.016230702</v>
      </c>
      <c r="C32" s="1">
        <v>722194</v>
      </c>
      <c r="D32" s="1">
        <v>0</v>
      </c>
      <c r="E32" s="1">
        <v>66080</v>
      </c>
      <c r="F32" s="1">
        <v>44777351.909017675</v>
      </c>
      <c r="G32" s="1">
        <v>479732</v>
      </c>
      <c r="H32" s="1">
        <v>1184992</v>
      </c>
      <c r="I32" s="1">
        <v>11690209</v>
      </c>
      <c r="J32" s="1">
        <v>3153509</v>
      </c>
      <c r="K32" s="1">
        <v>1271773</v>
      </c>
      <c r="L32" s="1">
        <v>883206</v>
      </c>
      <c r="M32" s="1">
        <v>475600</v>
      </c>
      <c r="N32" s="106">
        <v>3277747</v>
      </c>
      <c r="O32" s="105" t="s">
        <v>34</v>
      </c>
      <c r="P32" s="1">
        <v>1244184</v>
      </c>
      <c r="Q32" s="1">
        <v>789790.10721301718</v>
      </c>
      <c r="R32" s="1">
        <v>625841</v>
      </c>
      <c r="S32" s="1">
        <v>3523262</v>
      </c>
      <c r="T32" s="1">
        <v>2591306</v>
      </c>
      <c r="U32" s="1">
        <v>76756777.016230702</v>
      </c>
      <c r="V32" s="1">
        <v>648098</v>
      </c>
      <c r="W32" s="1">
        <v>383212</v>
      </c>
      <c r="X32" s="1">
        <v>77021663.016230702</v>
      </c>
      <c r="Y32" s="121">
        <v>788274</v>
      </c>
      <c r="Z32" s="1">
        <v>45962343.909017675</v>
      </c>
      <c r="AA32" s="106">
        <v>30006159.107213028</v>
      </c>
      <c r="AB32" s="1"/>
      <c r="AC32" s="80">
        <v>8634</v>
      </c>
      <c r="AD32" s="71">
        <f t="shared" si="0"/>
        <v>8920.7392884214387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1" customFormat="1" ht="10.5" customHeight="1">
      <c r="A33" s="105" t="s">
        <v>35</v>
      </c>
      <c r="B33" s="1">
        <v>116422005.76991293</v>
      </c>
      <c r="C33" s="1">
        <v>2190923</v>
      </c>
      <c r="D33" s="1">
        <v>41786</v>
      </c>
      <c r="E33" s="1">
        <v>0</v>
      </c>
      <c r="F33" s="1">
        <v>36222800.66822958</v>
      </c>
      <c r="G33" s="1">
        <v>2158187</v>
      </c>
      <c r="H33" s="1">
        <v>3433110</v>
      </c>
      <c r="I33" s="1">
        <v>8203822</v>
      </c>
      <c r="J33" s="1">
        <v>16723779</v>
      </c>
      <c r="K33" s="1">
        <v>1077792</v>
      </c>
      <c r="L33" s="1">
        <v>4529453</v>
      </c>
      <c r="M33" s="1">
        <v>1066610</v>
      </c>
      <c r="N33" s="106">
        <v>8823057</v>
      </c>
      <c r="O33" s="105" t="s">
        <v>35</v>
      </c>
      <c r="P33" s="1">
        <v>9895474</v>
      </c>
      <c r="Q33" s="1">
        <v>8115606.1016833559</v>
      </c>
      <c r="R33" s="1">
        <v>2223729</v>
      </c>
      <c r="S33" s="1">
        <v>7045876</v>
      </c>
      <c r="T33" s="1">
        <v>4670001</v>
      </c>
      <c r="U33" s="1">
        <v>116422005.76991293</v>
      </c>
      <c r="V33" s="1">
        <v>1002400</v>
      </c>
      <c r="W33" s="1">
        <v>581242</v>
      </c>
      <c r="X33" s="1">
        <v>116843163.76991293</v>
      </c>
      <c r="Y33" s="121">
        <v>2232709</v>
      </c>
      <c r="Z33" s="1">
        <v>39655910.66822958</v>
      </c>
      <c r="AA33" s="106">
        <v>74533386.101683348</v>
      </c>
      <c r="AB33" s="1"/>
      <c r="AC33" s="80">
        <v>32676</v>
      </c>
      <c r="AD33" s="71">
        <f t="shared" si="0"/>
        <v>3575.8098840100665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1" customFormat="1" ht="10.5" customHeight="1">
      <c r="A34" s="105" t="s">
        <v>36</v>
      </c>
      <c r="B34" s="1">
        <v>27125939.544864055</v>
      </c>
      <c r="C34" s="1">
        <v>1242275</v>
      </c>
      <c r="D34" s="1">
        <v>66055</v>
      </c>
      <c r="E34" s="1">
        <v>115999</v>
      </c>
      <c r="F34" s="1">
        <v>6155448.4075153563</v>
      </c>
      <c r="G34" s="1">
        <v>606175</v>
      </c>
      <c r="H34" s="1">
        <v>1942487</v>
      </c>
      <c r="I34" s="1">
        <v>1472773</v>
      </c>
      <c r="J34" s="1">
        <v>1982378</v>
      </c>
      <c r="K34" s="1">
        <v>224430</v>
      </c>
      <c r="L34" s="1">
        <v>753051</v>
      </c>
      <c r="M34" s="1">
        <v>1123440</v>
      </c>
      <c r="N34" s="106">
        <v>2973696</v>
      </c>
      <c r="O34" s="105" t="s">
        <v>36</v>
      </c>
      <c r="P34" s="1">
        <v>1195378</v>
      </c>
      <c r="Q34" s="1">
        <v>1011786.1373486998</v>
      </c>
      <c r="R34" s="1">
        <v>1234475</v>
      </c>
      <c r="S34" s="1">
        <v>2966650</v>
      </c>
      <c r="T34" s="1">
        <v>2059443</v>
      </c>
      <c r="U34" s="1">
        <v>27125939.544864055</v>
      </c>
      <c r="V34" s="1">
        <v>274450</v>
      </c>
      <c r="W34" s="1">
        <v>135427</v>
      </c>
      <c r="X34" s="1">
        <v>27264962.544864055</v>
      </c>
      <c r="Y34" s="121">
        <v>1424329</v>
      </c>
      <c r="Z34" s="1">
        <v>8097935.4075153563</v>
      </c>
      <c r="AA34" s="106">
        <v>17603675.137348697</v>
      </c>
      <c r="AB34" s="1"/>
      <c r="AC34" s="80">
        <v>11257</v>
      </c>
      <c r="AD34" s="71">
        <f t="shared" si="0"/>
        <v>2422.0451758784807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1" customFormat="1" ht="10.5" customHeight="1">
      <c r="A35" s="107" t="s">
        <v>63</v>
      </c>
      <c r="B35" s="86">
        <v>38377887.723742202</v>
      </c>
      <c r="C35" s="86">
        <v>3241222</v>
      </c>
      <c r="D35" s="86">
        <v>811175</v>
      </c>
      <c r="E35" s="86">
        <v>4342</v>
      </c>
      <c r="F35" s="86">
        <v>2916706.1994787101</v>
      </c>
      <c r="G35" s="86">
        <v>1170785</v>
      </c>
      <c r="H35" s="86">
        <v>4666860</v>
      </c>
      <c r="I35" s="86">
        <v>2345600</v>
      </c>
      <c r="J35" s="86">
        <v>1273781</v>
      </c>
      <c r="K35" s="86">
        <v>1125786</v>
      </c>
      <c r="L35" s="86">
        <v>1256558</v>
      </c>
      <c r="M35" s="86">
        <v>931320</v>
      </c>
      <c r="N35" s="108">
        <v>2983147</v>
      </c>
      <c r="O35" s="107" t="s">
        <v>37</v>
      </c>
      <c r="P35" s="86">
        <v>930107</v>
      </c>
      <c r="Q35" s="86">
        <v>3862013.5242634951</v>
      </c>
      <c r="R35" s="86">
        <v>2437690</v>
      </c>
      <c r="S35" s="86">
        <v>6081702</v>
      </c>
      <c r="T35" s="86">
        <v>2339093</v>
      </c>
      <c r="U35" s="86">
        <v>38377887.723742202</v>
      </c>
      <c r="V35" s="86">
        <v>375510</v>
      </c>
      <c r="W35" s="86">
        <v>191603</v>
      </c>
      <c r="X35" s="86">
        <v>38561794.723742202</v>
      </c>
      <c r="Y35" s="122">
        <v>4056739</v>
      </c>
      <c r="Z35" s="86">
        <v>7583566.1994787101</v>
      </c>
      <c r="AA35" s="108">
        <v>26737582.524263494</v>
      </c>
      <c r="AB35" s="1"/>
      <c r="AC35" s="81">
        <v>17312</v>
      </c>
      <c r="AD35" s="71">
        <f t="shared" si="0"/>
        <v>2227.4604161126504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1" customFormat="1" ht="10.5" customHeight="1">
      <c r="A36" s="123" t="s">
        <v>64</v>
      </c>
      <c r="B36" s="111">
        <v>21853381.613058984</v>
      </c>
      <c r="C36" s="111">
        <v>3391439</v>
      </c>
      <c r="D36" s="111">
        <v>7093</v>
      </c>
      <c r="E36" s="111">
        <v>3028</v>
      </c>
      <c r="F36" s="111">
        <v>492017.39047635009</v>
      </c>
      <c r="G36" s="111">
        <v>910491</v>
      </c>
      <c r="H36" s="111">
        <v>1689604</v>
      </c>
      <c r="I36" s="111">
        <v>1796371</v>
      </c>
      <c r="J36" s="111">
        <v>1394454</v>
      </c>
      <c r="K36" s="111">
        <v>411635</v>
      </c>
      <c r="L36" s="111">
        <v>841584</v>
      </c>
      <c r="M36" s="111">
        <v>554555</v>
      </c>
      <c r="N36" s="124">
        <v>3337185</v>
      </c>
      <c r="O36" s="123" t="s">
        <v>38</v>
      </c>
      <c r="P36" s="111">
        <v>352812</v>
      </c>
      <c r="Q36" s="111">
        <v>1639666.2225826345</v>
      </c>
      <c r="R36" s="111">
        <v>1134833</v>
      </c>
      <c r="S36" s="111">
        <v>2420952</v>
      </c>
      <c r="T36" s="111">
        <v>1475662</v>
      </c>
      <c r="U36" s="111">
        <v>21853381.613058984</v>
      </c>
      <c r="V36" s="111">
        <v>237453</v>
      </c>
      <c r="W36" s="111">
        <v>109104</v>
      </c>
      <c r="X36" s="111">
        <v>21981730.613058984</v>
      </c>
      <c r="Y36" s="125">
        <v>3401560</v>
      </c>
      <c r="Z36" s="111">
        <v>2181621.3904763502</v>
      </c>
      <c r="AA36" s="124">
        <v>16270200.222582635</v>
      </c>
      <c r="AB36" s="1"/>
      <c r="AC36" s="82">
        <v>12809</v>
      </c>
      <c r="AD36" s="71">
        <f t="shared" si="0"/>
        <v>1716.1160600405171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1" customFormat="1" ht="10.5" customHeight="1">
      <c r="A37" s="105" t="s">
        <v>65</v>
      </c>
      <c r="B37" s="121">
        <v>42174061.067955539</v>
      </c>
      <c r="C37" s="1">
        <v>1721738</v>
      </c>
      <c r="D37" s="1">
        <v>323811</v>
      </c>
      <c r="E37" s="1">
        <v>164246</v>
      </c>
      <c r="F37" s="1">
        <v>9879681.5032121725</v>
      </c>
      <c r="G37" s="1">
        <v>1072889</v>
      </c>
      <c r="H37" s="1">
        <v>3732388</v>
      </c>
      <c r="I37" s="1">
        <v>2692007</v>
      </c>
      <c r="J37" s="1">
        <v>1256251</v>
      </c>
      <c r="K37" s="1">
        <v>823033</v>
      </c>
      <c r="L37" s="1">
        <v>1318014</v>
      </c>
      <c r="M37" s="1">
        <v>940766</v>
      </c>
      <c r="N37" s="106">
        <v>4235480</v>
      </c>
      <c r="O37" s="105" t="s">
        <v>39</v>
      </c>
      <c r="P37" s="1">
        <v>353943</v>
      </c>
      <c r="Q37" s="1">
        <v>4160210.5647433698</v>
      </c>
      <c r="R37" s="1">
        <v>2373344</v>
      </c>
      <c r="S37" s="1">
        <v>4751311</v>
      </c>
      <c r="T37" s="1">
        <v>2374948</v>
      </c>
      <c r="U37" s="1">
        <v>42174061.067955539</v>
      </c>
      <c r="V37" s="1">
        <v>408908</v>
      </c>
      <c r="W37" s="1">
        <v>210556</v>
      </c>
      <c r="X37" s="1">
        <v>42372413.067955539</v>
      </c>
      <c r="Y37" s="121">
        <v>2209795</v>
      </c>
      <c r="Z37" s="148">
        <v>13612069.503212173</v>
      </c>
      <c r="AA37" s="106">
        <v>26352196.564743366</v>
      </c>
      <c r="AB37" s="1"/>
      <c r="AC37" s="80">
        <v>19600</v>
      </c>
      <c r="AD37" s="71">
        <f t="shared" si="0"/>
        <v>2161.8578095895682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1" customFormat="1" ht="10.5" customHeight="1">
      <c r="A38" s="107" t="s">
        <v>40</v>
      </c>
      <c r="B38" s="122">
        <v>7834227.7046171864</v>
      </c>
      <c r="C38" s="86">
        <v>426288</v>
      </c>
      <c r="D38" s="86">
        <v>44427</v>
      </c>
      <c r="E38" s="86">
        <v>263563</v>
      </c>
      <c r="F38" s="86">
        <v>640399.59905976127</v>
      </c>
      <c r="G38" s="86">
        <v>149017</v>
      </c>
      <c r="H38" s="86">
        <v>1193812</v>
      </c>
      <c r="I38" s="86">
        <v>541064</v>
      </c>
      <c r="J38" s="86">
        <v>137281</v>
      </c>
      <c r="K38" s="86">
        <v>119696</v>
      </c>
      <c r="L38" s="86">
        <v>339226</v>
      </c>
      <c r="M38" s="86">
        <v>174191</v>
      </c>
      <c r="N38" s="108">
        <v>1345562</v>
      </c>
      <c r="O38" s="107" t="s">
        <v>40</v>
      </c>
      <c r="P38" s="86">
        <v>103646</v>
      </c>
      <c r="Q38" s="86">
        <v>777594.10555742518</v>
      </c>
      <c r="R38" s="86">
        <v>599123</v>
      </c>
      <c r="S38" s="86">
        <v>591682</v>
      </c>
      <c r="T38" s="86">
        <v>387656</v>
      </c>
      <c r="U38" s="86">
        <v>7834227.7046171864</v>
      </c>
      <c r="V38" s="86">
        <v>113846</v>
      </c>
      <c r="W38" s="86">
        <v>39113</v>
      </c>
      <c r="X38" s="86">
        <v>7908960.7046171864</v>
      </c>
      <c r="Y38" s="122">
        <v>734278</v>
      </c>
      <c r="Z38" s="86">
        <v>1834211.5990597613</v>
      </c>
      <c r="AA38" s="108">
        <v>5265738.1055574249</v>
      </c>
      <c r="AB38" s="1"/>
      <c r="AC38" s="81">
        <v>5129</v>
      </c>
      <c r="AD38" s="71">
        <f t="shared" si="0"/>
        <v>1542.0083261098043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1" customFormat="1" ht="10.5" customHeight="1">
      <c r="A39" s="105" t="s">
        <v>41</v>
      </c>
      <c r="B39" s="1">
        <v>31577277.176839646</v>
      </c>
      <c r="C39" s="1">
        <v>1939219</v>
      </c>
      <c r="D39" s="1">
        <v>66969</v>
      </c>
      <c r="E39" s="1">
        <v>5310</v>
      </c>
      <c r="F39" s="1">
        <v>10087306.959077178</v>
      </c>
      <c r="G39" s="1">
        <v>346522</v>
      </c>
      <c r="H39" s="1">
        <v>1523918</v>
      </c>
      <c r="I39" s="1">
        <v>4851801</v>
      </c>
      <c r="J39" s="1">
        <v>590089</v>
      </c>
      <c r="K39" s="1">
        <v>529787</v>
      </c>
      <c r="L39" s="1">
        <v>738470</v>
      </c>
      <c r="M39" s="1">
        <v>229380</v>
      </c>
      <c r="N39" s="106">
        <v>2874487</v>
      </c>
      <c r="O39" s="105" t="s">
        <v>41</v>
      </c>
      <c r="P39" s="1">
        <v>1058740</v>
      </c>
      <c r="Q39" s="1">
        <v>1604158.2177624675</v>
      </c>
      <c r="R39" s="1">
        <v>1361930</v>
      </c>
      <c r="S39" s="1">
        <v>1735574</v>
      </c>
      <c r="T39" s="1">
        <v>2033616</v>
      </c>
      <c r="U39" s="1">
        <v>31577277.176839646</v>
      </c>
      <c r="V39" s="1">
        <v>308632</v>
      </c>
      <c r="W39" s="1">
        <v>157651</v>
      </c>
      <c r="X39" s="1">
        <v>31728258.176839646</v>
      </c>
      <c r="Y39" s="121">
        <v>2011498</v>
      </c>
      <c r="Z39" s="1">
        <v>11611224.959077178</v>
      </c>
      <c r="AA39" s="106">
        <v>17954554.21776247</v>
      </c>
      <c r="AB39" s="1"/>
      <c r="AC39" s="80">
        <v>11180</v>
      </c>
      <c r="AD39" s="71">
        <f t="shared" si="0"/>
        <v>2837.9479585724193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1" customFormat="1" ht="10.5" customHeight="1">
      <c r="A40" s="105" t="s">
        <v>42</v>
      </c>
      <c r="B40" s="1">
        <v>25314480.960861698</v>
      </c>
      <c r="C40" s="1">
        <v>1560823</v>
      </c>
      <c r="D40" s="1">
        <v>251668</v>
      </c>
      <c r="E40" s="1">
        <v>6261</v>
      </c>
      <c r="F40" s="1">
        <v>3331715.6537104314</v>
      </c>
      <c r="G40" s="1">
        <v>1269140</v>
      </c>
      <c r="H40" s="1">
        <v>2769898</v>
      </c>
      <c r="I40" s="1">
        <v>2180308</v>
      </c>
      <c r="J40" s="1">
        <v>228206</v>
      </c>
      <c r="K40" s="1">
        <v>412525</v>
      </c>
      <c r="L40" s="1">
        <v>724275</v>
      </c>
      <c r="M40" s="1">
        <v>821389</v>
      </c>
      <c r="N40" s="106">
        <v>2429940</v>
      </c>
      <c r="O40" s="105" t="s">
        <v>42</v>
      </c>
      <c r="P40" s="1">
        <v>1038902</v>
      </c>
      <c r="Q40" s="1">
        <v>2262645.3071512645</v>
      </c>
      <c r="R40" s="1">
        <v>1792914</v>
      </c>
      <c r="S40" s="1">
        <v>2737675</v>
      </c>
      <c r="T40" s="1">
        <v>1496196</v>
      </c>
      <c r="U40" s="1">
        <v>25314480.960861698</v>
      </c>
      <c r="V40" s="1">
        <v>260148</v>
      </c>
      <c r="W40" s="1">
        <v>126384</v>
      </c>
      <c r="X40" s="1">
        <v>25448244.960861698</v>
      </c>
      <c r="Y40" s="121">
        <v>1818752</v>
      </c>
      <c r="Z40" s="1">
        <v>6101613.6537104314</v>
      </c>
      <c r="AA40" s="106">
        <v>17394115.307151265</v>
      </c>
      <c r="AB40" s="1"/>
      <c r="AC40" s="80">
        <v>10711</v>
      </c>
      <c r="AD40" s="71">
        <f t="shared" si="0"/>
        <v>2375.8981384428807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1" customFormat="1" ht="10.5" customHeight="1">
      <c r="A41" s="105" t="s">
        <v>43</v>
      </c>
      <c r="B41" s="1">
        <v>7466104.4893913334</v>
      </c>
      <c r="C41" s="1">
        <v>584635</v>
      </c>
      <c r="D41" s="1">
        <v>38897</v>
      </c>
      <c r="E41" s="1">
        <v>6346</v>
      </c>
      <c r="F41" s="1">
        <v>1136755.3915315419</v>
      </c>
      <c r="G41" s="1">
        <v>266886</v>
      </c>
      <c r="H41" s="1">
        <v>895451</v>
      </c>
      <c r="I41" s="1">
        <v>493301</v>
      </c>
      <c r="J41" s="1">
        <v>363879</v>
      </c>
      <c r="K41" s="1">
        <v>239136</v>
      </c>
      <c r="L41" s="1">
        <v>293956</v>
      </c>
      <c r="M41" s="1">
        <v>211443</v>
      </c>
      <c r="N41" s="106">
        <v>867079</v>
      </c>
      <c r="O41" s="105" t="s">
        <v>43</v>
      </c>
      <c r="P41" s="1">
        <v>71063</v>
      </c>
      <c r="Q41" s="1">
        <v>720889.09785979148</v>
      </c>
      <c r="R41" s="1">
        <v>316771</v>
      </c>
      <c r="S41" s="1">
        <v>379659</v>
      </c>
      <c r="T41" s="1">
        <v>579958</v>
      </c>
      <c r="U41" s="1">
        <v>7466104.4893913334</v>
      </c>
      <c r="V41" s="1">
        <v>109574</v>
      </c>
      <c r="W41" s="1">
        <v>37275</v>
      </c>
      <c r="X41" s="1">
        <v>7538403.4893913334</v>
      </c>
      <c r="Y41" s="121">
        <v>629878</v>
      </c>
      <c r="Z41" s="1">
        <v>2032206.3915315419</v>
      </c>
      <c r="AA41" s="106">
        <v>4804020.0978597915</v>
      </c>
      <c r="AB41" s="1"/>
      <c r="AC41" s="80">
        <v>4440</v>
      </c>
      <c r="AD41" s="71">
        <f t="shared" si="0"/>
        <v>1697.8386237367868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1" customFormat="1" ht="10.5" customHeight="1">
      <c r="A42" s="105" t="s">
        <v>44</v>
      </c>
      <c r="B42" s="1">
        <v>6122580.1682724934</v>
      </c>
      <c r="C42" s="1">
        <v>211117</v>
      </c>
      <c r="D42" s="1">
        <v>330455</v>
      </c>
      <c r="E42" s="1">
        <v>4207</v>
      </c>
      <c r="F42" s="1">
        <v>634515.07093139843</v>
      </c>
      <c r="G42" s="1">
        <v>439891</v>
      </c>
      <c r="H42" s="1">
        <v>1582446</v>
      </c>
      <c r="I42" s="1">
        <v>88483</v>
      </c>
      <c r="J42" s="1">
        <v>57842</v>
      </c>
      <c r="K42" s="1">
        <v>136984</v>
      </c>
      <c r="L42" s="1">
        <v>169277</v>
      </c>
      <c r="M42" s="1">
        <v>69875</v>
      </c>
      <c r="N42" s="106">
        <v>430908</v>
      </c>
      <c r="O42" s="105" t="s">
        <v>44</v>
      </c>
      <c r="P42" s="1">
        <v>25037</v>
      </c>
      <c r="Q42" s="1">
        <v>717068.09734109545</v>
      </c>
      <c r="R42" s="1">
        <v>391794</v>
      </c>
      <c r="S42" s="1">
        <v>583765</v>
      </c>
      <c r="T42" s="1">
        <v>248916</v>
      </c>
      <c r="U42" s="1">
        <v>6122580.1682724934</v>
      </c>
      <c r="V42" s="1">
        <v>94857</v>
      </c>
      <c r="W42" s="1">
        <v>30567</v>
      </c>
      <c r="X42" s="1">
        <v>6186870.1682724934</v>
      </c>
      <c r="Y42" s="121">
        <v>545779</v>
      </c>
      <c r="Z42" s="1">
        <v>2216961.0709313983</v>
      </c>
      <c r="AA42" s="106">
        <v>3359840.0973410951</v>
      </c>
      <c r="AB42" s="1"/>
      <c r="AC42" s="80">
        <v>2440</v>
      </c>
      <c r="AD42" s="71">
        <f t="shared" si="0"/>
        <v>2535.6025279805299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1" customFormat="1" ht="10.5" customHeight="1">
      <c r="A43" s="105" t="s">
        <v>45</v>
      </c>
      <c r="B43" s="1">
        <v>9131396.8363717422</v>
      </c>
      <c r="C43" s="1">
        <v>1155491</v>
      </c>
      <c r="D43" s="1">
        <v>149724</v>
      </c>
      <c r="E43" s="1">
        <v>39812</v>
      </c>
      <c r="F43" s="1">
        <v>651102.66057912738</v>
      </c>
      <c r="G43" s="1">
        <v>191097</v>
      </c>
      <c r="H43" s="1">
        <v>693070</v>
      </c>
      <c r="I43" s="1">
        <v>612970</v>
      </c>
      <c r="J43" s="1">
        <v>175731</v>
      </c>
      <c r="K43" s="1">
        <v>197783</v>
      </c>
      <c r="L43" s="1">
        <v>333183</v>
      </c>
      <c r="M43" s="1">
        <v>105105</v>
      </c>
      <c r="N43" s="106">
        <v>982685</v>
      </c>
      <c r="O43" s="105" t="s">
        <v>45</v>
      </c>
      <c r="P43" s="1">
        <v>386273</v>
      </c>
      <c r="Q43" s="1">
        <v>1294985.1757926145</v>
      </c>
      <c r="R43" s="1">
        <v>459666</v>
      </c>
      <c r="S43" s="1">
        <v>862115</v>
      </c>
      <c r="T43" s="1">
        <v>840604</v>
      </c>
      <c r="U43" s="1">
        <v>9131396.8363717422</v>
      </c>
      <c r="V43" s="1">
        <v>123727</v>
      </c>
      <c r="W43" s="1">
        <v>45589</v>
      </c>
      <c r="X43" s="1">
        <v>9209534.8363717422</v>
      </c>
      <c r="Y43" s="121">
        <v>1345027</v>
      </c>
      <c r="Z43" s="1">
        <v>1344172.6605791273</v>
      </c>
      <c r="AA43" s="106">
        <v>6442197.1757926149</v>
      </c>
      <c r="AB43" s="1"/>
      <c r="AC43" s="80">
        <v>5020</v>
      </c>
      <c r="AD43" s="71">
        <f t="shared" si="0"/>
        <v>1834.568692504331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1" customFormat="1" ht="10.5" customHeight="1">
      <c r="A44" s="105" t="s">
        <v>46</v>
      </c>
      <c r="B44" s="1">
        <v>4949789.1873069238</v>
      </c>
      <c r="C44" s="1">
        <v>21405</v>
      </c>
      <c r="D44" s="1">
        <v>456166</v>
      </c>
      <c r="E44" s="1">
        <v>11133</v>
      </c>
      <c r="F44" s="1">
        <v>352933.11155585473</v>
      </c>
      <c r="G44" s="1">
        <v>338530</v>
      </c>
      <c r="H44" s="1">
        <v>1779888</v>
      </c>
      <c r="I44" s="1">
        <v>101833</v>
      </c>
      <c r="J44" s="1">
        <v>37427</v>
      </c>
      <c r="K44" s="1">
        <v>57117</v>
      </c>
      <c r="L44" s="1">
        <v>81011</v>
      </c>
      <c r="M44" s="1">
        <v>50085</v>
      </c>
      <c r="N44" s="106">
        <v>354628</v>
      </c>
      <c r="O44" s="105" t="s">
        <v>46</v>
      </c>
      <c r="P44" s="1">
        <v>39305</v>
      </c>
      <c r="Q44" s="1">
        <v>558024.07575106877</v>
      </c>
      <c r="R44" s="1">
        <v>416328</v>
      </c>
      <c r="S44" s="1">
        <v>243653</v>
      </c>
      <c r="T44" s="1">
        <v>50323</v>
      </c>
      <c r="U44" s="1">
        <v>4949789.1873069238</v>
      </c>
      <c r="V44" s="1">
        <v>83299</v>
      </c>
      <c r="W44" s="1">
        <v>24712</v>
      </c>
      <c r="X44" s="1">
        <v>5008376.1873069238</v>
      </c>
      <c r="Y44" s="121">
        <v>488704</v>
      </c>
      <c r="Z44" s="1">
        <v>2132821.1115558548</v>
      </c>
      <c r="AA44" s="106">
        <v>2328264.075751069</v>
      </c>
      <c r="AB44" s="1"/>
      <c r="AC44" s="80">
        <v>1233</v>
      </c>
      <c r="AD44" s="71">
        <f t="shared" si="0"/>
        <v>4061.9433798109681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1" customFormat="1" ht="10.5" customHeight="1">
      <c r="A45" s="105" t="s">
        <v>47</v>
      </c>
      <c r="B45" s="1">
        <v>8129789.8332655523</v>
      </c>
      <c r="C45" s="1">
        <v>198967</v>
      </c>
      <c r="D45" s="1">
        <v>223738</v>
      </c>
      <c r="E45" s="1">
        <v>5656</v>
      </c>
      <c r="F45" s="1">
        <v>113419.73729823412</v>
      </c>
      <c r="G45" s="1">
        <v>209000</v>
      </c>
      <c r="H45" s="1">
        <v>1170178</v>
      </c>
      <c r="I45" s="1">
        <v>173526</v>
      </c>
      <c r="J45" s="1">
        <v>2909269</v>
      </c>
      <c r="K45" s="1">
        <v>227855</v>
      </c>
      <c r="L45" s="1">
        <v>244545</v>
      </c>
      <c r="M45" s="1">
        <v>76319</v>
      </c>
      <c r="N45" s="106">
        <v>658000</v>
      </c>
      <c r="O45" s="105" t="s">
        <v>47</v>
      </c>
      <c r="P45" s="1">
        <v>35532</v>
      </c>
      <c r="Q45" s="1">
        <v>706948.09596731793</v>
      </c>
      <c r="R45" s="1">
        <v>392303</v>
      </c>
      <c r="S45" s="1">
        <v>578025</v>
      </c>
      <c r="T45" s="1">
        <v>206509</v>
      </c>
      <c r="U45" s="1">
        <v>8129789.8332655523</v>
      </c>
      <c r="V45" s="1">
        <v>112942</v>
      </c>
      <c r="W45" s="1">
        <v>40588</v>
      </c>
      <c r="X45" s="1">
        <v>8202143.8332655523</v>
      </c>
      <c r="Y45" s="121">
        <v>428361</v>
      </c>
      <c r="Z45" s="1">
        <v>1283597.7372982341</v>
      </c>
      <c r="AA45" s="106">
        <v>6417831.0959673179</v>
      </c>
      <c r="AB45" s="1"/>
      <c r="AC45" s="80">
        <v>3722</v>
      </c>
      <c r="AD45" s="71">
        <f t="shared" si="0"/>
        <v>2203.6925935694658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1" customFormat="1" ht="10.5" customHeight="1">
      <c r="A46" s="105" t="s">
        <v>48</v>
      </c>
      <c r="B46" s="1">
        <v>6892079.3741253335</v>
      </c>
      <c r="C46" s="1">
        <v>151736</v>
      </c>
      <c r="D46" s="1">
        <v>358175</v>
      </c>
      <c r="E46" s="1">
        <v>142073</v>
      </c>
      <c r="F46" s="1">
        <v>54199.266998788182</v>
      </c>
      <c r="G46" s="1">
        <v>185247</v>
      </c>
      <c r="H46" s="1">
        <v>1828741</v>
      </c>
      <c r="I46" s="1">
        <v>237764</v>
      </c>
      <c r="J46" s="1">
        <v>111080</v>
      </c>
      <c r="K46" s="1">
        <v>198545</v>
      </c>
      <c r="L46" s="1">
        <v>285675</v>
      </c>
      <c r="M46" s="1">
        <v>113394</v>
      </c>
      <c r="N46" s="106">
        <v>788561</v>
      </c>
      <c r="O46" s="105" t="s">
        <v>48</v>
      </c>
      <c r="P46" s="1">
        <v>47375</v>
      </c>
      <c r="Q46" s="1">
        <v>789153.10712654504</v>
      </c>
      <c r="R46" s="1">
        <v>719834</v>
      </c>
      <c r="S46" s="1">
        <v>295614</v>
      </c>
      <c r="T46" s="1">
        <v>584913</v>
      </c>
      <c r="U46" s="1">
        <v>6892079.3741253335</v>
      </c>
      <c r="V46" s="1">
        <v>105303</v>
      </c>
      <c r="W46" s="1">
        <v>34409</v>
      </c>
      <c r="X46" s="1">
        <v>6962973.3741253335</v>
      </c>
      <c r="Y46" s="121">
        <v>651984</v>
      </c>
      <c r="Z46" s="1">
        <v>1882940.2669987881</v>
      </c>
      <c r="AA46" s="106">
        <v>4357155.1071265452</v>
      </c>
      <c r="AB46" s="1"/>
      <c r="AC46" s="80">
        <v>4348</v>
      </c>
      <c r="AD46" s="71">
        <f t="shared" si="0"/>
        <v>1601.4198192560564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1" customFormat="1" ht="10.5" customHeight="1">
      <c r="A47" s="107" t="s">
        <v>66</v>
      </c>
      <c r="B47" s="86">
        <v>34772231.591305465</v>
      </c>
      <c r="C47" s="86">
        <v>3913059</v>
      </c>
      <c r="D47" s="86">
        <v>220465</v>
      </c>
      <c r="E47" s="86">
        <v>13767</v>
      </c>
      <c r="F47" s="86">
        <v>3405377.3270304408</v>
      </c>
      <c r="G47" s="86">
        <v>897013</v>
      </c>
      <c r="H47" s="86">
        <v>2070221</v>
      </c>
      <c r="I47" s="86">
        <v>3128908</v>
      </c>
      <c r="J47" s="86">
        <v>1003995</v>
      </c>
      <c r="K47" s="86">
        <v>609802</v>
      </c>
      <c r="L47" s="86">
        <v>1185011</v>
      </c>
      <c r="M47" s="86">
        <v>934281</v>
      </c>
      <c r="N47" s="108">
        <v>3819619</v>
      </c>
      <c r="O47" s="107" t="s">
        <v>49</v>
      </c>
      <c r="P47" s="86">
        <v>3781685</v>
      </c>
      <c r="Q47" s="86">
        <v>1946795.2642750167</v>
      </c>
      <c r="R47" s="86">
        <v>2600934</v>
      </c>
      <c r="S47" s="86">
        <v>2831712</v>
      </c>
      <c r="T47" s="86">
        <v>2409587</v>
      </c>
      <c r="U47" s="86">
        <v>34772231.591305465</v>
      </c>
      <c r="V47" s="86">
        <v>344857</v>
      </c>
      <c r="W47" s="86">
        <v>173602</v>
      </c>
      <c r="X47" s="86">
        <v>34943486.591305465</v>
      </c>
      <c r="Y47" s="122">
        <v>4147291</v>
      </c>
      <c r="Z47" s="86">
        <v>5475598.3270304408</v>
      </c>
      <c r="AA47" s="108">
        <v>25149342.264275022</v>
      </c>
      <c r="AB47" s="1"/>
      <c r="AC47" s="81">
        <v>16757</v>
      </c>
      <c r="AD47" s="71">
        <f t="shared" si="0"/>
        <v>2085.306832446468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1" customFormat="1" ht="10.5" customHeight="1">
      <c r="A48" s="123" t="s">
        <v>50</v>
      </c>
      <c r="B48" s="125">
        <v>53221998.984455965</v>
      </c>
      <c r="C48" s="111">
        <v>622509</v>
      </c>
      <c r="D48" s="111">
        <v>85097</v>
      </c>
      <c r="E48" s="111">
        <v>160219</v>
      </c>
      <c r="F48" s="111">
        <v>1663118.8345874255</v>
      </c>
      <c r="G48" s="111">
        <v>35423941</v>
      </c>
      <c r="H48" s="111">
        <v>1646174</v>
      </c>
      <c r="I48" s="111">
        <v>1049965</v>
      </c>
      <c r="J48" s="111">
        <v>1084701</v>
      </c>
      <c r="K48" s="111">
        <v>369688</v>
      </c>
      <c r="L48" s="111">
        <v>556538</v>
      </c>
      <c r="M48" s="111">
        <v>462613</v>
      </c>
      <c r="N48" s="124">
        <v>2331350</v>
      </c>
      <c r="O48" s="123" t="s">
        <v>50</v>
      </c>
      <c r="P48" s="111">
        <v>380939</v>
      </c>
      <c r="Q48" s="111">
        <v>1104014.149868537</v>
      </c>
      <c r="R48" s="111">
        <v>1780477</v>
      </c>
      <c r="S48" s="111">
        <v>3518857</v>
      </c>
      <c r="T48" s="111">
        <v>981798</v>
      </c>
      <c r="U48" s="111">
        <v>53221998.984455965</v>
      </c>
      <c r="V48" s="111">
        <v>468751</v>
      </c>
      <c r="W48" s="111">
        <v>265713</v>
      </c>
      <c r="X48" s="111">
        <v>53425036.984455965</v>
      </c>
      <c r="Y48" s="125">
        <v>867825</v>
      </c>
      <c r="Z48" s="111">
        <v>3309292.8345874255</v>
      </c>
      <c r="AA48" s="124">
        <v>49044881.14986854</v>
      </c>
      <c r="AB48" s="1"/>
      <c r="AC48" s="82">
        <v>8428</v>
      </c>
      <c r="AD48" s="71">
        <f t="shared" si="0"/>
        <v>6338.9934722895068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1" customFormat="1" ht="10.5" customHeight="1">
      <c r="A49" s="109" t="s">
        <v>51</v>
      </c>
      <c r="B49" s="87">
        <v>5307114766.9020023</v>
      </c>
      <c r="C49" s="87">
        <v>137824255</v>
      </c>
      <c r="D49" s="87">
        <v>9783081</v>
      </c>
      <c r="E49" s="87">
        <v>13505251</v>
      </c>
      <c r="F49" s="87">
        <v>900686267.08338749</v>
      </c>
      <c r="G49" s="87">
        <v>163651691</v>
      </c>
      <c r="H49" s="87">
        <v>265426298</v>
      </c>
      <c r="I49" s="87">
        <v>569246572</v>
      </c>
      <c r="J49" s="87">
        <v>250047192</v>
      </c>
      <c r="K49" s="87">
        <v>170396060</v>
      </c>
      <c r="L49" s="87">
        <v>192005045</v>
      </c>
      <c r="M49" s="87">
        <v>213222958</v>
      </c>
      <c r="N49" s="110">
        <v>599511172</v>
      </c>
      <c r="O49" s="109" t="s">
        <v>51</v>
      </c>
      <c r="P49" s="87">
        <v>311284845</v>
      </c>
      <c r="Q49" s="87">
        <v>411190639.81861389</v>
      </c>
      <c r="R49" s="87">
        <v>256347707</v>
      </c>
      <c r="S49" s="87">
        <v>549758054</v>
      </c>
      <c r="T49" s="87">
        <v>293227679</v>
      </c>
      <c r="U49" s="87">
        <v>5307114766.9020023</v>
      </c>
      <c r="V49" s="87">
        <v>47293020</v>
      </c>
      <c r="W49" s="87">
        <v>26496000</v>
      </c>
      <c r="X49" s="87">
        <v>5327911786.9020023</v>
      </c>
      <c r="Y49" s="126">
        <v>161112587</v>
      </c>
      <c r="Z49" s="87">
        <v>1166112565.0833874</v>
      </c>
      <c r="AA49" s="110">
        <v>3979889614.818615</v>
      </c>
      <c r="AB49" s="1"/>
      <c r="AC49" s="83">
        <v>1820933</v>
      </c>
      <c r="AD49" s="71">
        <f t="shared" si="0"/>
        <v>2925.9241207128448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4.25" customHeight="1" thickBot="1">
      <c r="A50" s="29" t="s">
        <v>72</v>
      </c>
      <c r="B50" s="145">
        <f>AVERAGE(B4:B48)</f>
        <v>117935883.70893338</v>
      </c>
      <c r="C50" s="145">
        <f t="shared" ref="C50:AA50" si="1">AVERAGE(C4:C48)</f>
        <v>3062761.222222222</v>
      </c>
      <c r="D50" s="189">
        <f>D49/COUNTA($A$4:$A$48)</f>
        <v>217401.8</v>
      </c>
      <c r="E50" s="189">
        <f>E49/COUNTA($A$4:$A$48)</f>
        <v>300116.68888888886</v>
      </c>
      <c r="F50" s="145">
        <f t="shared" si="1"/>
        <v>20015250.379630834</v>
      </c>
      <c r="G50" s="145">
        <f t="shared" si="1"/>
        <v>3636704.2444444443</v>
      </c>
      <c r="H50" s="145">
        <f t="shared" si="1"/>
        <v>5898362.1777777774</v>
      </c>
      <c r="I50" s="145">
        <f t="shared" si="1"/>
        <v>12649923.822222222</v>
      </c>
      <c r="J50" s="145">
        <f t="shared" si="1"/>
        <v>5556604.2666666666</v>
      </c>
      <c r="K50" s="145">
        <f t="shared" si="1"/>
        <v>3786579.111111111</v>
      </c>
      <c r="L50" s="145">
        <f t="shared" si="1"/>
        <v>4266778.777777778</v>
      </c>
      <c r="M50" s="145">
        <f t="shared" si="1"/>
        <v>4738287.9555555554</v>
      </c>
      <c r="N50" s="145">
        <f t="shared" si="1"/>
        <v>13322470.48888889</v>
      </c>
      <c r="O50" s="31" t="s">
        <v>152</v>
      </c>
      <c r="P50" s="145">
        <f t="shared" si="1"/>
        <v>6917441</v>
      </c>
      <c r="Q50" s="145">
        <f t="shared" si="1"/>
        <v>9137569.7737469766</v>
      </c>
      <c r="R50" s="145">
        <f t="shared" si="1"/>
        <v>5696615.7111111116</v>
      </c>
      <c r="S50" s="145">
        <f t="shared" si="1"/>
        <v>12216845.644444445</v>
      </c>
      <c r="T50" s="145">
        <f t="shared" si="1"/>
        <v>6516170.6444444442</v>
      </c>
      <c r="U50" s="145">
        <f t="shared" si="1"/>
        <v>117935883.70893338</v>
      </c>
      <c r="V50" s="145">
        <f t="shared" si="1"/>
        <v>1050956</v>
      </c>
      <c r="W50" s="145">
        <f t="shared" si="1"/>
        <v>588800</v>
      </c>
      <c r="X50" s="145">
        <f t="shared" si="1"/>
        <v>118398039.70893338</v>
      </c>
      <c r="Y50" s="145">
        <f t="shared" si="1"/>
        <v>3580279.7111111111</v>
      </c>
      <c r="Z50" s="145">
        <f t="shared" si="1"/>
        <v>25913612.557408605</v>
      </c>
      <c r="AA50" s="145">
        <f t="shared" si="1"/>
        <v>88441991.440413669</v>
      </c>
      <c r="AC50" s="76">
        <f t="shared" ref="AC50" si="2">AC49/45</f>
        <v>40465.177777777775</v>
      </c>
      <c r="AD50" s="77">
        <f t="shared" si="0"/>
        <v>2925.9241207128448</v>
      </c>
    </row>
    <row r="51" spans="1:78" ht="12.75" thickTop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</row>
    <row r="52" spans="1:78">
      <c r="A52" s="142" t="s">
        <v>171</v>
      </c>
    </row>
    <row r="53" spans="1:78">
      <c r="A53" s="31" t="s">
        <v>151</v>
      </c>
    </row>
    <row r="54" spans="1:78">
      <c r="A54" s="179" t="s">
        <v>161</v>
      </c>
    </row>
    <row r="56" spans="1:78" s="17" customFormat="1" ht="9" customHeight="1"/>
    <row r="57" spans="1:78" s="17" customFormat="1" ht="9" customHeight="1"/>
    <row r="58" spans="1:78" s="17" customFormat="1" ht="9" customHeight="1"/>
    <row r="59" spans="1:78" s="17" customFormat="1" ht="9" customHeight="1"/>
    <row r="60" spans="1:78" s="17" customFormat="1" ht="9" customHeight="1"/>
    <row r="61" spans="1:78" s="17" customFormat="1" ht="9" customHeight="1"/>
    <row r="62" spans="1:78" s="17" customFormat="1" ht="9" customHeight="1"/>
    <row r="63" spans="1:78" s="17" customFormat="1" ht="9" customHeight="1"/>
    <row r="64" spans="1:78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9" customHeight="1"/>
    <row r="76" s="17" customFormat="1" ht="9" customHeight="1"/>
    <row r="77" s="17" customFormat="1" ht="9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9" customHeight="1"/>
    <row r="99" s="17" customFormat="1" ht="9" customHeight="1"/>
    <row r="100" s="17" customFormat="1" ht="9" customHeight="1"/>
    <row r="101" s="17" customFormat="1" ht="9" customHeight="1"/>
    <row r="102" s="17" customFormat="1" ht="9" customHeight="1"/>
    <row r="103" s="17" customFormat="1" ht="9" customHeight="1"/>
    <row r="104" s="17" customFormat="1" ht="11.1" customHeight="1"/>
    <row r="105" s="17" customFormat="1" ht="11.1" customHeight="1"/>
    <row r="106" s="17" customFormat="1" ht="11.1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" customHeight="1"/>
    <row r="121" s="17" customFormat="1" ht="9" customHeight="1"/>
    <row r="122" s="17" customFormat="1" ht="9" customHeight="1"/>
    <row r="123" s="17" customFormat="1" ht="9" customHeight="1"/>
    <row r="124" s="17" customFormat="1" ht="9" customHeight="1"/>
    <row r="125" s="17" customFormat="1" ht="9" customHeight="1"/>
    <row r="126" s="17" customFormat="1" ht="9" customHeight="1"/>
    <row r="127" s="17" customFormat="1" ht="9" customHeight="1"/>
    <row r="128" s="17" customFormat="1" ht="9" customHeight="1"/>
    <row r="129" s="17" customFormat="1" ht="9" customHeight="1"/>
    <row r="130" s="17" customFormat="1" ht="9" customHeight="1"/>
    <row r="131" s="17" customFormat="1" ht="9" customHeight="1"/>
    <row r="132" s="17" customFormat="1" ht="9" customHeight="1"/>
    <row r="133" s="17" customFormat="1" ht="9" customHeight="1"/>
    <row r="134" s="17" customFormat="1" ht="9" customHeight="1"/>
    <row r="135" s="17" customFormat="1" ht="9" customHeight="1"/>
    <row r="136" s="17" customFormat="1" ht="9" customHeight="1"/>
    <row r="137" s="17" customFormat="1" ht="9" customHeight="1"/>
    <row r="138" s="17" customFormat="1" ht="9" customHeight="1"/>
    <row r="139" s="17" customFormat="1" ht="9" customHeight="1"/>
    <row r="140" s="17" customFormat="1" ht="9" customHeight="1"/>
    <row r="141" s="17" customFormat="1" ht="9" customHeight="1"/>
    <row r="142" s="17" customFormat="1" ht="9" customHeight="1"/>
    <row r="143" s="17" customFormat="1" ht="9" customHeight="1"/>
    <row r="144" s="17" customFormat="1" ht="9" customHeight="1"/>
    <row r="145" s="17" customFormat="1" ht="9" customHeight="1"/>
    <row r="146" s="17" customFormat="1" ht="9" customHeight="1"/>
    <row r="147" s="17" customFormat="1" ht="9" customHeight="1"/>
    <row r="148" s="17" customFormat="1" ht="9" customHeight="1"/>
    <row r="149" s="17" customFormat="1" ht="9.9499999999999993" customHeigh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</sheetData>
  <sheetProtection sheet="1" objects="1" scenarios="1"/>
  <mergeCells count="1">
    <mergeCell ref="Y2:AA2"/>
  </mergeCells>
  <phoneticPr fontId="5"/>
  <pageMargins left="0.55118110236220474" right="0.19685039370078741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4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BZ309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2.85546875" style="29" customWidth="1"/>
    <col min="3" max="3" width="11.42578125" style="29" customWidth="1"/>
    <col min="4" max="4" width="9.7109375" style="29" customWidth="1"/>
    <col min="5" max="5" width="11.140625" style="29" customWidth="1"/>
    <col min="6" max="6" width="13.28515625" style="29" customWidth="1"/>
    <col min="7" max="11" width="12" style="29" customWidth="1"/>
    <col min="12" max="12" width="11.5703125" style="29" customWidth="1"/>
    <col min="13" max="13" width="11" style="29" customWidth="1"/>
    <col min="14" max="14" width="12.7109375" style="29" customWidth="1"/>
    <col min="15" max="15" width="10.85546875" style="29" customWidth="1"/>
    <col min="16" max="16" width="12.85546875" style="29" customWidth="1"/>
    <col min="17" max="18" width="11.28515625" style="29" customWidth="1"/>
    <col min="19" max="19" width="12" style="29" customWidth="1"/>
    <col min="20" max="20" width="11.5703125" style="29" customWidth="1"/>
    <col min="21" max="21" width="12" style="29" customWidth="1"/>
    <col min="22" max="22" width="12.85546875" style="29" customWidth="1"/>
    <col min="23" max="23" width="12.7109375" style="29" customWidth="1"/>
    <col min="24" max="24" width="13.5703125" style="29" customWidth="1"/>
    <col min="25" max="25" width="12.140625" style="29" customWidth="1"/>
    <col min="26" max="26" width="12.85546875" style="29" customWidth="1"/>
    <col min="27" max="27" width="13.28515625" style="29" customWidth="1"/>
    <col min="28" max="28" width="5.140625" style="17" customWidth="1"/>
    <col min="29" max="29" width="11.28515625" style="17" customWidth="1"/>
    <col min="30" max="30" width="10" style="17" customWidth="1"/>
    <col min="31" max="31" width="9.28515625" style="17" customWidth="1"/>
    <col min="32" max="37" width="12" style="17" customWidth="1"/>
    <col min="38" max="38" width="10" style="17" customWidth="1"/>
    <col min="39" max="39" width="10.7109375" style="17" customWidth="1"/>
    <col min="40" max="40" width="10.28515625" style="17" customWidth="1"/>
    <col min="41" max="41" width="9.5703125" style="17" customWidth="1"/>
    <col min="42" max="42" width="10.85546875" style="17" customWidth="1"/>
    <col min="43" max="43" width="9.7109375" style="17" customWidth="1"/>
    <col min="44" max="44" width="9" style="17" customWidth="1"/>
    <col min="45" max="46" width="9.7109375" style="17" customWidth="1"/>
    <col min="47" max="47" width="10.140625" style="17" customWidth="1"/>
    <col min="48" max="48" width="9.85546875" style="17" customWidth="1"/>
    <col min="49" max="49" width="10.85546875" style="17" customWidth="1"/>
    <col min="50" max="50" width="10" style="17" customWidth="1"/>
    <col min="51" max="51" width="11.140625" style="17" customWidth="1"/>
    <col min="52" max="52" width="10.140625" style="17" customWidth="1"/>
    <col min="53" max="53" width="10.5703125" style="17" customWidth="1"/>
    <col min="54" max="54" width="10.7109375" style="17" customWidth="1"/>
    <col min="55" max="78" width="9.140625" style="17"/>
    <col min="79" max="16384" width="9.140625" style="29"/>
  </cols>
  <sheetData>
    <row r="1" spans="1:78" s="11" customFormat="1" ht="10.5" customHeight="1">
      <c r="A1" s="11" t="s">
        <v>160</v>
      </c>
      <c r="C1" s="12" t="s">
        <v>67</v>
      </c>
      <c r="D1" s="13" t="s">
        <v>52</v>
      </c>
      <c r="E1" s="13"/>
      <c r="M1" s="14"/>
      <c r="N1" s="14" t="s">
        <v>53</v>
      </c>
      <c r="O1" s="11" t="str">
        <f>$A$1</f>
        <v>市町村内総生産（2008SNA）</v>
      </c>
      <c r="P1" s="15"/>
      <c r="Q1" s="16" t="str">
        <f>C1</f>
        <v>平成20年度</v>
      </c>
      <c r="R1" s="15" t="str">
        <f>$D$1</f>
        <v>(実数)</v>
      </c>
      <c r="AA1" s="14" t="str">
        <f>$N$1</f>
        <v>（単位：千円）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s="11" customFormat="1" ht="14.25" customHeight="1" thickBot="1">
      <c r="A2" s="32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6"/>
      <c r="O2" s="32"/>
      <c r="P2" s="35"/>
      <c r="Q2" s="35"/>
      <c r="R2" s="35"/>
      <c r="S2" s="35"/>
      <c r="T2" s="37"/>
      <c r="U2" s="35" t="s">
        <v>1</v>
      </c>
      <c r="V2" s="38" t="s">
        <v>70</v>
      </c>
      <c r="W2" s="39" t="s">
        <v>71</v>
      </c>
      <c r="X2" s="40" t="s">
        <v>2</v>
      </c>
      <c r="Y2" s="41" t="s">
        <v>100</v>
      </c>
      <c r="Z2" s="42"/>
      <c r="AA2" s="146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5" customFormat="1" ht="10.5" customHeight="1" thickTop="1">
      <c r="A3" s="43"/>
      <c r="B3" s="44"/>
      <c r="C3" s="45" t="s">
        <v>3</v>
      </c>
      <c r="D3" s="46" t="s">
        <v>4</v>
      </c>
      <c r="E3" s="46" t="s">
        <v>5</v>
      </c>
      <c r="F3" s="46" t="s">
        <v>101</v>
      </c>
      <c r="G3" s="46" t="s">
        <v>102</v>
      </c>
      <c r="H3" s="46" t="s">
        <v>104</v>
      </c>
      <c r="I3" s="46" t="s">
        <v>96</v>
      </c>
      <c r="J3" s="46" t="s">
        <v>107</v>
      </c>
      <c r="K3" s="46" t="s">
        <v>109</v>
      </c>
      <c r="L3" s="46" t="s">
        <v>111</v>
      </c>
      <c r="M3" s="47" t="s">
        <v>113</v>
      </c>
      <c r="N3" s="48" t="s">
        <v>115</v>
      </c>
      <c r="O3" s="43"/>
      <c r="P3" s="44" t="s">
        <v>117</v>
      </c>
      <c r="Q3" s="49" t="s">
        <v>119</v>
      </c>
      <c r="R3" s="50" t="s">
        <v>121</v>
      </c>
      <c r="S3" s="50" t="s">
        <v>123</v>
      </c>
      <c r="T3" s="51" t="s">
        <v>125</v>
      </c>
      <c r="U3" s="49"/>
      <c r="V3" s="52" t="s">
        <v>127</v>
      </c>
      <c r="W3" s="53" t="s">
        <v>128</v>
      </c>
      <c r="X3" s="54"/>
      <c r="Y3" s="55" t="s">
        <v>129</v>
      </c>
      <c r="Z3" s="49" t="s">
        <v>130</v>
      </c>
      <c r="AA3" s="147" t="s">
        <v>131</v>
      </c>
      <c r="AB3" s="17"/>
      <c r="AC3" s="84" t="s">
        <v>85</v>
      </c>
      <c r="AD3" s="67" t="s">
        <v>86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1" customFormat="1" ht="10.5" customHeight="1">
      <c r="A4" s="56" t="s">
        <v>6</v>
      </c>
      <c r="B4" s="11">
        <v>2238475337.2307062</v>
      </c>
      <c r="C4" s="11">
        <v>25535642</v>
      </c>
      <c r="D4" s="11">
        <v>375307</v>
      </c>
      <c r="E4" s="11">
        <v>3413720</v>
      </c>
      <c r="F4" s="11">
        <v>152181683.49593365</v>
      </c>
      <c r="G4" s="11">
        <v>42514922</v>
      </c>
      <c r="H4" s="11">
        <v>100224358</v>
      </c>
      <c r="I4" s="11">
        <v>314200596</v>
      </c>
      <c r="J4" s="11">
        <v>103800674</v>
      </c>
      <c r="K4" s="11">
        <v>72917200</v>
      </c>
      <c r="L4" s="11">
        <v>107059821</v>
      </c>
      <c r="M4" s="11">
        <v>135420991</v>
      </c>
      <c r="N4" s="18">
        <v>294249222</v>
      </c>
      <c r="O4" s="56" t="str">
        <f t="shared" ref="O4:O49" si="0">A4</f>
        <v>熊本市</v>
      </c>
      <c r="P4" s="11">
        <v>182384021</v>
      </c>
      <c r="Q4" s="11">
        <v>238530818.73477253</v>
      </c>
      <c r="R4" s="11">
        <v>125398812</v>
      </c>
      <c r="S4" s="11">
        <v>215783851</v>
      </c>
      <c r="T4" s="11">
        <v>124483698</v>
      </c>
      <c r="U4" s="11">
        <v>2238475337.2307062</v>
      </c>
      <c r="V4" s="11">
        <v>25026830</v>
      </c>
      <c r="W4" s="11">
        <v>15086405</v>
      </c>
      <c r="X4" s="18">
        <v>2248415762.2307062</v>
      </c>
      <c r="Y4" s="11">
        <v>29324669</v>
      </c>
      <c r="Z4" s="11">
        <v>252406041.49593365</v>
      </c>
      <c r="AA4" s="18">
        <v>1956744626.7347724</v>
      </c>
      <c r="AB4" s="17"/>
      <c r="AC4" s="80">
        <v>731676</v>
      </c>
      <c r="AD4" s="71">
        <f>X4/AC4</f>
        <v>3072.9663980104665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1" customFormat="1" ht="10.5" customHeight="1">
      <c r="A5" s="56" t="s">
        <v>7</v>
      </c>
      <c r="B5" s="11">
        <v>368713510.13916916</v>
      </c>
      <c r="C5" s="11">
        <v>16367765</v>
      </c>
      <c r="D5" s="11">
        <v>934624</v>
      </c>
      <c r="E5" s="11">
        <v>583129</v>
      </c>
      <c r="F5" s="11">
        <v>72626261.19317314</v>
      </c>
      <c r="G5" s="11">
        <v>10305908</v>
      </c>
      <c r="H5" s="11">
        <v>19734331</v>
      </c>
      <c r="I5" s="11">
        <v>35700181</v>
      </c>
      <c r="J5" s="11">
        <v>33245859</v>
      </c>
      <c r="K5" s="11">
        <v>10406544</v>
      </c>
      <c r="L5" s="11">
        <v>8837996</v>
      </c>
      <c r="M5" s="11">
        <v>13570221</v>
      </c>
      <c r="N5" s="18">
        <v>38524715</v>
      </c>
      <c r="O5" s="56" t="str">
        <f t="shared" si="0"/>
        <v>八代市</v>
      </c>
      <c r="P5" s="11">
        <v>14004085</v>
      </c>
      <c r="Q5" s="11">
        <v>20417182.945995964</v>
      </c>
      <c r="R5" s="11">
        <v>18005221</v>
      </c>
      <c r="S5" s="11">
        <v>35736805</v>
      </c>
      <c r="T5" s="11">
        <v>19712682</v>
      </c>
      <c r="U5" s="11">
        <v>368713510.13916916</v>
      </c>
      <c r="V5" s="11">
        <v>4115959</v>
      </c>
      <c r="W5" s="11">
        <v>2484978</v>
      </c>
      <c r="X5" s="18">
        <v>370344491.13916916</v>
      </c>
      <c r="Y5" s="11">
        <v>17885518</v>
      </c>
      <c r="Z5" s="11">
        <v>92360592.19317314</v>
      </c>
      <c r="AA5" s="18">
        <v>258467399.94599602</v>
      </c>
      <c r="AB5" s="17"/>
      <c r="AC5" s="80">
        <v>134061</v>
      </c>
      <c r="AD5" s="71">
        <f t="shared" ref="AD5:AD50" si="1">X5/AC5</f>
        <v>2762.5072999542681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1" customFormat="1" ht="10.5" customHeight="1">
      <c r="A6" s="56" t="s">
        <v>8</v>
      </c>
      <c r="B6" s="11">
        <v>110748712.19734374</v>
      </c>
      <c r="C6" s="11">
        <v>1378453</v>
      </c>
      <c r="D6" s="11">
        <v>266107</v>
      </c>
      <c r="E6" s="11">
        <v>72917</v>
      </c>
      <c r="F6" s="11">
        <v>16271071.303349093</v>
      </c>
      <c r="G6" s="11">
        <v>3875751</v>
      </c>
      <c r="H6" s="11">
        <v>3790934</v>
      </c>
      <c r="I6" s="11">
        <v>11093864</v>
      </c>
      <c r="J6" s="11">
        <v>7867721</v>
      </c>
      <c r="K6" s="11">
        <v>5253505</v>
      </c>
      <c r="L6" s="11">
        <v>2963461</v>
      </c>
      <c r="M6" s="11">
        <v>4897805</v>
      </c>
      <c r="N6" s="18">
        <v>10747039</v>
      </c>
      <c r="O6" s="56" t="str">
        <f t="shared" si="0"/>
        <v>人吉市</v>
      </c>
      <c r="P6" s="11">
        <v>4667732</v>
      </c>
      <c r="Q6" s="11">
        <v>9379696.8939946499</v>
      </c>
      <c r="R6" s="11">
        <v>4554908</v>
      </c>
      <c r="S6" s="11">
        <v>15235975</v>
      </c>
      <c r="T6" s="11">
        <v>8431772</v>
      </c>
      <c r="U6" s="11">
        <v>110748712.19734374</v>
      </c>
      <c r="V6" s="11">
        <v>1258820</v>
      </c>
      <c r="W6" s="11">
        <v>746401</v>
      </c>
      <c r="X6" s="18">
        <v>111261131.19734374</v>
      </c>
      <c r="Y6" s="11">
        <v>1717477</v>
      </c>
      <c r="Z6" s="11">
        <v>20062005.303349093</v>
      </c>
      <c r="AA6" s="18">
        <v>88969229.893994644</v>
      </c>
      <c r="AB6" s="17"/>
      <c r="AC6" s="80">
        <v>36378</v>
      </c>
      <c r="AD6" s="71">
        <f t="shared" si="1"/>
        <v>3058.473011087573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1" customFormat="1" ht="10.5" customHeight="1">
      <c r="A7" s="56" t="s">
        <v>9</v>
      </c>
      <c r="B7" s="11">
        <v>104070256.95559548</v>
      </c>
      <c r="C7" s="11">
        <v>1447966</v>
      </c>
      <c r="D7" s="11">
        <v>24415</v>
      </c>
      <c r="E7" s="11">
        <v>113402</v>
      </c>
      <c r="F7" s="11">
        <v>13071516.498910869</v>
      </c>
      <c r="G7" s="11">
        <v>3260486</v>
      </c>
      <c r="H7" s="11">
        <v>4516763</v>
      </c>
      <c r="I7" s="11">
        <v>9431673</v>
      </c>
      <c r="J7" s="11">
        <v>2263485</v>
      </c>
      <c r="K7" s="11">
        <v>3939205</v>
      </c>
      <c r="L7" s="11">
        <v>3763244</v>
      </c>
      <c r="M7" s="11">
        <v>3148738</v>
      </c>
      <c r="N7" s="18">
        <v>16656954</v>
      </c>
      <c r="O7" s="56" t="str">
        <f t="shared" si="0"/>
        <v>荒尾市</v>
      </c>
      <c r="P7" s="11">
        <v>3587013</v>
      </c>
      <c r="Q7" s="11">
        <v>4791486.4566846136</v>
      </c>
      <c r="R7" s="11">
        <v>5862744</v>
      </c>
      <c r="S7" s="11">
        <v>18887933</v>
      </c>
      <c r="T7" s="11">
        <v>9303233</v>
      </c>
      <c r="U7" s="11">
        <v>104070256.95559548</v>
      </c>
      <c r="V7" s="11">
        <v>1231217</v>
      </c>
      <c r="W7" s="11">
        <v>701391</v>
      </c>
      <c r="X7" s="18">
        <v>104600082.95559548</v>
      </c>
      <c r="Y7" s="11">
        <v>1585783</v>
      </c>
      <c r="Z7" s="11">
        <v>17588279.498910867</v>
      </c>
      <c r="AA7" s="18">
        <v>84896194.456684619</v>
      </c>
      <c r="AB7" s="17"/>
      <c r="AC7" s="80">
        <v>55562</v>
      </c>
      <c r="AD7" s="71">
        <f t="shared" si="1"/>
        <v>1882.5831135595456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1" customFormat="1" ht="10.5" customHeight="1">
      <c r="A8" s="56" t="s">
        <v>10</v>
      </c>
      <c r="B8" s="11">
        <v>83200713.247103244</v>
      </c>
      <c r="C8" s="11">
        <v>1092473</v>
      </c>
      <c r="D8" s="11">
        <v>240526</v>
      </c>
      <c r="E8" s="11">
        <v>3272</v>
      </c>
      <c r="F8" s="11">
        <v>19220679.844993815</v>
      </c>
      <c r="G8" s="11">
        <v>3355507</v>
      </c>
      <c r="H8" s="11">
        <v>3237254</v>
      </c>
      <c r="I8" s="11">
        <v>6399057</v>
      </c>
      <c r="J8" s="11">
        <v>4601398</v>
      </c>
      <c r="K8" s="11">
        <v>2182671</v>
      </c>
      <c r="L8" s="11">
        <v>1868929</v>
      </c>
      <c r="M8" s="11">
        <v>2760528</v>
      </c>
      <c r="N8" s="18">
        <v>7071804</v>
      </c>
      <c r="O8" s="56" t="str">
        <f t="shared" si="0"/>
        <v>水俣市</v>
      </c>
      <c r="P8" s="11">
        <v>4180395</v>
      </c>
      <c r="Q8" s="11">
        <v>4218889.4021094274</v>
      </c>
      <c r="R8" s="11">
        <v>3980827</v>
      </c>
      <c r="S8" s="11">
        <v>14281426</v>
      </c>
      <c r="T8" s="11">
        <v>4505077</v>
      </c>
      <c r="U8" s="11">
        <v>83200713.247103244</v>
      </c>
      <c r="V8" s="11">
        <v>958447</v>
      </c>
      <c r="W8" s="11">
        <v>560739</v>
      </c>
      <c r="X8" s="18">
        <v>83598421.247103244</v>
      </c>
      <c r="Y8" s="11">
        <v>1336271</v>
      </c>
      <c r="Z8" s="11">
        <v>22457933.844993815</v>
      </c>
      <c r="AA8" s="18">
        <v>59406508.402109429</v>
      </c>
      <c r="AB8" s="17"/>
      <c r="AC8" s="80">
        <v>27808</v>
      </c>
      <c r="AD8" s="71">
        <f t="shared" si="1"/>
        <v>3006.2723405891556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1" customFormat="1" ht="10.5" customHeight="1">
      <c r="A9" s="56" t="s">
        <v>11</v>
      </c>
      <c r="B9" s="11">
        <v>171714736.58690652</v>
      </c>
      <c r="C9" s="11">
        <v>10636745</v>
      </c>
      <c r="D9" s="11">
        <v>65726</v>
      </c>
      <c r="E9" s="11">
        <v>762522</v>
      </c>
      <c r="F9" s="11">
        <v>29150932.414529599</v>
      </c>
      <c r="G9" s="11">
        <v>3037729</v>
      </c>
      <c r="H9" s="11">
        <v>10345283</v>
      </c>
      <c r="I9" s="11">
        <v>14075388</v>
      </c>
      <c r="J9" s="11">
        <v>6739874</v>
      </c>
      <c r="K9" s="11">
        <v>4983409</v>
      </c>
      <c r="L9" s="11">
        <v>5184307</v>
      </c>
      <c r="M9" s="11">
        <v>7729745</v>
      </c>
      <c r="N9" s="18">
        <v>20256239</v>
      </c>
      <c r="O9" s="56" t="str">
        <f t="shared" si="0"/>
        <v>玉名市</v>
      </c>
      <c r="P9" s="11">
        <v>7266516</v>
      </c>
      <c r="Q9" s="11">
        <v>12300454.172376925</v>
      </c>
      <c r="R9" s="11">
        <v>10053639</v>
      </c>
      <c r="S9" s="11">
        <v>18421126</v>
      </c>
      <c r="T9" s="11">
        <v>10705102</v>
      </c>
      <c r="U9" s="11">
        <v>171714736.58690652</v>
      </c>
      <c r="V9" s="11">
        <v>1957964</v>
      </c>
      <c r="W9" s="11">
        <v>1157287</v>
      </c>
      <c r="X9" s="18">
        <v>172515413.58690652</v>
      </c>
      <c r="Y9" s="11">
        <v>11464993</v>
      </c>
      <c r="Z9" s="11">
        <v>39496215.414529599</v>
      </c>
      <c r="AA9" s="18">
        <v>120753528.17237693</v>
      </c>
      <c r="AB9" s="17"/>
      <c r="AC9" s="80">
        <v>70438</v>
      </c>
      <c r="AD9" s="71">
        <f t="shared" si="1"/>
        <v>2449.1810327792741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1" customFormat="1" ht="10.5" customHeight="1">
      <c r="A10" s="56" t="s">
        <v>12</v>
      </c>
      <c r="B10" s="11">
        <v>146262999.18122447</v>
      </c>
      <c r="C10" s="11">
        <v>6680288</v>
      </c>
      <c r="D10" s="11">
        <v>480590</v>
      </c>
      <c r="E10" s="11">
        <v>201711</v>
      </c>
      <c r="F10" s="11">
        <v>31469610.211344078</v>
      </c>
      <c r="G10" s="11">
        <v>3535827</v>
      </c>
      <c r="H10" s="11">
        <v>8097584</v>
      </c>
      <c r="I10" s="11">
        <v>10955426</v>
      </c>
      <c r="J10" s="11">
        <v>5968813</v>
      </c>
      <c r="K10" s="11">
        <v>5186287</v>
      </c>
      <c r="L10" s="11">
        <v>3726417</v>
      </c>
      <c r="M10" s="11">
        <v>4757529</v>
      </c>
      <c r="N10" s="18">
        <v>13700295</v>
      </c>
      <c r="O10" s="56" t="str">
        <f t="shared" si="0"/>
        <v>山鹿市</v>
      </c>
      <c r="P10" s="11">
        <v>7287049</v>
      </c>
      <c r="Q10" s="11">
        <v>10175881.969880383</v>
      </c>
      <c r="R10" s="11">
        <v>7870367</v>
      </c>
      <c r="S10" s="11">
        <v>16949357</v>
      </c>
      <c r="T10" s="11">
        <v>9219967</v>
      </c>
      <c r="U10" s="11">
        <v>146262999.18122447</v>
      </c>
      <c r="V10" s="11">
        <v>1666491</v>
      </c>
      <c r="W10" s="11">
        <v>985753</v>
      </c>
      <c r="X10" s="18">
        <v>146943737.18122447</v>
      </c>
      <c r="Y10" s="11">
        <v>7362589</v>
      </c>
      <c r="Z10" s="11">
        <v>39567194.211344078</v>
      </c>
      <c r="AA10" s="18">
        <v>99333215.969880387</v>
      </c>
      <c r="AB10" s="17"/>
      <c r="AC10" s="80">
        <v>56299</v>
      </c>
      <c r="AD10" s="71">
        <f t="shared" si="1"/>
        <v>2610.0594536532526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1" customFormat="1" ht="10.5" customHeight="1">
      <c r="A11" s="56" t="s">
        <v>13</v>
      </c>
      <c r="B11" s="11">
        <v>172105994.95313263</v>
      </c>
      <c r="C11" s="11">
        <v>9924466</v>
      </c>
      <c r="D11" s="11">
        <v>587814</v>
      </c>
      <c r="E11" s="11">
        <v>64094</v>
      </c>
      <c r="F11" s="11">
        <v>62469671.899752051</v>
      </c>
      <c r="G11" s="11">
        <v>3915198</v>
      </c>
      <c r="H11" s="11">
        <v>7782545</v>
      </c>
      <c r="I11" s="11">
        <v>12816145</v>
      </c>
      <c r="J11" s="11">
        <v>6848033</v>
      </c>
      <c r="K11" s="11">
        <v>5155143</v>
      </c>
      <c r="L11" s="11">
        <v>3266807</v>
      </c>
      <c r="M11" s="11">
        <v>4289135</v>
      </c>
      <c r="N11" s="18">
        <v>13456138</v>
      </c>
      <c r="O11" s="56" t="str">
        <f t="shared" si="0"/>
        <v>菊池市</v>
      </c>
      <c r="P11" s="11">
        <v>4459883</v>
      </c>
      <c r="Q11" s="11">
        <v>11051957.053380569</v>
      </c>
      <c r="R11" s="11">
        <v>6279062</v>
      </c>
      <c r="S11" s="11">
        <v>12448803</v>
      </c>
      <c r="T11" s="11">
        <v>7291100</v>
      </c>
      <c r="U11" s="11">
        <v>172105994.95313263</v>
      </c>
      <c r="V11" s="11">
        <v>1917721</v>
      </c>
      <c r="W11" s="11">
        <v>1159924</v>
      </c>
      <c r="X11" s="18">
        <v>172863791.95313263</v>
      </c>
      <c r="Y11" s="11">
        <v>10576374</v>
      </c>
      <c r="Z11" s="11">
        <v>70252216.899752051</v>
      </c>
      <c r="AA11" s="18">
        <v>91277404.053380579</v>
      </c>
      <c r="AB11" s="17"/>
      <c r="AC11" s="80">
        <v>50842</v>
      </c>
      <c r="AD11" s="71">
        <f t="shared" si="1"/>
        <v>3400.019510505736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1" customFormat="1" ht="10.5" customHeight="1">
      <c r="A12" s="56" t="s">
        <v>14</v>
      </c>
      <c r="B12" s="11">
        <v>89173443.469431877</v>
      </c>
      <c r="C12" s="11">
        <v>2434347</v>
      </c>
      <c r="D12" s="11">
        <v>58718</v>
      </c>
      <c r="E12" s="11">
        <v>620167</v>
      </c>
      <c r="F12" s="11">
        <v>25727789.190579344</v>
      </c>
      <c r="G12" s="11">
        <v>2436070</v>
      </c>
      <c r="H12" s="11">
        <v>4034407</v>
      </c>
      <c r="I12" s="11">
        <v>8621122</v>
      </c>
      <c r="J12" s="11">
        <v>5763714</v>
      </c>
      <c r="K12" s="11">
        <v>1800782</v>
      </c>
      <c r="L12" s="11">
        <v>2479518</v>
      </c>
      <c r="M12" s="11">
        <v>2206449</v>
      </c>
      <c r="N12" s="18">
        <v>10814020</v>
      </c>
      <c r="O12" s="56" t="str">
        <f t="shared" si="0"/>
        <v>宇土市</v>
      </c>
      <c r="P12" s="11">
        <v>3296406</v>
      </c>
      <c r="Q12" s="11">
        <v>2925691.2788525447</v>
      </c>
      <c r="R12" s="11">
        <v>3237904</v>
      </c>
      <c r="S12" s="11">
        <v>7731518</v>
      </c>
      <c r="T12" s="11">
        <v>4984821</v>
      </c>
      <c r="U12" s="11">
        <v>89173443.469431877</v>
      </c>
      <c r="V12" s="11">
        <v>1039216</v>
      </c>
      <c r="W12" s="11">
        <v>600992</v>
      </c>
      <c r="X12" s="18">
        <v>89611667.469431877</v>
      </c>
      <c r="Y12" s="11">
        <v>3113232</v>
      </c>
      <c r="Z12" s="11">
        <v>29762196.190579344</v>
      </c>
      <c r="AA12" s="18">
        <v>56298015.278852537</v>
      </c>
      <c r="AB12" s="17"/>
      <c r="AC12" s="80">
        <v>37835</v>
      </c>
      <c r="AD12" s="71">
        <f t="shared" si="1"/>
        <v>2368.4859909985958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1" customFormat="1" ht="10.5" customHeight="1">
      <c r="A13" s="56" t="s">
        <v>55</v>
      </c>
      <c r="B13" s="11">
        <v>70298846.428508222</v>
      </c>
      <c r="C13" s="11">
        <v>1290850</v>
      </c>
      <c r="D13" s="11">
        <v>165589</v>
      </c>
      <c r="E13" s="11">
        <v>2626046</v>
      </c>
      <c r="F13" s="11">
        <v>4959758.0666847536</v>
      </c>
      <c r="G13" s="11">
        <v>2603596</v>
      </c>
      <c r="H13" s="11">
        <v>4306306</v>
      </c>
      <c r="I13" s="11">
        <v>5298848</v>
      </c>
      <c r="J13" s="11">
        <v>9988052</v>
      </c>
      <c r="K13" s="11">
        <v>4270785</v>
      </c>
      <c r="L13" s="11">
        <v>2033124</v>
      </c>
      <c r="M13" s="11">
        <v>2257721</v>
      </c>
      <c r="N13" s="18">
        <v>8155974</v>
      </c>
      <c r="O13" s="56" t="str">
        <f t="shared" si="0"/>
        <v>上天草市</v>
      </c>
      <c r="P13" s="11">
        <v>2872777</v>
      </c>
      <c r="Q13" s="11">
        <v>3796213.3618234647</v>
      </c>
      <c r="R13" s="11">
        <v>4674093</v>
      </c>
      <c r="S13" s="11">
        <v>6842652</v>
      </c>
      <c r="T13" s="11">
        <v>4156462</v>
      </c>
      <c r="U13" s="11">
        <v>70298846.428508222</v>
      </c>
      <c r="V13" s="11">
        <v>834029</v>
      </c>
      <c r="W13" s="11">
        <v>473785</v>
      </c>
      <c r="X13" s="18">
        <v>70659090.428508222</v>
      </c>
      <c r="Y13" s="19">
        <v>4082485</v>
      </c>
      <c r="Z13" s="11">
        <v>9266064.0666847527</v>
      </c>
      <c r="AA13" s="18">
        <v>56950297.361823469</v>
      </c>
      <c r="AB13" s="20"/>
      <c r="AC13" s="80">
        <v>30908</v>
      </c>
      <c r="AD13" s="71">
        <f t="shared" si="1"/>
        <v>2286.1100824546465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1" customFormat="1" ht="10.5" customHeight="1">
      <c r="A14" s="56" t="s">
        <v>56</v>
      </c>
      <c r="B14" s="19">
        <v>175709495.57601318</v>
      </c>
      <c r="C14" s="11">
        <v>10056385</v>
      </c>
      <c r="D14" s="11">
        <v>146429</v>
      </c>
      <c r="E14" s="11">
        <v>179848</v>
      </c>
      <c r="F14" s="11">
        <v>39059110.410392515</v>
      </c>
      <c r="G14" s="11">
        <v>4389670</v>
      </c>
      <c r="H14" s="11">
        <v>8257129</v>
      </c>
      <c r="I14" s="11">
        <v>12438788</v>
      </c>
      <c r="J14" s="11">
        <v>12340242</v>
      </c>
      <c r="K14" s="11">
        <v>4100153</v>
      </c>
      <c r="L14" s="11">
        <v>4471026</v>
      </c>
      <c r="M14" s="11">
        <v>4028781</v>
      </c>
      <c r="N14" s="18">
        <v>17692232</v>
      </c>
      <c r="O14" s="56" t="str">
        <f t="shared" si="0"/>
        <v>宇城市</v>
      </c>
      <c r="P14" s="11">
        <v>6966032</v>
      </c>
      <c r="Q14" s="11">
        <v>12229568.16562066</v>
      </c>
      <c r="R14" s="11">
        <v>9071293</v>
      </c>
      <c r="S14" s="11">
        <v>20139766</v>
      </c>
      <c r="T14" s="11">
        <v>10143043</v>
      </c>
      <c r="U14" s="11">
        <v>175709495.57601318</v>
      </c>
      <c r="V14" s="11">
        <v>1979412</v>
      </c>
      <c r="W14" s="11">
        <v>1184210</v>
      </c>
      <c r="X14" s="18">
        <v>176504697.57601318</v>
      </c>
      <c r="Y14" s="11">
        <v>10382662</v>
      </c>
      <c r="Z14" s="11">
        <v>47316239.410392515</v>
      </c>
      <c r="AA14" s="18">
        <v>118010594.16562065</v>
      </c>
      <c r="AB14" s="17"/>
      <c r="AC14" s="80">
        <v>62344</v>
      </c>
      <c r="AD14" s="71">
        <f t="shared" si="1"/>
        <v>2831.1416908766391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1" customFormat="1" ht="10.5" customHeight="1">
      <c r="A15" s="56" t="s">
        <v>57</v>
      </c>
      <c r="B15" s="11">
        <v>92962294.847666577</v>
      </c>
      <c r="C15" s="11">
        <v>5613659</v>
      </c>
      <c r="D15" s="11">
        <v>460160</v>
      </c>
      <c r="E15" s="11">
        <v>0</v>
      </c>
      <c r="F15" s="11">
        <v>22321460.133965231</v>
      </c>
      <c r="G15" s="11">
        <v>1974228</v>
      </c>
      <c r="H15" s="11">
        <v>6299030</v>
      </c>
      <c r="I15" s="11">
        <v>5360992</v>
      </c>
      <c r="J15" s="11">
        <v>1902956</v>
      </c>
      <c r="K15" s="11">
        <v>6036239</v>
      </c>
      <c r="L15" s="11">
        <v>1956523</v>
      </c>
      <c r="M15" s="11">
        <v>2136705</v>
      </c>
      <c r="N15" s="18">
        <v>6837064</v>
      </c>
      <c r="O15" s="56" t="str">
        <f t="shared" si="0"/>
        <v>阿蘇市</v>
      </c>
      <c r="P15" s="11">
        <v>4362964</v>
      </c>
      <c r="Q15" s="11">
        <v>7488078.713701346</v>
      </c>
      <c r="R15" s="11">
        <v>4541589</v>
      </c>
      <c r="S15" s="11">
        <v>10323345</v>
      </c>
      <c r="T15" s="11">
        <v>5347302</v>
      </c>
      <c r="U15" s="11">
        <v>92962294.847666577</v>
      </c>
      <c r="V15" s="11">
        <v>1059388</v>
      </c>
      <c r="W15" s="11">
        <v>626528</v>
      </c>
      <c r="X15" s="18">
        <v>93395154.847666577</v>
      </c>
      <c r="Y15" s="11">
        <v>6073819</v>
      </c>
      <c r="Z15" s="11">
        <v>28620490.133965231</v>
      </c>
      <c r="AA15" s="18">
        <v>58267985.713701345</v>
      </c>
      <c r="AB15" s="17"/>
      <c r="AC15" s="80">
        <v>28908</v>
      </c>
      <c r="AD15" s="71">
        <f t="shared" si="1"/>
        <v>3230.7719263756253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1" customFormat="1" ht="10.5" customHeight="1">
      <c r="A16" s="56" t="s">
        <v>58</v>
      </c>
      <c r="B16" s="19">
        <v>218985200.89940399</v>
      </c>
      <c r="C16" s="11">
        <v>4541056</v>
      </c>
      <c r="D16" s="11">
        <v>1029111</v>
      </c>
      <c r="E16" s="11">
        <v>8199366</v>
      </c>
      <c r="F16" s="11">
        <v>11661659.083643753</v>
      </c>
      <c r="G16" s="11">
        <v>7606594</v>
      </c>
      <c r="H16" s="11">
        <v>15707086</v>
      </c>
      <c r="I16" s="11">
        <v>20602239</v>
      </c>
      <c r="J16" s="11">
        <v>12344457</v>
      </c>
      <c r="K16" s="11">
        <v>6900201</v>
      </c>
      <c r="L16" s="11">
        <v>6951942</v>
      </c>
      <c r="M16" s="11">
        <v>8609303</v>
      </c>
      <c r="N16" s="18">
        <v>24787137</v>
      </c>
      <c r="O16" s="56" t="str">
        <f t="shared" si="0"/>
        <v>天草市</v>
      </c>
      <c r="P16" s="11">
        <v>12619989</v>
      </c>
      <c r="Q16" s="11">
        <v>19050763.815760262</v>
      </c>
      <c r="R16" s="11">
        <v>13829037</v>
      </c>
      <c r="S16" s="11">
        <v>31189040</v>
      </c>
      <c r="T16" s="11">
        <v>13356220</v>
      </c>
      <c r="U16" s="11">
        <v>218985200.89940399</v>
      </c>
      <c r="V16" s="11">
        <v>2495739</v>
      </c>
      <c r="W16" s="11">
        <v>1475870</v>
      </c>
      <c r="X16" s="18">
        <v>220005069.89940399</v>
      </c>
      <c r="Y16" s="11">
        <v>13769533</v>
      </c>
      <c r="Z16" s="11">
        <v>27368745.083643753</v>
      </c>
      <c r="AA16" s="18">
        <v>177846922.81576023</v>
      </c>
      <c r="AB16" s="17"/>
      <c r="AC16" s="80">
        <v>91934</v>
      </c>
      <c r="AD16" s="71">
        <f t="shared" si="1"/>
        <v>2393.0762275045577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1" customFormat="1" ht="10.5" customHeight="1">
      <c r="A17" s="57" t="s">
        <v>59</v>
      </c>
      <c r="B17" s="21">
        <v>146778615.31452322</v>
      </c>
      <c r="C17" s="22">
        <v>2466825</v>
      </c>
      <c r="D17" s="22">
        <v>16759</v>
      </c>
      <c r="E17" s="22">
        <v>0</v>
      </c>
      <c r="F17" s="22">
        <v>48391470.944240928</v>
      </c>
      <c r="G17" s="22">
        <v>3833646</v>
      </c>
      <c r="H17" s="22">
        <v>5881157</v>
      </c>
      <c r="I17" s="22">
        <v>8861231</v>
      </c>
      <c r="J17" s="22">
        <v>5143867</v>
      </c>
      <c r="K17" s="22">
        <v>1712008</v>
      </c>
      <c r="L17" s="22">
        <v>3926646</v>
      </c>
      <c r="M17" s="22">
        <v>1669654</v>
      </c>
      <c r="N17" s="23">
        <v>17304676</v>
      </c>
      <c r="O17" s="57" t="str">
        <f t="shared" si="0"/>
        <v>合志市</v>
      </c>
      <c r="P17" s="22">
        <v>14936437</v>
      </c>
      <c r="Q17" s="22">
        <v>3884962.3702822821</v>
      </c>
      <c r="R17" s="22">
        <v>9392015</v>
      </c>
      <c r="S17" s="22">
        <v>14585405</v>
      </c>
      <c r="T17" s="22">
        <v>4771856</v>
      </c>
      <c r="U17" s="22">
        <v>146778615.31452322</v>
      </c>
      <c r="V17" s="22">
        <v>1658306</v>
      </c>
      <c r="W17" s="22">
        <v>989228</v>
      </c>
      <c r="X17" s="23">
        <v>147447693.31452322</v>
      </c>
      <c r="Y17" s="22">
        <v>2483584</v>
      </c>
      <c r="Z17" s="22">
        <v>54272627.944240928</v>
      </c>
      <c r="AA17" s="23">
        <v>90022403.370282292</v>
      </c>
      <c r="AB17" s="17"/>
      <c r="AC17" s="81">
        <v>53621</v>
      </c>
      <c r="AD17" s="71">
        <f t="shared" si="1"/>
        <v>2749.8124487518548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1" customFormat="1" ht="10.5" customHeight="1">
      <c r="A18" s="57" t="s">
        <v>60</v>
      </c>
      <c r="B18" s="22">
        <v>22356314.73745754</v>
      </c>
      <c r="C18" s="22">
        <v>889513</v>
      </c>
      <c r="D18" s="22">
        <v>221330</v>
      </c>
      <c r="E18" s="22">
        <v>0</v>
      </c>
      <c r="F18" s="22">
        <v>2189887.5935727297</v>
      </c>
      <c r="G18" s="22">
        <v>1170169</v>
      </c>
      <c r="H18" s="22">
        <v>3676274</v>
      </c>
      <c r="I18" s="22">
        <v>1055611</v>
      </c>
      <c r="J18" s="22">
        <v>689064</v>
      </c>
      <c r="K18" s="22">
        <v>490732</v>
      </c>
      <c r="L18" s="22">
        <v>746008</v>
      </c>
      <c r="M18" s="22">
        <v>459438</v>
      </c>
      <c r="N18" s="23">
        <v>2392204</v>
      </c>
      <c r="O18" s="57" t="str">
        <f t="shared" si="0"/>
        <v>美里町</v>
      </c>
      <c r="P18" s="22">
        <v>553333</v>
      </c>
      <c r="Q18" s="22">
        <v>1509624.1438848102</v>
      </c>
      <c r="R18" s="22">
        <v>1152233</v>
      </c>
      <c r="S18" s="22">
        <v>3841048</v>
      </c>
      <c r="T18" s="22">
        <v>1319846</v>
      </c>
      <c r="U18" s="22">
        <v>22356314.73745754</v>
      </c>
      <c r="V18" s="22">
        <v>299064</v>
      </c>
      <c r="W18" s="22">
        <v>150672</v>
      </c>
      <c r="X18" s="23">
        <v>22504706.73745754</v>
      </c>
      <c r="Y18" s="22">
        <v>1110843</v>
      </c>
      <c r="Z18" s="22">
        <v>5866161.5935727302</v>
      </c>
      <c r="AA18" s="23">
        <v>15379310.14388481</v>
      </c>
      <c r="AB18" s="17"/>
      <c r="AC18" s="80">
        <v>11724</v>
      </c>
      <c r="AD18" s="71">
        <f t="shared" si="1"/>
        <v>1919.5416869206363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1" customFormat="1" ht="10.5" customHeight="1">
      <c r="A19" s="56" t="s">
        <v>21</v>
      </c>
      <c r="B19" s="19">
        <v>10441301.603175713</v>
      </c>
      <c r="C19" s="11">
        <v>1099215</v>
      </c>
      <c r="D19" s="11">
        <v>17620</v>
      </c>
      <c r="E19" s="11">
        <v>0</v>
      </c>
      <c r="F19" s="11">
        <v>1297449.5496256039</v>
      </c>
      <c r="G19" s="11">
        <v>583588</v>
      </c>
      <c r="H19" s="11">
        <v>1259991</v>
      </c>
      <c r="I19" s="11">
        <v>862123</v>
      </c>
      <c r="J19" s="11">
        <v>544435</v>
      </c>
      <c r="K19" s="11">
        <v>49480</v>
      </c>
      <c r="L19" s="11">
        <v>353817</v>
      </c>
      <c r="M19" s="11">
        <v>293265</v>
      </c>
      <c r="N19" s="18">
        <v>1379258</v>
      </c>
      <c r="O19" s="56" t="str">
        <f t="shared" si="0"/>
        <v>玉東町</v>
      </c>
      <c r="P19" s="11">
        <v>301604</v>
      </c>
      <c r="Q19" s="11">
        <v>561842.0535501088</v>
      </c>
      <c r="R19" s="11">
        <v>565429</v>
      </c>
      <c r="S19" s="11">
        <v>721872</v>
      </c>
      <c r="T19" s="11">
        <v>550313</v>
      </c>
      <c r="U19" s="11">
        <v>10441301.603175713</v>
      </c>
      <c r="V19" s="11">
        <v>162578</v>
      </c>
      <c r="W19" s="11">
        <v>70370</v>
      </c>
      <c r="X19" s="18">
        <v>10533509.603175713</v>
      </c>
      <c r="Y19" s="11">
        <v>1116835</v>
      </c>
      <c r="Z19" s="11">
        <v>2557440.5496256039</v>
      </c>
      <c r="AA19" s="18">
        <v>6767026.0535501093</v>
      </c>
      <c r="AB19" s="17"/>
      <c r="AC19" s="80">
        <v>5582</v>
      </c>
      <c r="AD19" s="71">
        <f t="shared" si="1"/>
        <v>1887.0493735535135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1" customFormat="1" ht="10.5" customHeight="1">
      <c r="A20" s="56" t="s">
        <v>22</v>
      </c>
      <c r="B20" s="19">
        <v>24843594.387478575</v>
      </c>
      <c r="C20" s="11">
        <v>1192621</v>
      </c>
      <c r="D20" s="11">
        <v>136256</v>
      </c>
      <c r="E20" s="11">
        <v>0</v>
      </c>
      <c r="F20" s="11">
        <v>7570070.2869657259</v>
      </c>
      <c r="G20" s="11">
        <v>555116</v>
      </c>
      <c r="H20" s="11">
        <v>1809093</v>
      </c>
      <c r="I20" s="11">
        <v>1216405</v>
      </c>
      <c r="J20" s="11">
        <v>2545071</v>
      </c>
      <c r="K20" s="11">
        <v>357861</v>
      </c>
      <c r="L20" s="11">
        <v>704660</v>
      </c>
      <c r="M20" s="11">
        <v>628894</v>
      </c>
      <c r="N20" s="18">
        <v>2550340</v>
      </c>
      <c r="O20" s="56" t="str">
        <f t="shared" si="0"/>
        <v>南関町</v>
      </c>
      <c r="P20" s="11">
        <v>719961</v>
      </c>
      <c r="Q20" s="11">
        <v>1054570.1005128457</v>
      </c>
      <c r="R20" s="11">
        <v>1132397</v>
      </c>
      <c r="S20" s="11">
        <v>1153746</v>
      </c>
      <c r="T20" s="11">
        <v>1516533</v>
      </c>
      <c r="U20" s="11">
        <v>24843594.387478575</v>
      </c>
      <c r="V20" s="11">
        <v>322167</v>
      </c>
      <c r="W20" s="11">
        <v>167436</v>
      </c>
      <c r="X20" s="18">
        <v>24998325.387478575</v>
      </c>
      <c r="Y20" s="11">
        <v>1328877</v>
      </c>
      <c r="Z20" s="11">
        <v>9379163.2869657259</v>
      </c>
      <c r="AA20" s="18">
        <v>14135554.100512849</v>
      </c>
      <c r="AB20" s="17"/>
      <c r="AC20" s="80">
        <v>10812</v>
      </c>
      <c r="AD20" s="71">
        <f t="shared" si="1"/>
        <v>2312.0907683572491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1" customFormat="1" ht="10.5" customHeight="1">
      <c r="A21" s="56" t="s">
        <v>23</v>
      </c>
      <c r="B21" s="19">
        <v>72512389.101862043</v>
      </c>
      <c r="C21" s="11">
        <v>453233</v>
      </c>
      <c r="D21" s="11">
        <v>837</v>
      </c>
      <c r="E21" s="11">
        <v>184737</v>
      </c>
      <c r="F21" s="11">
        <v>45116262.008407891</v>
      </c>
      <c r="G21" s="11">
        <v>1560413</v>
      </c>
      <c r="H21" s="11">
        <v>1750946</v>
      </c>
      <c r="I21" s="11">
        <v>2184629</v>
      </c>
      <c r="J21" s="11">
        <v>3966196</v>
      </c>
      <c r="K21" s="11">
        <v>598860</v>
      </c>
      <c r="L21" s="11">
        <v>1317885</v>
      </c>
      <c r="M21" s="11">
        <v>1051381</v>
      </c>
      <c r="N21" s="18">
        <v>5229604</v>
      </c>
      <c r="O21" s="56" t="str">
        <f t="shared" si="0"/>
        <v>長洲町</v>
      </c>
      <c r="P21" s="11">
        <v>1826799</v>
      </c>
      <c r="Q21" s="11">
        <v>980511.09345415747</v>
      </c>
      <c r="R21" s="11">
        <v>1391964</v>
      </c>
      <c r="S21" s="11">
        <v>3358245</v>
      </c>
      <c r="T21" s="11">
        <v>1539887</v>
      </c>
      <c r="U21" s="11">
        <v>72512389.101862043</v>
      </c>
      <c r="V21" s="11">
        <v>823190</v>
      </c>
      <c r="W21" s="11">
        <v>488704</v>
      </c>
      <c r="X21" s="18">
        <v>72846875.101862043</v>
      </c>
      <c r="Y21" s="11">
        <v>638807</v>
      </c>
      <c r="Z21" s="11">
        <v>46867208.008407891</v>
      </c>
      <c r="AA21" s="18">
        <v>25006374.093454152</v>
      </c>
      <c r="AB21" s="20"/>
      <c r="AC21" s="81">
        <v>16900</v>
      </c>
      <c r="AD21" s="71">
        <f t="shared" si="1"/>
        <v>4310.4659823587008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s="11" customFormat="1" ht="10.5" customHeight="1">
      <c r="A22" s="57" t="s">
        <v>61</v>
      </c>
      <c r="B22" s="21">
        <v>46766384.859090626</v>
      </c>
      <c r="C22" s="22">
        <v>2123837</v>
      </c>
      <c r="D22" s="22">
        <v>232465</v>
      </c>
      <c r="E22" s="22">
        <v>0</v>
      </c>
      <c r="F22" s="22">
        <v>27476592.746271044</v>
      </c>
      <c r="G22" s="22">
        <v>450004</v>
      </c>
      <c r="H22" s="22">
        <v>1640488</v>
      </c>
      <c r="I22" s="22">
        <v>1273780</v>
      </c>
      <c r="J22" s="22">
        <v>2464483</v>
      </c>
      <c r="K22" s="22">
        <v>328024</v>
      </c>
      <c r="L22" s="22">
        <v>730722</v>
      </c>
      <c r="M22" s="22">
        <v>529215</v>
      </c>
      <c r="N22" s="23">
        <v>2443030</v>
      </c>
      <c r="O22" s="57" t="str">
        <f t="shared" si="0"/>
        <v>和水町</v>
      </c>
      <c r="P22" s="22">
        <v>617845</v>
      </c>
      <c r="Q22" s="22">
        <v>1183691.1128195859</v>
      </c>
      <c r="R22" s="22">
        <v>1373649</v>
      </c>
      <c r="S22" s="22">
        <v>2366660</v>
      </c>
      <c r="T22" s="22">
        <v>1531899</v>
      </c>
      <c r="U22" s="22">
        <v>46766384.859090626</v>
      </c>
      <c r="V22" s="22">
        <v>547841</v>
      </c>
      <c r="W22" s="22">
        <v>315186</v>
      </c>
      <c r="X22" s="23">
        <v>46999039.859090626</v>
      </c>
      <c r="Y22" s="22">
        <v>2356302</v>
      </c>
      <c r="Z22" s="22">
        <v>29117080.746271044</v>
      </c>
      <c r="AA22" s="23">
        <v>15293002.112819582</v>
      </c>
      <c r="AB22" s="17"/>
      <c r="AC22" s="80">
        <v>11501</v>
      </c>
      <c r="AD22" s="71">
        <f t="shared" si="1"/>
        <v>4086.5176818616319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11" customFormat="1" ht="10.5" customHeight="1">
      <c r="A23" s="56" t="s">
        <v>25</v>
      </c>
      <c r="B23" s="19">
        <v>182663584.32404292</v>
      </c>
      <c r="C23" s="11">
        <v>2678700</v>
      </c>
      <c r="D23" s="11">
        <v>121277</v>
      </c>
      <c r="E23" s="11">
        <v>0</v>
      </c>
      <c r="F23" s="11">
        <v>102270714.99062537</v>
      </c>
      <c r="G23" s="11">
        <v>3487386</v>
      </c>
      <c r="H23" s="11">
        <v>14417534</v>
      </c>
      <c r="I23" s="11">
        <v>10169577</v>
      </c>
      <c r="J23" s="11">
        <v>9536680</v>
      </c>
      <c r="K23" s="11">
        <v>2606459</v>
      </c>
      <c r="L23" s="11">
        <v>2765192</v>
      </c>
      <c r="M23" s="11">
        <v>1926640</v>
      </c>
      <c r="N23" s="18">
        <v>10328584</v>
      </c>
      <c r="O23" s="56" t="str">
        <f t="shared" si="0"/>
        <v>大津町</v>
      </c>
      <c r="P23" s="11">
        <v>4141906</v>
      </c>
      <c r="Q23" s="11">
        <v>3498181.3334175325</v>
      </c>
      <c r="R23" s="11">
        <v>4986643</v>
      </c>
      <c r="S23" s="11">
        <v>6196925</v>
      </c>
      <c r="T23" s="11">
        <v>3531185</v>
      </c>
      <c r="U23" s="11">
        <v>182663584.32404292</v>
      </c>
      <c r="V23" s="11">
        <v>1975293</v>
      </c>
      <c r="W23" s="11">
        <v>1231078</v>
      </c>
      <c r="X23" s="18">
        <v>183407799.32404292</v>
      </c>
      <c r="Y23" s="11">
        <v>2799977</v>
      </c>
      <c r="Z23" s="11">
        <v>116688248.99062537</v>
      </c>
      <c r="AA23" s="18">
        <v>63175358.33341755</v>
      </c>
      <c r="AB23" s="17"/>
      <c r="AC23" s="80">
        <v>30357</v>
      </c>
      <c r="AD23" s="71">
        <f t="shared" si="1"/>
        <v>6041.6971151313674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1" customFormat="1" ht="10.5" customHeight="1">
      <c r="A24" s="57" t="s">
        <v>26</v>
      </c>
      <c r="B24" s="21">
        <v>174341573.20338607</v>
      </c>
      <c r="C24" s="22">
        <v>1906153</v>
      </c>
      <c r="D24" s="22">
        <v>33683</v>
      </c>
      <c r="E24" s="22">
        <v>0</v>
      </c>
      <c r="F24" s="22">
        <v>97725815.915999025</v>
      </c>
      <c r="G24" s="22">
        <v>908296</v>
      </c>
      <c r="H24" s="22">
        <v>6753860</v>
      </c>
      <c r="I24" s="22">
        <v>16426933</v>
      </c>
      <c r="J24" s="22">
        <v>7091051</v>
      </c>
      <c r="K24" s="22">
        <v>3595011</v>
      </c>
      <c r="L24" s="22">
        <v>2345761</v>
      </c>
      <c r="M24" s="22">
        <v>1063860</v>
      </c>
      <c r="N24" s="23">
        <v>13217259</v>
      </c>
      <c r="O24" s="57" t="str">
        <f t="shared" si="0"/>
        <v>菊陽町</v>
      </c>
      <c r="P24" s="22">
        <v>2035221</v>
      </c>
      <c r="Q24" s="22">
        <v>3015234.2873870386</v>
      </c>
      <c r="R24" s="22">
        <v>2458684</v>
      </c>
      <c r="S24" s="22">
        <v>9369392</v>
      </c>
      <c r="T24" s="22">
        <v>6395359</v>
      </c>
      <c r="U24" s="22">
        <v>174341573.20338607</v>
      </c>
      <c r="V24" s="22">
        <v>1897575</v>
      </c>
      <c r="W24" s="22">
        <v>1174991</v>
      </c>
      <c r="X24" s="23">
        <v>175064157.20338607</v>
      </c>
      <c r="Y24" s="22">
        <v>1939836</v>
      </c>
      <c r="Z24" s="22">
        <v>104479675.91599903</v>
      </c>
      <c r="AA24" s="23">
        <v>67922061.287387043</v>
      </c>
      <c r="AB24" s="17"/>
      <c r="AC24" s="80">
        <v>35508</v>
      </c>
      <c r="AD24" s="71">
        <f t="shared" si="1"/>
        <v>4930.2736623686515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1" customFormat="1" ht="10.5" customHeight="1">
      <c r="A25" s="56" t="s">
        <v>27</v>
      </c>
      <c r="B25" s="11">
        <v>11920475.500298129</v>
      </c>
      <c r="C25" s="11">
        <v>914330</v>
      </c>
      <c r="D25" s="11">
        <v>224446</v>
      </c>
      <c r="E25" s="11">
        <v>0</v>
      </c>
      <c r="F25" s="11">
        <v>326071.43543547631</v>
      </c>
      <c r="G25" s="11">
        <v>301780</v>
      </c>
      <c r="H25" s="11">
        <v>1102148</v>
      </c>
      <c r="I25" s="11">
        <v>620993</v>
      </c>
      <c r="J25" s="11">
        <v>142430</v>
      </c>
      <c r="K25" s="11">
        <v>3919929</v>
      </c>
      <c r="L25" s="11">
        <v>299043</v>
      </c>
      <c r="M25" s="11">
        <v>104621</v>
      </c>
      <c r="N25" s="18">
        <v>1232037</v>
      </c>
      <c r="O25" s="56" t="str">
        <f t="shared" si="0"/>
        <v>南小国町</v>
      </c>
      <c r="P25" s="11">
        <v>323034</v>
      </c>
      <c r="Q25" s="11">
        <v>680532.06486265291</v>
      </c>
      <c r="R25" s="11">
        <v>575955</v>
      </c>
      <c r="S25" s="11">
        <v>564020</v>
      </c>
      <c r="T25" s="11">
        <v>589106</v>
      </c>
      <c r="U25" s="11">
        <v>11920475.500298129</v>
      </c>
      <c r="V25" s="11">
        <v>175623</v>
      </c>
      <c r="W25" s="11">
        <v>80339</v>
      </c>
      <c r="X25" s="18">
        <v>12015759.500298129</v>
      </c>
      <c r="Y25" s="11">
        <v>1138776</v>
      </c>
      <c r="Z25" s="11">
        <v>1428219.4354354762</v>
      </c>
      <c r="AA25" s="18">
        <v>9353480.0648626536</v>
      </c>
      <c r="AB25" s="17"/>
      <c r="AC25" s="80">
        <v>4529</v>
      </c>
      <c r="AD25" s="71">
        <f t="shared" si="1"/>
        <v>2653.071207837962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1" customFormat="1" ht="10.5" customHeight="1">
      <c r="A26" s="56" t="s">
        <v>28</v>
      </c>
      <c r="B26" s="11">
        <v>20599391.310825072</v>
      </c>
      <c r="C26" s="11">
        <v>1235835</v>
      </c>
      <c r="D26" s="11">
        <v>304792</v>
      </c>
      <c r="E26" s="11">
        <v>0</v>
      </c>
      <c r="F26" s="11">
        <v>975861.18343947583</v>
      </c>
      <c r="G26" s="11">
        <v>1111945</v>
      </c>
      <c r="H26" s="11">
        <v>1977077</v>
      </c>
      <c r="I26" s="11">
        <v>1713425</v>
      </c>
      <c r="J26" s="11">
        <v>1614637</v>
      </c>
      <c r="K26" s="11">
        <v>1805473</v>
      </c>
      <c r="L26" s="11">
        <v>612140</v>
      </c>
      <c r="M26" s="11">
        <v>932616</v>
      </c>
      <c r="N26" s="18">
        <v>1671748</v>
      </c>
      <c r="O26" s="56" t="str">
        <f t="shared" si="0"/>
        <v>小国町</v>
      </c>
      <c r="P26" s="11">
        <v>455758</v>
      </c>
      <c r="Q26" s="11">
        <v>1336516.1273855946</v>
      </c>
      <c r="R26" s="11">
        <v>1946164</v>
      </c>
      <c r="S26" s="11">
        <v>1316811</v>
      </c>
      <c r="T26" s="11">
        <v>1588593</v>
      </c>
      <c r="U26" s="11">
        <v>20599391.310825072</v>
      </c>
      <c r="V26" s="11">
        <v>273060</v>
      </c>
      <c r="W26" s="11">
        <v>138831</v>
      </c>
      <c r="X26" s="18">
        <v>20733620.310825072</v>
      </c>
      <c r="Y26" s="11">
        <v>1540627</v>
      </c>
      <c r="Z26" s="11">
        <v>2952938.1834394759</v>
      </c>
      <c r="AA26" s="18">
        <v>16105826.127385596</v>
      </c>
      <c r="AB26" s="17"/>
      <c r="AC26" s="80">
        <v>8165</v>
      </c>
      <c r="AD26" s="71">
        <f t="shared" si="1"/>
        <v>2539.328880688925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1" customFormat="1" ht="10.5" customHeight="1">
      <c r="A27" s="56" t="s">
        <v>29</v>
      </c>
      <c r="B27" s="11">
        <v>4302305.2247981932</v>
      </c>
      <c r="C27" s="11">
        <v>1074446</v>
      </c>
      <c r="D27" s="11">
        <v>118982</v>
      </c>
      <c r="E27" s="11">
        <v>0</v>
      </c>
      <c r="F27" s="11">
        <v>24307.193867644724</v>
      </c>
      <c r="G27" s="11">
        <v>49834</v>
      </c>
      <c r="H27" s="11">
        <v>908860</v>
      </c>
      <c r="I27" s="11">
        <v>52626</v>
      </c>
      <c r="J27" s="11">
        <v>73882</v>
      </c>
      <c r="K27" s="11">
        <v>526393</v>
      </c>
      <c r="L27" s="11">
        <v>105483</v>
      </c>
      <c r="M27" s="11">
        <v>34806</v>
      </c>
      <c r="N27" s="18">
        <v>306420</v>
      </c>
      <c r="O27" s="56" t="str">
        <f t="shared" si="0"/>
        <v>産山村</v>
      </c>
      <c r="P27" s="11">
        <v>48366</v>
      </c>
      <c r="Q27" s="11">
        <v>324520.03093054862</v>
      </c>
      <c r="R27" s="11">
        <v>308246</v>
      </c>
      <c r="S27" s="11">
        <v>232935</v>
      </c>
      <c r="T27" s="11">
        <v>112199</v>
      </c>
      <c r="U27" s="11">
        <v>4302305.2247981932</v>
      </c>
      <c r="V27" s="11">
        <v>91143</v>
      </c>
      <c r="W27" s="11">
        <v>28996</v>
      </c>
      <c r="X27" s="18">
        <v>4364452.2247981932</v>
      </c>
      <c r="Y27" s="11">
        <v>1193428</v>
      </c>
      <c r="Z27" s="11">
        <v>933167.19386764476</v>
      </c>
      <c r="AA27" s="18">
        <v>2175710.0309305484</v>
      </c>
      <c r="AB27" s="17"/>
      <c r="AC27" s="80">
        <v>1646</v>
      </c>
      <c r="AD27" s="71">
        <f t="shared" si="1"/>
        <v>2651.5505618458037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1" customFormat="1" ht="10.5" customHeight="1">
      <c r="A28" s="56" t="s">
        <v>30</v>
      </c>
      <c r="B28" s="11">
        <v>15508000.610270424</v>
      </c>
      <c r="C28" s="11">
        <v>849387</v>
      </c>
      <c r="D28" s="11">
        <v>284619</v>
      </c>
      <c r="E28" s="11">
        <v>50008</v>
      </c>
      <c r="F28" s="11">
        <v>2540415.4805941083</v>
      </c>
      <c r="G28" s="11">
        <v>243971</v>
      </c>
      <c r="H28" s="11">
        <v>1010768</v>
      </c>
      <c r="I28" s="11">
        <v>1267053</v>
      </c>
      <c r="J28" s="11">
        <v>665971</v>
      </c>
      <c r="K28" s="11">
        <v>932416</v>
      </c>
      <c r="L28" s="11">
        <v>453459</v>
      </c>
      <c r="M28" s="11">
        <v>462804</v>
      </c>
      <c r="N28" s="18">
        <v>1544588</v>
      </c>
      <c r="O28" s="56" t="str">
        <f t="shared" si="0"/>
        <v>高森町</v>
      </c>
      <c r="P28" s="11">
        <v>787521</v>
      </c>
      <c r="Q28" s="11">
        <v>1360550.1296763157</v>
      </c>
      <c r="R28" s="11">
        <v>963103</v>
      </c>
      <c r="S28" s="11">
        <v>1070403</v>
      </c>
      <c r="T28" s="11">
        <v>1020964</v>
      </c>
      <c r="U28" s="11">
        <v>15508000.610270424</v>
      </c>
      <c r="V28" s="11">
        <v>217600</v>
      </c>
      <c r="W28" s="11">
        <v>104518</v>
      </c>
      <c r="X28" s="18">
        <v>15621082.610270424</v>
      </c>
      <c r="Y28" s="11">
        <v>1184014</v>
      </c>
      <c r="Z28" s="11">
        <v>3551183.4805941083</v>
      </c>
      <c r="AA28" s="18">
        <v>10772803.129676316</v>
      </c>
      <c r="AB28" s="17"/>
      <c r="AC28" s="81">
        <v>6858</v>
      </c>
      <c r="AD28" s="71">
        <f t="shared" si="1"/>
        <v>2277.7898236031529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1" customFormat="1" ht="10.5" customHeight="1">
      <c r="A29" s="56" t="s">
        <v>31</v>
      </c>
      <c r="B29" s="11">
        <v>26762132.799397398</v>
      </c>
      <c r="C29" s="11">
        <v>1158508</v>
      </c>
      <c r="D29" s="11">
        <v>107049</v>
      </c>
      <c r="E29" s="11">
        <v>0</v>
      </c>
      <c r="F29" s="11">
        <v>13644514.736453464</v>
      </c>
      <c r="G29" s="11">
        <v>779470</v>
      </c>
      <c r="H29" s="11">
        <v>1061469</v>
      </c>
      <c r="I29" s="11">
        <v>799791</v>
      </c>
      <c r="J29" s="11">
        <v>821465</v>
      </c>
      <c r="K29" s="11">
        <v>637136</v>
      </c>
      <c r="L29" s="11">
        <v>421855</v>
      </c>
      <c r="M29" s="11">
        <v>60894</v>
      </c>
      <c r="N29" s="18">
        <v>2000952</v>
      </c>
      <c r="O29" s="56" t="str">
        <f t="shared" si="0"/>
        <v>西原村</v>
      </c>
      <c r="P29" s="11">
        <v>719716</v>
      </c>
      <c r="Q29" s="11">
        <v>660401.0629439333</v>
      </c>
      <c r="R29" s="11">
        <v>573488</v>
      </c>
      <c r="S29" s="11">
        <v>683418</v>
      </c>
      <c r="T29" s="11">
        <v>2632006</v>
      </c>
      <c r="U29" s="11">
        <v>26762132.799397398</v>
      </c>
      <c r="V29" s="11">
        <v>331044</v>
      </c>
      <c r="W29" s="11">
        <v>180366</v>
      </c>
      <c r="X29" s="18">
        <v>26912810.799397398</v>
      </c>
      <c r="Y29" s="11">
        <v>1265557</v>
      </c>
      <c r="Z29" s="11">
        <v>14705983.736453464</v>
      </c>
      <c r="AA29" s="18">
        <v>10790592.062943934</v>
      </c>
      <c r="AB29" s="20"/>
      <c r="AC29" s="80">
        <v>6610</v>
      </c>
      <c r="AD29" s="71">
        <f t="shared" si="1"/>
        <v>4071.5296216940087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s="11" customFormat="1" ht="10.5" customHeight="1">
      <c r="A30" s="57" t="s">
        <v>62</v>
      </c>
      <c r="B30" s="22">
        <v>29742743.680261504</v>
      </c>
      <c r="C30" s="22">
        <v>1880346</v>
      </c>
      <c r="D30" s="22">
        <v>161402</v>
      </c>
      <c r="E30" s="22">
        <v>0</v>
      </c>
      <c r="F30" s="22">
        <v>614830.5216801085</v>
      </c>
      <c r="G30" s="22">
        <v>1384770</v>
      </c>
      <c r="H30" s="22">
        <v>5318614</v>
      </c>
      <c r="I30" s="22">
        <v>1497725</v>
      </c>
      <c r="J30" s="22">
        <v>328029</v>
      </c>
      <c r="K30" s="22">
        <v>3877405</v>
      </c>
      <c r="L30" s="22">
        <v>800657</v>
      </c>
      <c r="M30" s="22">
        <v>503614</v>
      </c>
      <c r="N30" s="23">
        <v>3647322</v>
      </c>
      <c r="O30" s="57" t="str">
        <f>A30</f>
        <v>南阿蘇村</v>
      </c>
      <c r="P30" s="22">
        <v>952840</v>
      </c>
      <c r="Q30" s="22">
        <v>1663819.1585813956</v>
      </c>
      <c r="R30" s="22">
        <v>2153480</v>
      </c>
      <c r="S30" s="22">
        <v>2805449</v>
      </c>
      <c r="T30" s="22">
        <v>2152441</v>
      </c>
      <c r="U30" s="22">
        <v>29742743.680261504</v>
      </c>
      <c r="V30" s="22">
        <v>374581</v>
      </c>
      <c r="W30" s="22">
        <v>200454</v>
      </c>
      <c r="X30" s="23">
        <v>29916870.680261504</v>
      </c>
      <c r="Y30" s="22">
        <v>2041748</v>
      </c>
      <c r="Z30" s="22">
        <v>5933444.5216801083</v>
      </c>
      <c r="AA30" s="23">
        <v>21767551.158581395</v>
      </c>
      <c r="AB30" s="17"/>
      <c r="AC30" s="80">
        <v>12081</v>
      </c>
      <c r="AD30" s="71">
        <f t="shared" si="1"/>
        <v>2476.3571459532741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1" customFormat="1" ht="10.5" customHeight="1">
      <c r="A31" s="56" t="s">
        <v>33</v>
      </c>
      <c r="B31" s="11">
        <v>39651935.347250283</v>
      </c>
      <c r="C31" s="11">
        <v>1257909</v>
      </c>
      <c r="D31" s="11">
        <v>162514</v>
      </c>
      <c r="E31" s="11">
        <v>0</v>
      </c>
      <c r="F31" s="11">
        <v>3338382.9308836511</v>
      </c>
      <c r="G31" s="11">
        <v>1360475</v>
      </c>
      <c r="H31" s="11">
        <v>3425440</v>
      </c>
      <c r="I31" s="11">
        <v>3998827</v>
      </c>
      <c r="J31" s="11">
        <v>2923531</v>
      </c>
      <c r="K31" s="11">
        <v>512266</v>
      </c>
      <c r="L31" s="11">
        <v>1164382</v>
      </c>
      <c r="M31" s="11">
        <v>1231078</v>
      </c>
      <c r="N31" s="18">
        <v>4259811</v>
      </c>
      <c r="O31" s="56" t="str">
        <f t="shared" si="0"/>
        <v>御船町</v>
      </c>
      <c r="P31" s="11">
        <v>810441</v>
      </c>
      <c r="Q31" s="11">
        <v>4368474.4163666265</v>
      </c>
      <c r="R31" s="11">
        <v>3211828</v>
      </c>
      <c r="S31" s="11">
        <v>4664726</v>
      </c>
      <c r="T31" s="11">
        <v>2961850</v>
      </c>
      <c r="U31" s="11">
        <v>39651935.347250283</v>
      </c>
      <c r="V31" s="11">
        <v>488863</v>
      </c>
      <c r="W31" s="11">
        <v>267238</v>
      </c>
      <c r="X31" s="18">
        <v>39873560.347250283</v>
      </c>
      <c r="Y31" s="11">
        <v>1420423</v>
      </c>
      <c r="Z31" s="11">
        <v>6763822.9308836516</v>
      </c>
      <c r="AA31" s="18">
        <v>31467689.416366629</v>
      </c>
      <c r="AB31" s="17"/>
      <c r="AC31" s="80">
        <v>17974</v>
      </c>
      <c r="AD31" s="71">
        <f t="shared" si="1"/>
        <v>2218.4021557388605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1" customFormat="1" ht="10.5" customHeight="1">
      <c r="A32" s="56" t="s">
        <v>34</v>
      </c>
      <c r="B32" s="11">
        <v>65908951.66954606</v>
      </c>
      <c r="C32" s="11">
        <v>700264</v>
      </c>
      <c r="D32" s="11">
        <v>0</v>
      </c>
      <c r="E32" s="11">
        <v>61012</v>
      </c>
      <c r="F32" s="11">
        <v>34415003.592134766</v>
      </c>
      <c r="G32" s="11">
        <v>353889</v>
      </c>
      <c r="H32" s="11">
        <v>1825016</v>
      </c>
      <c r="I32" s="11">
        <v>11046211</v>
      </c>
      <c r="J32" s="11">
        <v>3182702</v>
      </c>
      <c r="K32" s="11">
        <v>1598199</v>
      </c>
      <c r="L32" s="11">
        <v>823607</v>
      </c>
      <c r="M32" s="11">
        <v>458403</v>
      </c>
      <c r="N32" s="18">
        <v>3475502</v>
      </c>
      <c r="O32" s="56" t="str">
        <f t="shared" si="0"/>
        <v>嘉島町</v>
      </c>
      <c r="P32" s="11">
        <v>993065</v>
      </c>
      <c r="Q32" s="11">
        <v>812191.07741129433</v>
      </c>
      <c r="R32" s="11">
        <v>696046</v>
      </c>
      <c r="S32" s="11">
        <v>3132544</v>
      </c>
      <c r="T32" s="11">
        <v>2335297</v>
      </c>
      <c r="U32" s="11">
        <v>65908951.66954606</v>
      </c>
      <c r="V32" s="11">
        <v>736005</v>
      </c>
      <c r="W32" s="11">
        <v>444199</v>
      </c>
      <c r="X32" s="18">
        <v>66200757.66954606</v>
      </c>
      <c r="Y32" s="11">
        <v>761276</v>
      </c>
      <c r="Z32" s="11">
        <v>36240019.592134766</v>
      </c>
      <c r="AA32" s="18">
        <v>28907656.077411294</v>
      </c>
      <c r="AB32" s="17"/>
      <c r="AC32" s="80">
        <v>8600</v>
      </c>
      <c r="AD32" s="71">
        <f t="shared" si="1"/>
        <v>7697.7625197146581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1" customFormat="1" ht="10.5" customHeight="1">
      <c r="A33" s="56" t="s">
        <v>35</v>
      </c>
      <c r="B33" s="11">
        <v>122167686.16080409</v>
      </c>
      <c r="C33" s="11">
        <v>2799434</v>
      </c>
      <c r="D33" s="11">
        <v>51983</v>
      </c>
      <c r="E33" s="11">
        <v>0</v>
      </c>
      <c r="F33" s="11">
        <v>31610550.347682554</v>
      </c>
      <c r="G33" s="11">
        <v>2012465</v>
      </c>
      <c r="H33" s="11">
        <v>3765768</v>
      </c>
      <c r="I33" s="11">
        <v>8025421</v>
      </c>
      <c r="J33" s="11">
        <v>18878570</v>
      </c>
      <c r="K33" s="11">
        <v>873180</v>
      </c>
      <c r="L33" s="11">
        <v>12067109</v>
      </c>
      <c r="M33" s="11">
        <v>1194875</v>
      </c>
      <c r="N33" s="18">
        <v>8845986</v>
      </c>
      <c r="O33" s="56" t="str">
        <f t="shared" si="0"/>
        <v>益城町</v>
      </c>
      <c r="P33" s="11">
        <v>9149823</v>
      </c>
      <c r="Q33" s="11">
        <v>8531184.8131215386</v>
      </c>
      <c r="R33" s="11">
        <v>2638360</v>
      </c>
      <c r="S33" s="11">
        <v>6428554</v>
      </c>
      <c r="T33" s="11">
        <v>5294423</v>
      </c>
      <c r="U33" s="11">
        <v>122167686.16080409</v>
      </c>
      <c r="V33" s="11">
        <v>1364937</v>
      </c>
      <c r="W33" s="11">
        <v>823360</v>
      </c>
      <c r="X33" s="18">
        <v>122709263.16080409</v>
      </c>
      <c r="Y33" s="11">
        <v>2851417</v>
      </c>
      <c r="Z33" s="11">
        <v>35376318.347682551</v>
      </c>
      <c r="AA33" s="18">
        <v>83939950.813121542</v>
      </c>
      <c r="AB33" s="17"/>
      <c r="AC33" s="81">
        <v>32710</v>
      </c>
      <c r="AD33" s="71">
        <f t="shared" si="1"/>
        <v>3751.4296288842584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1" customFormat="1" ht="10.5" customHeight="1">
      <c r="A34" s="56" t="s">
        <v>36</v>
      </c>
      <c r="B34" s="11">
        <v>29101360.557497758</v>
      </c>
      <c r="C34" s="11">
        <v>1361131</v>
      </c>
      <c r="D34" s="11">
        <v>73127</v>
      </c>
      <c r="E34" s="11">
        <v>104037</v>
      </c>
      <c r="F34" s="11">
        <v>6300716.4639866045</v>
      </c>
      <c r="G34" s="11">
        <v>602109</v>
      </c>
      <c r="H34" s="11">
        <v>2558421</v>
      </c>
      <c r="I34" s="11">
        <v>1547544</v>
      </c>
      <c r="J34" s="11">
        <v>2355497</v>
      </c>
      <c r="K34" s="11">
        <v>192971</v>
      </c>
      <c r="L34" s="11">
        <v>721985</v>
      </c>
      <c r="M34" s="11">
        <v>1135037</v>
      </c>
      <c r="N34" s="18">
        <v>2705518</v>
      </c>
      <c r="O34" s="56" t="str">
        <f t="shared" si="0"/>
        <v>甲佐町</v>
      </c>
      <c r="P34" s="11">
        <v>1888507</v>
      </c>
      <c r="Q34" s="11">
        <v>981109.09351115383</v>
      </c>
      <c r="R34" s="11">
        <v>1350384</v>
      </c>
      <c r="S34" s="11">
        <v>3421772</v>
      </c>
      <c r="T34" s="11">
        <v>1801495</v>
      </c>
      <c r="U34" s="11">
        <v>29101360.557497758</v>
      </c>
      <c r="V34" s="11">
        <v>366584</v>
      </c>
      <c r="W34" s="11">
        <v>196131</v>
      </c>
      <c r="X34" s="18">
        <v>29271813.557497758</v>
      </c>
      <c r="Y34" s="11">
        <v>1538295</v>
      </c>
      <c r="Z34" s="11">
        <v>8859137.4639866054</v>
      </c>
      <c r="AA34" s="18">
        <v>18703928.093511153</v>
      </c>
      <c r="AB34" s="17"/>
      <c r="AC34" s="82">
        <v>11345</v>
      </c>
      <c r="AD34" s="71">
        <f t="shared" si="1"/>
        <v>2580.1510407666601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1" customFormat="1" ht="10.5" customHeight="1">
      <c r="A35" s="57" t="s">
        <v>63</v>
      </c>
      <c r="B35" s="22">
        <v>39418423.571823552</v>
      </c>
      <c r="C35" s="22">
        <v>3510083</v>
      </c>
      <c r="D35" s="22">
        <v>906638</v>
      </c>
      <c r="E35" s="22">
        <v>4116</v>
      </c>
      <c r="F35" s="22">
        <v>2730524.2073657704</v>
      </c>
      <c r="G35" s="22">
        <v>1030974</v>
      </c>
      <c r="H35" s="22">
        <v>4599540</v>
      </c>
      <c r="I35" s="22">
        <v>2306169</v>
      </c>
      <c r="J35" s="22">
        <v>1633812</v>
      </c>
      <c r="K35" s="22">
        <v>1437997</v>
      </c>
      <c r="L35" s="22">
        <v>1219234</v>
      </c>
      <c r="M35" s="22">
        <v>1000549</v>
      </c>
      <c r="N35" s="23">
        <v>2926669</v>
      </c>
      <c r="O35" s="57" t="str">
        <f t="shared" si="0"/>
        <v>山都町</v>
      </c>
      <c r="P35" s="22">
        <v>1271825</v>
      </c>
      <c r="Q35" s="22">
        <v>3823852.3644577842</v>
      </c>
      <c r="R35" s="22">
        <v>2796916</v>
      </c>
      <c r="S35" s="22">
        <v>5565323</v>
      </c>
      <c r="T35" s="22">
        <v>2654202</v>
      </c>
      <c r="U35" s="22">
        <v>39418423.571823552</v>
      </c>
      <c r="V35" s="22">
        <v>487904</v>
      </c>
      <c r="W35" s="22">
        <v>265664</v>
      </c>
      <c r="X35" s="23">
        <v>39640663.571823552</v>
      </c>
      <c r="Y35" s="22">
        <v>4420837</v>
      </c>
      <c r="Z35" s="22">
        <v>7330064.2073657699</v>
      </c>
      <c r="AA35" s="23">
        <v>27667522.364457782</v>
      </c>
      <c r="AB35" s="17"/>
      <c r="AC35" s="80">
        <v>17668</v>
      </c>
      <c r="AD35" s="71">
        <f t="shared" si="1"/>
        <v>2243.6418141172489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1" customFormat="1" ht="10.5" customHeight="1">
      <c r="A36" s="58" t="s">
        <v>64</v>
      </c>
      <c r="B36" s="25">
        <v>21440266.32749638</v>
      </c>
      <c r="C36" s="25">
        <v>3222207</v>
      </c>
      <c r="D36" s="25">
        <v>7440</v>
      </c>
      <c r="E36" s="25">
        <v>9717</v>
      </c>
      <c r="F36" s="25">
        <v>449359.16997856839</v>
      </c>
      <c r="G36" s="25">
        <v>872355</v>
      </c>
      <c r="H36" s="25">
        <v>1775289</v>
      </c>
      <c r="I36" s="25">
        <v>1821861</v>
      </c>
      <c r="J36" s="25">
        <v>1532022</v>
      </c>
      <c r="K36" s="25">
        <v>376630</v>
      </c>
      <c r="L36" s="25">
        <v>818685</v>
      </c>
      <c r="M36" s="25">
        <v>575570</v>
      </c>
      <c r="N36" s="26">
        <v>3245859</v>
      </c>
      <c r="O36" s="58" t="str">
        <f t="shared" si="0"/>
        <v>氷川町</v>
      </c>
      <c r="P36" s="25">
        <v>652903</v>
      </c>
      <c r="Q36" s="25">
        <v>1652660.1575178124</v>
      </c>
      <c r="R36" s="25">
        <v>1176415</v>
      </c>
      <c r="S36" s="25">
        <v>1938045</v>
      </c>
      <c r="T36" s="25">
        <v>1313249</v>
      </c>
      <c r="U36" s="25">
        <v>21440266.32749638</v>
      </c>
      <c r="V36" s="25">
        <v>291863</v>
      </c>
      <c r="W36" s="25">
        <v>144499</v>
      </c>
      <c r="X36" s="26">
        <v>21587630.32749638</v>
      </c>
      <c r="Y36" s="25">
        <v>3239364</v>
      </c>
      <c r="Z36" s="25">
        <v>2224648.1699785683</v>
      </c>
      <c r="AA36" s="26">
        <v>15976254.157517811</v>
      </c>
      <c r="AB36" s="17"/>
      <c r="AC36" s="81">
        <v>12916</v>
      </c>
      <c r="AD36" s="71">
        <f t="shared" si="1"/>
        <v>1671.3866775701749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1" customFormat="1" ht="10.5" customHeight="1">
      <c r="A37" s="56" t="s">
        <v>65</v>
      </c>
      <c r="B37" s="19">
        <v>49464977.654862866</v>
      </c>
      <c r="C37" s="11">
        <v>1911424</v>
      </c>
      <c r="D37" s="11">
        <v>361157</v>
      </c>
      <c r="E37" s="11">
        <v>211017</v>
      </c>
      <c r="F37" s="11">
        <v>11714461.25251535</v>
      </c>
      <c r="G37" s="11">
        <v>1115119</v>
      </c>
      <c r="H37" s="11">
        <v>7642629</v>
      </c>
      <c r="I37" s="11">
        <v>2634806</v>
      </c>
      <c r="J37" s="11">
        <v>1373471</v>
      </c>
      <c r="K37" s="11">
        <v>779168</v>
      </c>
      <c r="L37" s="11">
        <v>1297148</v>
      </c>
      <c r="M37" s="11">
        <v>982716</v>
      </c>
      <c r="N37" s="18">
        <v>4219276</v>
      </c>
      <c r="O37" s="56" t="str">
        <f t="shared" si="0"/>
        <v>芦北町</v>
      </c>
      <c r="P37" s="11">
        <v>1331155</v>
      </c>
      <c r="Q37" s="11">
        <v>4221387.4023475163</v>
      </c>
      <c r="R37" s="11">
        <v>2654570</v>
      </c>
      <c r="S37" s="11">
        <v>4912528</v>
      </c>
      <c r="T37" s="11">
        <v>2102945</v>
      </c>
      <c r="U37" s="11">
        <v>49464977.654862866</v>
      </c>
      <c r="V37" s="11">
        <v>595217</v>
      </c>
      <c r="W37" s="11">
        <v>333374</v>
      </c>
      <c r="X37" s="18">
        <v>49726820.654862866</v>
      </c>
      <c r="Y37" s="11">
        <v>2483598</v>
      </c>
      <c r="Z37" s="11">
        <v>19357090.25251535</v>
      </c>
      <c r="AA37" s="18">
        <v>27624289.402347516</v>
      </c>
      <c r="AB37" s="17"/>
      <c r="AC37" s="80">
        <v>19907</v>
      </c>
      <c r="AD37" s="71">
        <f t="shared" si="1"/>
        <v>2497.9565306104819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1" customFormat="1" ht="10.5" customHeight="1">
      <c r="A38" s="57" t="s">
        <v>40</v>
      </c>
      <c r="B38" s="21">
        <v>7932471.8871872853</v>
      </c>
      <c r="C38" s="22">
        <v>497057</v>
      </c>
      <c r="D38" s="22">
        <v>49919</v>
      </c>
      <c r="E38" s="22">
        <v>349735</v>
      </c>
      <c r="F38" s="22">
        <v>784931.82075932866</v>
      </c>
      <c r="G38" s="22">
        <v>159541</v>
      </c>
      <c r="H38" s="22">
        <v>763542</v>
      </c>
      <c r="I38" s="22">
        <v>535263</v>
      </c>
      <c r="J38" s="22">
        <v>173775</v>
      </c>
      <c r="K38" s="22">
        <v>145966</v>
      </c>
      <c r="L38" s="22">
        <v>331521</v>
      </c>
      <c r="M38" s="22">
        <v>174134</v>
      </c>
      <c r="N38" s="23">
        <v>1405162</v>
      </c>
      <c r="O38" s="57" t="str">
        <f t="shared" si="0"/>
        <v>津奈木町</v>
      </c>
      <c r="P38" s="22">
        <v>205196</v>
      </c>
      <c r="Q38" s="22">
        <v>696955.0664279568</v>
      </c>
      <c r="R38" s="22">
        <v>650108</v>
      </c>
      <c r="S38" s="22">
        <v>651052</v>
      </c>
      <c r="T38" s="22">
        <v>358614</v>
      </c>
      <c r="U38" s="22">
        <v>7932471.8871872853</v>
      </c>
      <c r="V38" s="22">
        <v>136482</v>
      </c>
      <c r="W38" s="22">
        <v>53462</v>
      </c>
      <c r="X38" s="23">
        <v>8015491.8871872853</v>
      </c>
      <c r="Y38" s="22">
        <v>896711</v>
      </c>
      <c r="Z38" s="22">
        <v>1548473.8207593285</v>
      </c>
      <c r="AA38" s="23">
        <v>5487287.0664279573</v>
      </c>
      <c r="AB38" s="17"/>
      <c r="AC38" s="80">
        <v>5203</v>
      </c>
      <c r="AD38" s="71">
        <f t="shared" si="1"/>
        <v>1540.5519675547348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1" customFormat="1" ht="10.5" customHeight="1">
      <c r="A39" s="56" t="s">
        <v>41</v>
      </c>
      <c r="B39" s="11">
        <v>37048620.262983516</v>
      </c>
      <c r="C39" s="11">
        <v>1899015</v>
      </c>
      <c r="D39" s="11">
        <v>76621</v>
      </c>
      <c r="E39" s="11">
        <v>4811</v>
      </c>
      <c r="F39" s="11">
        <v>12461117.113150587</v>
      </c>
      <c r="G39" s="11">
        <v>319618</v>
      </c>
      <c r="H39" s="11">
        <v>1385539</v>
      </c>
      <c r="I39" s="11">
        <v>4002841</v>
      </c>
      <c r="J39" s="11">
        <v>532849</v>
      </c>
      <c r="K39" s="11">
        <v>576149</v>
      </c>
      <c r="L39" s="11">
        <v>728809</v>
      </c>
      <c r="M39" s="11">
        <v>407907</v>
      </c>
      <c r="N39" s="18">
        <v>2612689</v>
      </c>
      <c r="O39" s="56" t="str">
        <f t="shared" si="0"/>
        <v>錦町</v>
      </c>
      <c r="P39" s="11">
        <v>4739309</v>
      </c>
      <c r="Q39" s="11">
        <v>1572031.1498329265</v>
      </c>
      <c r="R39" s="11">
        <v>1495740</v>
      </c>
      <c r="S39" s="11">
        <v>1609267</v>
      </c>
      <c r="T39" s="11">
        <v>2624308</v>
      </c>
      <c r="U39" s="11">
        <v>37048620.262983516</v>
      </c>
      <c r="V39" s="11">
        <v>447930</v>
      </c>
      <c r="W39" s="11">
        <v>249692</v>
      </c>
      <c r="X39" s="18">
        <v>37246858.262983516</v>
      </c>
      <c r="Y39" s="11">
        <v>1980447</v>
      </c>
      <c r="Z39" s="11">
        <v>13846656.113150587</v>
      </c>
      <c r="AA39" s="18">
        <v>21221517.149832927</v>
      </c>
      <c r="AB39" s="17"/>
      <c r="AC39" s="80">
        <v>11297</v>
      </c>
      <c r="AD39" s="71">
        <f t="shared" si="1"/>
        <v>3297.0574721592916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1" customFormat="1" ht="10.5" customHeight="1">
      <c r="A40" s="56" t="s">
        <v>42</v>
      </c>
      <c r="B40" s="11">
        <v>25077597.470132824</v>
      </c>
      <c r="C40" s="11">
        <v>1653428</v>
      </c>
      <c r="D40" s="11">
        <v>277491</v>
      </c>
      <c r="E40" s="11">
        <v>4918</v>
      </c>
      <c r="F40" s="11">
        <v>3152305.2644187515</v>
      </c>
      <c r="G40" s="11">
        <v>1075881</v>
      </c>
      <c r="H40" s="11">
        <v>2801024</v>
      </c>
      <c r="I40" s="11">
        <v>2151623</v>
      </c>
      <c r="J40" s="11">
        <v>237000</v>
      </c>
      <c r="K40" s="11">
        <v>395548</v>
      </c>
      <c r="L40" s="11">
        <v>711911</v>
      </c>
      <c r="M40" s="11">
        <v>999598</v>
      </c>
      <c r="N40" s="18">
        <v>2409710</v>
      </c>
      <c r="O40" s="56" t="str">
        <f t="shared" si="0"/>
        <v>多良木町</v>
      </c>
      <c r="P40" s="11">
        <v>834643</v>
      </c>
      <c r="Q40" s="11">
        <v>2158330.205714073</v>
      </c>
      <c r="R40" s="11">
        <v>1788631</v>
      </c>
      <c r="S40" s="11">
        <v>3013930</v>
      </c>
      <c r="T40" s="11">
        <v>1411626</v>
      </c>
      <c r="U40" s="11">
        <v>25077597.470132824</v>
      </c>
      <c r="V40" s="11">
        <v>324991</v>
      </c>
      <c r="W40" s="11">
        <v>169013</v>
      </c>
      <c r="X40" s="18">
        <v>25233575.470132824</v>
      </c>
      <c r="Y40" s="11">
        <v>1935837</v>
      </c>
      <c r="Z40" s="11">
        <v>5953329.264418751</v>
      </c>
      <c r="AA40" s="18">
        <v>17188431.205714073</v>
      </c>
      <c r="AB40" s="17"/>
      <c r="AC40" s="80">
        <v>10881</v>
      </c>
      <c r="AD40" s="71">
        <f t="shared" si="1"/>
        <v>2319.0493033850589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1" customFormat="1" ht="10.5" customHeight="1">
      <c r="A41" s="56" t="s">
        <v>43</v>
      </c>
      <c r="B41" s="11">
        <v>7119745.7221229775</v>
      </c>
      <c r="C41" s="11">
        <v>538799</v>
      </c>
      <c r="D41" s="11">
        <v>42771</v>
      </c>
      <c r="E41" s="11">
        <v>6314</v>
      </c>
      <c r="F41" s="11">
        <v>1053420.6601317793</v>
      </c>
      <c r="G41" s="11">
        <v>218996</v>
      </c>
      <c r="H41" s="11">
        <v>495177</v>
      </c>
      <c r="I41" s="11">
        <v>510713</v>
      </c>
      <c r="J41" s="11">
        <v>506895</v>
      </c>
      <c r="K41" s="11">
        <v>223973</v>
      </c>
      <c r="L41" s="11">
        <v>287658</v>
      </c>
      <c r="M41" s="11">
        <v>165254</v>
      </c>
      <c r="N41" s="18">
        <v>877470</v>
      </c>
      <c r="O41" s="56" t="str">
        <f t="shared" si="0"/>
        <v>湯前町</v>
      </c>
      <c r="P41" s="11">
        <v>146380</v>
      </c>
      <c r="Q41" s="11">
        <v>650405.06199119776</v>
      </c>
      <c r="R41" s="11">
        <v>365343</v>
      </c>
      <c r="S41" s="11">
        <v>425857</v>
      </c>
      <c r="T41" s="11">
        <v>604320</v>
      </c>
      <c r="U41" s="11">
        <v>7119745.7221229775</v>
      </c>
      <c r="V41" s="11">
        <v>126628</v>
      </c>
      <c r="W41" s="11">
        <v>47984</v>
      </c>
      <c r="X41" s="18">
        <v>7198389.7221229775</v>
      </c>
      <c r="Y41" s="11">
        <v>587884</v>
      </c>
      <c r="Z41" s="11">
        <v>1548597.6601317793</v>
      </c>
      <c r="AA41" s="18">
        <v>4983264.061991198</v>
      </c>
      <c r="AB41" s="17"/>
      <c r="AC41" s="80">
        <v>4511</v>
      </c>
      <c r="AD41" s="71">
        <f t="shared" si="1"/>
        <v>1595.7414591272395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1" customFormat="1" ht="10.5" customHeight="1">
      <c r="A42" s="56" t="s">
        <v>44</v>
      </c>
      <c r="B42" s="11">
        <v>6543807.5288253138</v>
      </c>
      <c r="C42" s="11">
        <v>237705</v>
      </c>
      <c r="D42" s="11">
        <v>366431</v>
      </c>
      <c r="E42" s="11">
        <v>4176</v>
      </c>
      <c r="F42" s="11">
        <v>813754.46652321005</v>
      </c>
      <c r="G42" s="11">
        <v>441481</v>
      </c>
      <c r="H42" s="11">
        <v>895820</v>
      </c>
      <c r="I42" s="11">
        <v>84727</v>
      </c>
      <c r="J42" s="11">
        <v>73815</v>
      </c>
      <c r="K42" s="11">
        <v>199962</v>
      </c>
      <c r="L42" s="11">
        <v>166999</v>
      </c>
      <c r="M42" s="11">
        <v>37950</v>
      </c>
      <c r="N42" s="18">
        <v>433891</v>
      </c>
      <c r="O42" s="56" t="str">
        <f t="shared" si="0"/>
        <v>水上村</v>
      </c>
      <c r="P42" s="11">
        <v>802194</v>
      </c>
      <c r="Q42" s="11">
        <v>653667.06230210443</v>
      </c>
      <c r="R42" s="11">
        <v>408401</v>
      </c>
      <c r="S42" s="11">
        <v>622264</v>
      </c>
      <c r="T42" s="11">
        <v>300570</v>
      </c>
      <c r="U42" s="11">
        <v>6543807.5288253138</v>
      </c>
      <c r="V42" s="11">
        <v>116028</v>
      </c>
      <c r="W42" s="11">
        <v>44103</v>
      </c>
      <c r="X42" s="18">
        <v>6615732.5288253138</v>
      </c>
      <c r="Y42" s="11">
        <v>608312</v>
      </c>
      <c r="Z42" s="11">
        <v>1709574.4665232101</v>
      </c>
      <c r="AA42" s="18">
        <v>4225921.0623021033</v>
      </c>
      <c r="AB42" s="17"/>
      <c r="AC42" s="80">
        <v>2479</v>
      </c>
      <c r="AD42" s="71">
        <f t="shared" si="1"/>
        <v>2668.7101770170689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1" customFormat="1" ht="10.5" customHeight="1">
      <c r="A43" s="56" t="s">
        <v>45</v>
      </c>
      <c r="B43" s="11">
        <v>10781309.789562732</v>
      </c>
      <c r="C43" s="11">
        <v>1000023</v>
      </c>
      <c r="D43" s="11">
        <v>148484</v>
      </c>
      <c r="E43" s="11">
        <v>28674</v>
      </c>
      <c r="F43" s="11">
        <v>1382304.6524952797</v>
      </c>
      <c r="G43" s="11">
        <v>153492</v>
      </c>
      <c r="H43" s="11">
        <v>565825</v>
      </c>
      <c r="I43" s="11">
        <v>602993</v>
      </c>
      <c r="J43" s="11">
        <v>84599</v>
      </c>
      <c r="K43" s="11">
        <v>217572</v>
      </c>
      <c r="L43" s="11">
        <v>360777</v>
      </c>
      <c r="M43" s="11">
        <v>45284</v>
      </c>
      <c r="N43" s="18">
        <v>978777</v>
      </c>
      <c r="O43" s="56" t="str">
        <f t="shared" si="0"/>
        <v>相良村</v>
      </c>
      <c r="P43" s="11">
        <v>1319665</v>
      </c>
      <c r="Q43" s="11">
        <v>1438097.1370674511</v>
      </c>
      <c r="R43" s="11">
        <v>492225</v>
      </c>
      <c r="S43" s="11">
        <v>1008552</v>
      </c>
      <c r="T43" s="11">
        <v>953966</v>
      </c>
      <c r="U43" s="11">
        <v>10781309.789562732</v>
      </c>
      <c r="V43" s="11">
        <v>165550</v>
      </c>
      <c r="W43" s="11">
        <v>72662</v>
      </c>
      <c r="X43" s="18">
        <v>10874197.789562732</v>
      </c>
      <c r="Y43" s="11">
        <v>1177181</v>
      </c>
      <c r="Z43" s="11">
        <v>1948129.6524952797</v>
      </c>
      <c r="AA43" s="18">
        <v>7655999.1370674521</v>
      </c>
      <c r="AB43" s="17"/>
      <c r="AC43" s="80">
        <v>5114</v>
      </c>
      <c r="AD43" s="71">
        <f t="shared" si="1"/>
        <v>2126.3585822375308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1" customFormat="1" ht="10.5" customHeight="1">
      <c r="A44" s="56" t="s">
        <v>46</v>
      </c>
      <c r="B44" s="11">
        <v>5558705.6969467588</v>
      </c>
      <c r="C44" s="11">
        <v>26226</v>
      </c>
      <c r="D44" s="11">
        <v>512194</v>
      </c>
      <c r="E44" s="11">
        <v>7953</v>
      </c>
      <c r="F44" s="11">
        <v>381147.64788926177</v>
      </c>
      <c r="G44" s="11">
        <v>416844</v>
      </c>
      <c r="H44" s="11">
        <v>1467512</v>
      </c>
      <c r="I44" s="11">
        <v>99291</v>
      </c>
      <c r="J44" s="11">
        <v>52339</v>
      </c>
      <c r="K44" s="11">
        <v>68400</v>
      </c>
      <c r="L44" s="11">
        <v>80119</v>
      </c>
      <c r="M44" s="11">
        <v>40718</v>
      </c>
      <c r="N44" s="18">
        <v>357454</v>
      </c>
      <c r="O44" s="56" t="str">
        <f t="shared" si="0"/>
        <v>五木村</v>
      </c>
      <c r="P44" s="11">
        <v>568521</v>
      </c>
      <c r="Q44" s="11">
        <v>514706.04905749712</v>
      </c>
      <c r="R44" s="11">
        <v>547728</v>
      </c>
      <c r="S44" s="11">
        <v>255752</v>
      </c>
      <c r="T44" s="11">
        <v>161801</v>
      </c>
      <c r="U44" s="11">
        <v>5558705.6969467588</v>
      </c>
      <c r="V44" s="11">
        <v>103214</v>
      </c>
      <c r="W44" s="11">
        <v>37463</v>
      </c>
      <c r="X44" s="18">
        <v>5624456.6969467588</v>
      </c>
      <c r="Y44" s="11">
        <v>546373</v>
      </c>
      <c r="Z44" s="11">
        <v>1848659.6478892618</v>
      </c>
      <c r="AA44" s="18">
        <v>3163673.0490574967</v>
      </c>
      <c r="AB44" s="17"/>
      <c r="AC44" s="80">
        <v>1264</v>
      </c>
      <c r="AD44" s="71">
        <f t="shared" si="1"/>
        <v>4449.7283994831951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1" customFormat="1" ht="10.5" customHeight="1">
      <c r="A45" s="56" t="s">
        <v>47</v>
      </c>
      <c r="B45" s="11">
        <v>9292834.2563452367</v>
      </c>
      <c r="C45" s="11">
        <v>231341</v>
      </c>
      <c r="D45" s="11">
        <v>247578</v>
      </c>
      <c r="E45" s="11">
        <v>4760</v>
      </c>
      <c r="F45" s="11">
        <v>92773.191903288942</v>
      </c>
      <c r="G45" s="11">
        <v>199305</v>
      </c>
      <c r="H45" s="11">
        <v>902484</v>
      </c>
      <c r="I45" s="11">
        <v>175905</v>
      </c>
      <c r="J45" s="11">
        <v>3869585</v>
      </c>
      <c r="K45" s="11">
        <v>135928</v>
      </c>
      <c r="L45" s="11">
        <v>238709</v>
      </c>
      <c r="M45" s="11">
        <v>31725</v>
      </c>
      <c r="N45" s="18">
        <v>664827</v>
      </c>
      <c r="O45" s="56" t="str">
        <f t="shared" si="0"/>
        <v>山江村</v>
      </c>
      <c r="P45" s="11">
        <v>716119</v>
      </c>
      <c r="Q45" s="11">
        <v>676118.06444194715</v>
      </c>
      <c r="R45" s="11">
        <v>398232</v>
      </c>
      <c r="S45" s="11">
        <v>522080</v>
      </c>
      <c r="T45" s="11">
        <v>185365</v>
      </c>
      <c r="U45" s="11">
        <v>9292834.2563452367</v>
      </c>
      <c r="V45" s="11">
        <v>147019</v>
      </c>
      <c r="W45" s="11">
        <v>62630</v>
      </c>
      <c r="X45" s="18">
        <v>9377223.2563452367</v>
      </c>
      <c r="Y45" s="11">
        <v>483679</v>
      </c>
      <c r="Z45" s="11">
        <v>995257.19190328894</v>
      </c>
      <c r="AA45" s="18">
        <v>7813898.0644419473</v>
      </c>
      <c r="AB45" s="17"/>
      <c r="AC45" s="81">
        <v>3766</v>
      </c>
      <c r="AD45" s="71">
        <f t="shared" si="1"/>
        <v>2489.9690006227393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1" customFormat="1" ht="10.5" customHeight="1">
      <c r="A46" s="56" t="s">
        <v>48</v>
      </c>
      <c r="B46" s="11">
        <v>9273136.9766974822</v>
      </c>
      <c r="C46" s="11">
        <v>169262</v>
      </c>
      <c r="D46" s="11">
        <v>396992</v>
      </c>
      <c r="E46" s="11">
        <v>117605</v>
      </c>
      <c r="F46" s="11">
        <v>137952.90886434473</v>
      </c>
      <c r="G46" s="11">
        <v>167391</v>
      </c>
      <c r="H46" s="11">
        <v>3690333</v>
      </c>
      <c r="I46" s="11">
        <v>232083</v>
      </c>
      <c r="J46" s="11">
        <v>132854</v>
      </c>
      <c r="K46" s="11">
        <v>182498</v>
      </c>
      <c r="L46" s="11">
        <v>282382</v>
      </c>
      <c r="M46" s="11">
        <v>56859</v>
      </c>
      <c r="N46" s="18">
        <v>784847</v>
      </c>
      <c r="O46" s="56" t="str">
        <f t="shared" si="0"/>
        <v>球磨村</v>
      </c>
      <c r="P46" s="11">
        <v>658710</v>
      </c>
      <c r="Q46" s="11">
        <v>711698.06783313688</v>
      </c>
      <c r="R46" s="11">
        <v>777797</v>
      </c>
      <c r="S46" s="11">
        <v>339995</v>
      </c>
      <c r="T46" s="11">
        <v>433878</v>
      </c>
      <c r="U46" s="11">
        <v>9273136.9766974822</v>
      </c>
      <c r="V46" s="11">
        <v>148776</v>
      </c>
      <c r="W46" s="11">
        <v>62497</v>
      </c>
      <c r="X46" s="18">
        <v>9359415.9766974822</v>
      </c>
      <c r="Y46" s="11">
        <v>683859</v>
      </c>
      <c r="Z46" s="11">
        <v>3828285.9088643449</v>
      </c>
      <c r="AA46" s="18">
        <v>4760992.0678331368</v>
      </c>
      <c r="AB46" s="17"/>
      <c r="AC46" s="82">
        <v>4455</v>
      </c>
      <c r="AD46" s="71">
        <f t="shared" si="1"/>
        <v>2100.8790071150352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1" customFormat="1" ht="10.5" customHeight="1">
      <c r="A47" s="57" t="s">
        <v>66</v>
      </c>
      <c r="B47" s="22">
        <v>34710413.0331285</v>
      </c>
      <c r="C47" s="22">
        <v>3583616</v>
      </c>
      <c r="D47" s="22">
        <v>256397</v>
      </c>
      <c r="E47" s="22">
        <v>11059</v>
      </c>
      <c r="F47" s="22">
        <v>3732133.8632179722</v>
      </c>
      <c r="G47" s="22">
        <v>825082</v>
      </c>
      <c r="H47" s="22">
        <v>2401962</v>
      </c>
      <c r="I47" s="22">
        <v>3108213</v>
      </c>
      <c r="J47" s="22">
        <v>1068009</v>
      </c>
      <c r="K47" s="22">
        <v>770725</v>
      </c>
      <c r="L47" s="22">
        <v>1201910</v>
      </c>
      <c r="M47" s="22">
        <v>1013814</v>
      </c>
      <c r="N47" s="23">
        <v>3908697</v>
      </c>
      <c r="O47" s="57" t="str">
        <f t="shared" si="0"/>
        <v>あさぎり町</v>
      </c>
      <c r="P47" s="22">
        <v>3347298</v>
      </c>
      <c r="Q47" s="22">
        <v>1782683.1699105238</v>
      </c>
      <c r="R47" s="22">
        <v>2534008</v>
      </c>
      <c r="S47" s="22">
        <v>2550669</v>
      </c>
      <c r="T47" s="22">
        <v>2614137</v>
      </c>
      <c r="U47" s="22">
        <v>34710413.0331285</v>
      </c>
      <c r="V47" s="22">
        <v>436537</v>
      </c>
      <c r="W47" s="22">
        <v>233934</v>
      </c>
      <c r="X47" s="23">
        <v>34913016.0331285</v>
      </c>
      <c r="Y47" s="22">
        <v>3851072</v>
      </c>
      <c r="Z47" s="22">
        <v>6134095.8632179722</v>
      </c>
      <c r="AA47" s="23">
        <v>24725245.169910528</v>
      </c>
      <c r="AB47" s="17"/>
      <c r="AC47" s="83">
        <v>16896</v>
      </c>
      <c r="AD47" s="71">
        <f t="shared" si="1"/>
        <v>2066.3480133243665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1" customFormat="1" ht="10.5" customHeight="1">
      <c r="A48" s="58" t="s">
        <v>50</v>
      </c>
      <c r="B48" s="24">
        <v>57223921.907226987</v>
      </c>
      <c r="C48" s="25">
        <v>830928</v>
      </c>
      <c r="D48" s="25">
        <v>94461</v>
      </c>
      <c r="E48" s="25">
        <v>294631</v>
      </c>
      <c r="F48" s="25">
        <v>1854244.8042119211</v>
      </c>
      <c r="G48" s="25">
        <v>38534068</v>
      </c>
      <c r="H48" s="25">
        <v>1100877</v>
      </c>
      <c r="I48" s="25">
        <v>1027333</v>
      </c>
      <c r="J48" s="25">
        <v>529447</v>
      </c>
      <c r="K48" s="25">
        <v>365137</v>
      </c>
      <c r="L48" s="25">
        <v>543799</v>
      </c>
      <c r="M48" s="25">
        <v>479555</v>
      </c>
      <c r="N48" s="26">
        <v>2249251</v>
      </c>
      <c r="O48" s="58" t="str">
        <f t="shared" si="0"/>
        <v>苓北町</v>
      </c>
      <c r="P48" s="25">
        <v>1598857</v>
      </c>
      <c r="Q48" s="25">
        <v>1080823.1030150633</v>
      </c>
      <c r="R48" s="25">
        <v>1901733</v>
      </c>
      <c r="S48" s="25">
        <v>3673683</v>
      </c>
      <c r="T48" s="25">
        <v>1065094</v>
      </c>
      <c r="U48" s="25">
        <v>57223921.907226987</v>
      </c>
      <c r="V48" s="25">
        <v>648175</v>
      </c>
      <c r="W48" s="25">
        <v>385666</v>
      </c>
      <c r="X48" s="26">
        <v>57486430.907226987</v>
      </c>
      <c r="Y48" s="25">
        <v>1220020</v>
      </c>
      <c r="Z48" s="25">
        <v>2955121.8042119211</v>
      </c>
      <c r="AA48" s="26">
        <v>53048780.103015065</v>
      </c>
      <c r="AB48" s="17"/>
      <c r="AC48" s="85">
        <v>8552</v>
      </c>
      <c r="AD48" s="71">
        <f t="shared" si="1"/>
        <v>6721.9867758684504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1" customFormat="1" ht="10.5" customHeight="1">
      <c r="A49" s="59" t="s">
        <v>51</v>
      </c>
      <c r="B49" s="27">
        <v>5409676514.1895123</v>
      </c>
      <c r="C49" s="27">
        <v>142352896</v>
      </c>
      <c r="D49" s="27">
        <v>10717829</v>
      </c>
      <c r="E49" s="27">
        <v>18430476</v>
      </c>
      <c r="F49" s="27">
        <v>966760552.69254363</v>
      </c>
      <c r="G49" s="27">
        <v>159090959</v>
      </c>
      <c r="H49" s="27">
        <v>286963487</v>
      </c>
      <c r="I49" s="27">
        <v>558908045</v>
      </c>
      <c r="J49" s="27">
        <v>288443311</v>
      </c>
      <c r="K49" s="27">
        <v>163621580</v>
      </c>
      <c r="L49" s="27">
        <v>193193187</v>
      </c>
      <c r="M49" s="27">
        <v>215566379</v>
      </c>
      <c r="N49" s="28">
        <v>594558251</v>
      </c>
      <c r="O49" s="59" t="str">
        <f t="shared" si="0"/>
        <v>市町村計</v>
      </c>
      <c r="P49" s="27">
        <v>317409814</v>
      </c>
      <c r="Q49" s="27">
        <v>414398011.49696982</v>
      </c>
      <c r="R49" s="27">
        <v>272217411</v>
      </c>
      <c r="S49" s="27">
        <v>516974519</v>
      </c>
      <c r="T49" s="27">
        <v>290069806</v>
      </c>
      <c r="U49" s="27">
        <v>5409676514.1895123</v>
      </c>
      <c r="V49" s="27">
        <v>61823001</v>
      </c>
      <c r="W49" s="27">
        <v>36459003</v>
      </c>
      <c r="X49" s="28">
        <v>5435040512.1895123</v>
      </c>
      <c r="Y49" s="27">
        <v>171501201</v>
      </c>
      <c r="Z49" s="27">
        <v>1253724039.6925435</v>
      </c>
      <c r="AA49" s="28">
        <v>3984451273.4969687</v>
      </c>
      <c r="AB49" s="17"/>
      <c r="AC49" s="88">
        <v>1826425</v>
      </c>
      <c r="AD49" s="71">
        <f t="shared" si="1"/>
        <v>2975.780835342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4.25" customHeight="1" thickBot="1">
      <c r="A50" s="29" t="s">
        <v>72</v>
      </c>
      <c r="B50" s="145">
        <f>AVERAGE(B4:B48)</f>
        <v>120215033.64865589</v>
      </c>
      <c r="C50" s="145">
        <f t="shared" ref="C50:AA50" si="2">AVERAGE(C4:C48)</f>
        <v>3163397.6888888888</v>
      </c>
      <c r="D50" s="189">
        <f>D49/COUNTA($A$4:$A$48)</f>
        <v>238173.97777777776</v>
      </c>
      <c r="E50" s="189">
        <f>E49/COUNTA($A$4:$A$48)</f>
        <v>409566.13333333336</v>
      </c>
      <c r="F50" s="145">
        <f t="shared" si="2"/>
        <v>21483567.837612078</v>
      </c>
      <c r="G50" s="145">
        <f t="shared" si="2"/>
        <v>3535354.6444444442</v>
      </c>
      <c r="H50" s="145">
        <f t="shared" si="2"/>
        <v>6376966.3777777776</v>
      </c>
      <c r="I50" s="145">
        <f t="shared" si="2"/>
        <v>12420178.777777778</v>
      </c>
      <c r="J50" s="145">
        <f t="shared" si="2"/>
        <v>6409851.3555555558</v>
      </c>
      <c r="K50" s="145">
        <f t="shared" si="2"/>
        <v>3636035.111111111</v>
      </c>
      <c r="L50" s="145">
        <f t="shared" si="2"/>
        <v>4293181.9333333336</v>
      </c>
      <c r="M50" s="145">
        <f t="shared" si="2"/>
        <v>4790363.9777777782</v>
      </c>
      <c r="N50" s="145">
        <f t="shared" si="2"/>
        <v>13212405.577777777</v>
      </c>
      <c r="O50" s="31" t="s">
        <v>152</v>
      </c>
      <c r="P50" s="145">
        <f t="shared" si="2"/>
        <v>7053551.4222222222</v>
      </c>
      <c r="Q50" s="145">
        <f t="shared" si="2"/>
        <v>9208844.6999326628</v>
      </c>
      <c r="R50" s="145">
        <f t="shared" si="2"/>
        <v>6049275.7999999998</v>
      </c>
      <c r="S50" s="145">
        <f t="shared" si="2"/>
        <v>11488322.644444445</v>
      </c>
      <c r="T50" s="145">
        <f t="shared" si="2"/>
        <v>6445995.6888888888</v>
      </c>
      <c r="U50" s="145">
        <f t="shared" si="2"/>
        <v>120215033.64865589</v>
      </c>
      <c r="V50" s="145">
        <f t="shared" si="2"/>
        <v>1373844.4666666666</v>
      </c>
      <c r="W50" s="145">
        <f t="shared" si="2"/>
        <v>810200.06666666665</v>
      </c>
      <c r="X50" s="145">
        <f t="shared" si="2"/>
        <v>120778678.0486559</v>
      </c>
      <c r="Y50" s="145">
        <f t="shared" si="2"/>
        <v>3811137.8</v>
      </c>
      <c r="Z50" s="145">
        <f t="shared" si="2"/>
        <v>27860534.215389863</v>
      </c>
      <c r="AA50" s="145">
        <f t="shared" si="2"/>
        <v>88543361.633265987</v>
      </c>
      <c r="AC50" s="89">
        <f>AC49/45</f>
        <v>40587.222222222219</v>
      </c>
      <c r="AD50" s="77">
        <f t="shared" si="1"/>
        <v>2975.7808353420019</v>
      </c>
    </row>
    <row r="51" spans="1:78" ht="12.75" thickTop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78">
      <c r="A52" s="142" t="s">
        <v>171</v>
      </c>
      <c r="AC52" s="17">
        <f>SUM(AC4:AC48)</f>
        <v>1826425</v>
      </c>
    </row>
    <row r="53" spans="1:78">
      <c r="A53" s="31" t="s">
        <v>151</v>
      </c>
    </row>
    <row r="54" spans="1:78">
      <c r="A54" s="179" t="s">
        <v>161</v>
      </c>
    </row>
    <row r="55" spans="1:78" s="17" customFormat="1" ht="9" customHeight="1"/>
    <row r="56" spans="1:78" s="17" customFormat="1" ht="9" customHeight="1"/>
    <row r="57" spans="1:78" s="17" customFormat="1" ht="9" customHeight="1"/>
    <row r="58" spans="1:78" s="17" customFormat="1" ht="9" customHeight="1"/>
    <row r="59" spans="1:78" s="17" customFormat="1" ht="9" customHeight="1"/>
    <row r="60" spans="1:78" s="17" customFormat="1" ht="9" customHeight="1"/>
    <row r="61" spans="1:78" s="17" customFormat="1" ht="9" customHeight="1"/>
    <row r="62" spans="1:78" s="17" customFormat="1" ht="9" customHeight="1"/>
    <row r="63" spans="1:78" s="17" customFormat="1" ht="9" customHeight="1"/>
    <row r="64" spans="1:78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11.1" customHeight="1"/>
    <row r="76" s="17" customFormat="1" ht="11.1" customHeight="1"/>
    <row r="77" s="17" customFormat="1" ht="11.1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9" customHeight="1"/>
    <row r="99" s="17" customFormat="1" ht="9" customHeight="1"/>
    <row r="100" s="17" customFormat="1" ht="9" customHeight="1"/>
    <row r="101" s="17" customFormat="1" ht="9" customHeight="1"/>
    <row r="102" s="17" customFormat="1" ht="9" customHeight="1"/>
    <row r="103" s="17" customFormat="1" ht="9" customHeight="1"/>
    <row r="104" s="17" customFormat="1" ht="9" customHeight="1"/>
    <row r="105" s="17" customFormat="1" ht="9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.9499999999999993" customHeigh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</sheetData>
  <sheetProtection sheet="1" objects="1" scenarios="1"/>
  <phoneticPr fontId="5"/>
  <pageMargins left="0.55118110236220474" right="0.19685039370078741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4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BZ309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2.85546875" style="29" customWidth="1"/>
    <col min="3" max="3" width="11.42578125" style="29" customWidth="1"/>
    <col min="4" max="4" width="9.7109375" style="29" customWidth="1"/>
    <col min="5" max="5" width="11.140625" style="29" customWidth="1"/>
    <col min="6" max="6" width="13.28515625" style="29" customWidth="1"/>
    <col min="7" max="11" width="12" style="29" customWidth="1"/>
    <col min="12" max="12" width="11.5703125" style="29" customWidth="1"/>
    <col min="13" max="13" width="11" style="29" customWidth="1"/>
    <col min="14" max="14" width="12.7109375" style="29" customWidth="1"/>
    <col min="15" max="15" width="10.85546875" style="29" customWidth="1"/>
    <col min="16" max="16" width="12.85546875" style="29" customWidth="1"/>
    <col min="17" max="18" width="11.28515625" style="29" customWidth="1"/>
    <col min="19" max="19" width="12" style="29" customWidth="1"/>
    <col min="20" max="20" width="11.5703125" style="29" customWidth="1"/>
    <col min="21" max="21" width="12" style="29" customWidth="1"/>
    <col min="22" max="22" width="12.85546875" style="29" customWidth="1"/>
    <col min="23" max="23" width="12.7109375" style="29" customWidth="1"/>
    <col min="24" max="24" width="13.5703125" style="29" customWidth="1"/>
    <col min="25" max="25" width="12.140625" style="29" customWidth="1"/>
    <col min="26" max="26" width="12.85546875" style="29" customWidth="1"/>
    <col min="27" max="27" width="13.28515625" style="29" customWidth="1"/>
    <col min="28" max="28" width="5.42578125" style="17" customWidth="1"/>
    <col min="29" max="29" width="11.28515625" style="17" customWidth="1"/>
    <col min="30" max="30" width="10" style="17" customWidth="1"/>
    <col min="31" max="31" width="9.28515625" style="17" customWidth="1"/>
    <col min="32" max="37" width="12" style="17" customWidth="1"/>
    <col min="38" max="38" width="10" style="17" customWidth="1"/>
    <col min="39" max="39" width="10.7109375" style="17" customWidth="1"/>
    <col min="40" max="40" width="10.28515625" style="17" customWidth="1"/>
    <col min="41" max="41" width="9.5703125" style="17" customWidth="1"/>
    <col min="42" max="42" width="10.85546875" style="17" customWidth="1"/>
    <col min="43" max="43" width="9.7109375" style="17" customWidth="1"/>
    <col min="44" max="44" width="9" style="17" customWidth="1"/>
    <col min="45" max="46" width="9.7109375" style="17" customWidth="1"/>
    <col min="47" max="47" width="10.140625" style="17" customWidth="1"/>
    <col min="48" max="48" width="9.85546875" style="17" customWidth="1"/>
    <col min="49" max="49" width="10.85546875" style="17" customWidth="1"/>
    <col min="50" max="50" width="10" style="17" customWidth="1"/>
    <col min="51" max="51" width="11.140625" style="17" customWidth="1"/>
    <col min="52" max="52" width="10.140625" style="17" customWidth="1"/>
    <col min="53" max="53" width="10.5703125" style="17" customWidth="1"/>
    <col min="54" max="54" width="10.7109375" style="17" customWidth="1"/>
    <col min="55" max="78" width="9.140625" style="17"/>
    <col min="79" max="16384" width="9.140625" style="29"/>
  </cols>
  <sheetData>
    <row r="1" spans="1:78" s="11" customFormat="1" ht="10.5" customHeight="1">
      <c r="A1" s="11" t="s">
        <v>160</v>
      </c>
      <c r="C1" s="12" t="s">
        <v>76</v>
      </c>
      <c r="D1" s="13" t="s">
        <v>68</v>
      </c>
      <c r="E1" s="13"/>
      <c r="M1" s="14"/>
      <c r="N1" s="14" t="s">
        <v>53</v>
      </c>
      <c r="O1" s="11" t="str">
        <f>$A$1</f>
        <v>市町村内総生産（2008SNA）</v>
      </c>
      <c r="P1" s="15"/>
      <c r="Q1" s="16" t="str">
        <f>C1</f>
        <v>平成19年度</v>
      </c>
      <c r="R1" s="15" t="str">
        <f>$D$1</f>
        <v>(実数)</v>
      </c>
      <c r="AA1" s="14" t="str">
        <f>$N$1</f>
        <v>（単位：千円）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s="11" customFormat="1" ht="14.25" customHeight="1" thickBot="1">
      <c r="A2" s="32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6"/>
      <c r="O2" s="32"/>
      <c r="P2" s="35"/>
      <c r="Q2" s="35"/>
      <c r="R2" s="35"/>
      <c r="S2" s="35"/>
      <c r="T2" s="37"/>
      <c r="U2" s="35" t="s">
        <v>1</v>
      </c>
      <c r="V2" s="38" t="s">
        <v>70</v>
      </c>
      <c r="W2" s="39" t="s">
        <v>71</v>
      </c>
      <c r="X2" s="40" t="s">
        <v>2</v>
      </c>
      <c r="Y2" s="41" t="s">
        <v>100</v>
      </c>
      <c r="Z2" s="42"/>
      <c r="AA2" s="146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5" customFormat="1" ht="10.5" customHeight="1" thickTop="1">
      <c r="A3" s="43"/>
      <c r="B3" s="44"/>
      <c r="C3" s="45" t="s">
        <v>3</v>
      </c>
      <c r="D3" s="46" t="s">
        <v>4</v>
      </c>
      <c r="E3" s="46" t="s">
        <v>5</v>
      </c>
      <c r="F3" s="46" t="s">
        <v>101</v>
      </c>
      <c r="G3" s="46" t="s">
        <v>102</v>
      </c>
      <c r="H3" s="46" t="s">
        <v>104</v>
      </c>
      <c r="I3" s="46" t="s">
        <v>96</v>
      </c>
      <c r="J3" s="46" t="s">
        <v>107</v>
      </c>
      <c r="K3" s="46" t="s">
        <v>109</v>
      </c>
      <c r="L3" s="46" t="s">
        <v>111</v>
      </c>
      <c r="M3" s="47" t="s">
        <v>113</v>
      </c>
      <c r="N3" s="48" t="s">
        <v>115</v>
      </c>
      <c r="O3" s="43"/>
      <c r="P3" s="44" t="s">
        <v>117</v>
      </c>
      <c r="Q3" s="49" t="s">
        <v>119</v>
      </c>
      <c r="R3" s="50" t="s">
        <v>121</v>
      </c>
      <c r="S3" s="50" t="s">
        <v>123</v>
      </c>
      <c r="T3" s="51" t="s">
        <v>125</v>
      </c>
      <c r="U3" s="49"/>
      <c r="V3" s="52" t="s">
        <v>127</v>
      </c>
      <c r="W3" s="53" t="s">
        <v>128</v>
      </c>
      <c r="X3" s="54"/>
      <c r="Y3" s="55" t="s">
        <v>129</v>
      </c>
      <c r="Z3" s="49" t="s">
        <v>130</v>
      </c>
      <c r="AA3" s="147" t="s">
        <v>131</v>
      </c>
      <c r="AB3" s="17"/>
      <c r="AC3" s="84" t="s">
        <v>85</v>
      </c>
      <c r="AD3" s="67" t="s">
        <v>86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1" customFormat="1" ht="10.5" customHeight="1">
      <c r="A4" s="56" t="s">
        <v>6</v>
      </c>
      <c r="B4" s="11">
        <v>2358259023.3605084</v>
      </c>
      <c r="C4" s="11">
        <v>22281794</v>
      </c>
      <c r="D4" s="11">
        <v>515490</v>
      </c>
      <c r="E4" s="11">
        <v>3302988</v>
      </c>
      <c r="F4" s="11">
        <v>180403421.60727513</v>
      </c>
      <c r="G4" s="11">
        <v>42084866</v>
      </c>
      <c r="H4" s="11">
        <v>110061403</v>
      </c>
      <c r="I4" s="11">
        <v>336002326</v>
      </c>
      <c r="J4" s="11">
        <v>106092939</v>
      </c>
      <c r="K4" s="11">
        <v>74116175</v>
      </c>
      <c r="L4" s="11">
        <v>108243858</v>
      </c>
      <c r="M4" s="11">
        <v>173281108</v>
      </c>
      <c r="N4" s="18">
        <v>285597887</v>
      </c>
      <c r="O4" s="56" t="str">
        <f t="shared" ref="O4:O49" si="0">A4</f>
        <v>熊本市</v>
      </c>
      <c r="P4" s="11">
        <v>173539571</v>
      </c>
      <c r="Q4" s="11">
        <v>269232292.75323319</v>
      </c>
      <c r="R4" s="11">
        <v>120478279</v>
      </c>
      <c r="S4" s="11">
        <v>229081079</v>
      </c>
      <c r="T4" s="11">
        <v>123943546</v>
      </c>
      <c r="U4" s="11">
        <v>2358259023.3605084</v>
      </c>
      <c r="V4" s="11">
        <v>24904155</v>
      </c>
      <c r="W4" s="11">
        <v>14504760</v>
      </c>
      <c r="X4" s="18">
        <v>2368658418.3605084</v>
      </c>
      <c r="Y4" s="11">
        <v>26100272</v>
      </c>
      <c r="Z4" s="11">
        <v>290464824.60727513</v>
      </c>
      <c r="AA4" s="18">
        <v>2041693926.7532332</v>
      </c>
      <c r="AB4" s="17"/>
      <c r="AC4" s="80">
        <v>730461</v>
      </c>
      <c r="AD4" s="71">
        <f>X4/AC4</f>
        <v>3242.6897785925717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1" customFormat="1" ht="10.5" customHeight="1">
      <c r="A5" s="56" t="s">
        <v>7</v>
      </c>
      <c r="B5" s="11">
        <v>381626250.83858758</v>
      </c>
      <c r="C5" s="11">
        <v>17817511</v>
      </c>
      <c r="D5" s="11">
        <v>954507</v>
      </c>
      <c r="E5" s="11">
        <v>315968</v>
      </c>
      <c r="F5" s="11">
        <v>76614415.672146618</v>
      </c>
      <c r="G5" s="11">
        <v>9913692</v>
      </c>
      <c r="H5" s="11">
        <v>22848588</v>
      </c>
      <c r="I5" s="11">
        <v>37649464</v>
      </c>
      <c r="J5" s="11">
        <v>33705492</v>
      </c>
      <c r="K5" s="11">
        <v>10547877</v>
      </c>
      <c r="L5" s="11">
        <v>8560624</v>
      </c>
      <c r="M5" s="11">
        <v>18668397</v>
      </c>
      <c r="N5" s="18">
        <v>38518066</v>
      </c>
      <c r="O5" s="56" t="str">
        <f t="shared" si="0"/>
        <v>八代市</v>
      </c>
      <c r="P5" s="11">
        <v>13220059</v>
      </c>
      <c r="Q5" s="11">
        <v>17931793.166440982</v>
      </c>
      <c r="R5" s="11">
        <v>17360442</v>
      </c>
      <c r="S5" s="11">
        <v>37418452</v>
      </c>
      <c r="T5" s="11">
        <v>19580903</v>
      </c>
      <c r="U5" s="11">
        <v>381626250.83858758</v>
      </c>
      <c r="V5" s="11">
        <v>3975410</v>
      </c>
      <c r="W5" s="11">
        <v>2347239</v>
      </c>
      <c r="X5" s="18">
        <v>383254421.83858758</v>
      </c>
      <c r="Y5" s="11">
        <v>19087986</v>
      </c>
      <c r="Z5" s="11">
        <v>99463003.672146618</v>
      </c>
      <c r="AA5" s="18">
        <v>263075261.16644096</v>
      </c>
      <c r="AB5" s="17"/>
      <c r="AC5" s="80">
        <v>135000</v>
      </c>
      <c r="AD5" s="71">
        <f t="shared" ref="AD5:AD50" si="1">X5/AC5</f>
        <v>2838.921643248797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1" customFormat="1" ht="10.5" customHeight="1">
      <c r="A6" s="56" t="s">
        <v>8</v>
      </c>
      <c r="B6" s="11">
        <v>117620679.27639519</v>
      </c>
      <c r="C6" s="11">
        <v>1431614</v>
      </c>
      <c r="D6" s="11">
        <v>275629</v>
      </c>
      <c r="E6" s="11">
        <v>69704</v>
      </c>
      <c r="F6" s="11">
        <v>17915293.336158417</v>
      </c>
      <c r="G6" s="11">
        <v>4025979</v>
      </c>
      <c r="H6" s="11">
        <v>4941868</v>
      </c>
      <c r="I6" s="11">
        <v>11644133</v>
      </c>
      <c r="J6" s="11">
        <v>8221611</v>
      </c>
      <c r="K6" s="11">
        <v>5321937</v>
      </c>
      <c r="L6" s="11">
        <v>2908002</v>
      </c>
      <c r="M6" s="11">
        <v>6461105</v>
      </c>
      <c r="N6" s="18">
        <v>10800267</v>
      </c>
      <c r="O6" s="56" t="str">
        <f t="shared" si="0"/>
        <v>人吉市</v>
      </c>
      <c r="P6" s="11">
        <v>4348941</v>
      </c>
      <c r="Q6" s="11">
        <v>10549472.940236766</v>
      </c>
      <c r="R6" s="11">
        <v>4307987</v>
      </c>
      <c r="S6" s="11">
        <v>16131582</v>
      </c>
      <c r="T6" s="11">
        <v>8265554</v>
      </c>
      <c r="U6" s="11">
        <v>117620679.27639519</v>
      </c>
      <c r="V6" s="11">
        <v>1244898</v>
      </c>
      <c r="W6" s="11">
        <v>723440</v>
      </c>
      <c r="X6" s="18">
        <v>118142137.27639519</v>
      </c>
      <c r="Y6" s="11">
        <v>1776947</v>
      </c>
      <c r="Z6" s="11">
        <v>22857161.336158417</v>
      </c>
      <c r="AA6" s="18">
        <v>92986570.940236777</v>
      </c>
      <c r="AB6" s="17"/>
      <c r="AC6" s="80">
        <v>36776</v>
      </c>
      <c r="AD6" s="71">
        <f t="shared" si="1"/>
        <v>3212.4792602891885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1" customFormat="1" ht="10.5" customHeight="1">
      <c r="A7" s="56" t="s">
        <v>9</v>
      </c>
      <c r="B7" s="11">
        <v>106869591.83053511</v>
      </c>
      <c r="C7" s="11">
        <v>1486009</v>
      </c>
      <c r="D7" s="11">
        <v>24120</v>
      </c>
      <c r="E7" s="11">
        <v>155756</v>
      </c>
      <c r="F7" s="11">
        <v>13474986.767175088</v>
      </c>
      <c r="G7" s="11">
        <v>3814191</v>
      </c>
      <c r="H7" s="11">
        <v>4868258</v>
      </c>
      <c r="I7" s="11">
        <v>9819006</v>
      </c>
      <c r="J7" s="11">
        <v>2360725</v>
      </c>
      <c r="K7" s="11">
        <v>3992233</v>
      </c>
      <c r="L7" s="11">
        <v>3622639</v>
      </c>
      <c r="M7" s="11">
        <v>4429946</v>
      </c>
      <c r="N7" s="18">
        <v>16339313</v>
      </c>
      <c r="O7" s="56" t="str">
        <f t="shared" si="0"/>
        <v>荒尾市</v>
      </c>
      <c r="P7" s="11">
        <v>3332583</v>
      </c>
      <c r="Q7" s="11">
        <v>4166329.0633600317</v>
      </c>
      <c r="R7" s="11">
        <v>5748252</v>
      </c>
      <c r="S7" s="11">
        <v>20096614</v>
      </c>
      <c r="T7" s="11">
        <v>9138631</v>
      </c>
      <c r="U7" s="11">
        <v>106869591.83053511</v>
      </c>
      <c r="V7" s="11">
        <v>1184499</v>
      </c>
      <c r="W7" s="11">
        <v>657314</v>
      </c>
      <c r="X7" s="18">
        <v>107396776.83053511</v>
      </c>
      <c r="Y7" s="11">
        <v>1665885</v>
      </c>
      <c r="Z7" s="11">
        <v>18343244.767175086</v>
      </c>
      <c r="AA7" s="18">
        <v>86860462.063360035</v>
      </c>
      <c r="AB7" s="17"/>
      <c r="AC7" s="80">
        <v>55696</v>
      </c>
      <c r="AD7" s="71">
        <f t="shared" si="1"/>
        <v>1928.2673231566919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1" customFormat="1" ht="10.5" customHeight="1">
      <c r="A8" s="56" t="s">
        <v>10</v>
      </c>
      <c r="B8" s="11">
        <v>84025448.934953526</v>
      </c>
      <c r="C8" s="11">
        <v>1085225</v>
      </c>
      <c r="D8" s="11">
        <v>244132</v>
      </c>
      <c r="E8" s="11">
        <v>2290</v>
      </c>
      <c r="F8" s="11">
        <v>17760320.491682354</v>
      </c>
      <c r="G8" s="11">
        <v>3311929</v>
      </c>
      <c r="H8" s="11">
        <v>4310513</v>
      </c>
      <c r="I8" s="11">
        <v>6783506</v>
      </c>
      <c r="J8" s="11">
        <v>4627449</v>
      </c>
      <c r="K8" s="11">
        <v>2210674</v>
      </c>
      <c r="L8" s="11">
        <v>1820218</v>
      </c>
      <c r="M8" s="11">
        <v>3749917</v>
      </c>
      <c r="N8" s="18">
        <v>7154264</v>
      </c>
      <c r="O8" s="56" t="str">
        <f t="shared" si="0"/>
        <v>水俣市</v>
      </c>
      <c r="P8" s="11">
        <v>4025939</v>
      </c>
      <c r="Q8" s="11">
        <v>3401507.4432711764</v>
      </c>
      <c r="R8" s="11">
        <v>3948398</v>
      </c>
      <c r="S8" s="11">
        <v>15138517</v>
      </c>
      <c r="T8" s="11">
        <v>4450650</v>
      </c>
      <c r="U8" s="11">
        <v>84025448.934953526</v>
      </c>
      <c r="V8" s="11">
        <v>906889</v>
      </c>
      <c r="W8" s="11">
        <v>516809</v>
      </c>
      <c r="X8" s="18">
        <v>84415528.934953526</v>
      </c>
      <c r="Y8" s="11">
        <v>1331647</v>
      </c>
      <c r="Z8" s="11">
        <v>22070833.491682354</v>
      </c>
      <c r="AA8" s="18">
        <v>60622968.443271175</v>
      </c>
      <c r="AB8" s="17"/>
      <c r="AC8" s="80">
        <v>28240</v>
      </c>
      <c r="AD8" s="71">
        <f t="shared" si="1"/>
        <v>2989.2184467051534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1" customFormat="1" ht="10.5" customHeight="1">
      <c r="A9" s="56" t="s">
        <v>11</v>
      </c>
      <c r="B9" s="11">
        <v>178225782.24505544</v>
      </c>
      <c r="C9" s="11">
        <v>12517683</v>
      </c>
      <c r="D9" s="11">
        <v>65611</v>
      </c>
      <c r="E9" s="11">
        <v>963389</v>
      </c>
      <c r="F9" s="11">
        <v>31604039.489337131</v>
      </c>
      <c r="G9" s="11">
        <v>2982420</v>
      </c>
      <c r="H9" s="11">
        <v>10823460</v>
      </c>
      <c r="I9" s="11">
        <v>14621457</v>
      </c>
      <c r="J9" s="11">
        <v>6790337</v>
      </c>
      <c r="K9" s="11">
        <v>5047455</v>
      </c>
      <c r="L9" s="11">
        <v>5027107</v>
      </c>
      <c r="M9" s="11">
        <v>10408142</v>
      </c>
      <c r="N9" s="18">
        <v>20108330</v>
      </c>
      <c r="O9" s="56" t="str">
        <f t="shared" si="0"/>
        <v>玉名市</v>
      </c>
      <c r="P9" s="11">
        <v>6751067</v>
      </c>
      <c r="Q9" s="11">
        <v>10538683.755718304</v>
      </c>
      <c r="R9" s="11">
        <v>9688882</v>
      </c>
      <c r="S9" s="11">
        <v>19461803</v>
      </c>
      <c r="T9" s="11">
        <v>10825916</v>
      </c>
      <c r="U9" s="11">
        <v>178225782.24505544</v>
      </c>
      <c r="V9" s="11">
        <v>1897704</v>
      </c>
      <c r="W9" s="11">
        <v>1096199</v>
      </c>
      <c r="X9" s="18">
        <v>179027287.24505544</v>
      </c>
      <c r="Y9" s="11">
        <v>13546683</v>
      </c>
      <c r="Z9" s="11">
        <v>42427499.489337131</v>
      </c>
      <c r="AA9" s="18">
        <v>122251599.75571831</v>
      </c>
      <c r="AB9" s="17"/>
      <c r="AC9" s="80">
        <v>70908</v>
      </c>
      <c r="AD9" s="71">
        <f t="shared" si="1"/>
        <v>2524.7826372913555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1" customFormat="1" ht="10.5" customHeight="1">
      <c r="A10" s="56" t="s">
        <v>12</v>
      </c>
      <c r="B10" s="11">
        <v>155740608.96880251</v>
      </c>
      <c r="C10" s="11">
        <v>7134084</v>
      </c>
      <c r="D10" s="11">
        <v>432912</v>
      </c>
      <c r="E10" s="11">
        <v>200702</v>
      </c>
      <c r="F10" s="11">
        <v>36638572.536466718</v>
      </c>
      <c r="G10" s="11">
        <v>3486621</v>
      </c>
      <c r="H10" s="11">
        <v>10820437</v>
      </c>
      <c r="I10" s="11">
        <v>11355279</v>
      </c>
      <c r="J10" s="11">
        <v>6119562</v>
      </c>
      <c r="K10" s="11">
        <v>5251853</v>
      </c>
      <c r="L10" s="11">
        <v>3600909</v>
      </c>
      <c r="M10" s="11">
        <v>6363912</v>
      </c>
      <c r="N10" s="18">
        <v>13902328</v>
      </c>
      <c r="O10" s="56" t="str">
        <f t="shared" si="0"/>
        <v>山鹿市</v>
      </c>
      <c r="P10" s="11">
        <v>6802274</v>
      </c>
      <c r="Q10" s="11">
        <v>8730275.4323357996</v>
      </c>
      <c r="R10" s="11">
        <v>7593033</v>
      </c>
      <c r="S10" s="11">
        <v>17760775</v>
      </c>
      <c r="T10" s="11">
        <v>9547080</v>
      </c>
      <c r="U10" s="11">
        <v>155740608.96880251</v>
      </c>
      <c r="V10" s="11">
        <v>1652308</v>
      </c>
      <c r="W10" s="11">
        <v>957902</v>
      </c>
      <c r="X10" s="18">
        <v>156435014.96880251</v>
      </c>
      <c r="Y10" s="11">
        <v>7767698</v>
      </c>
      <c r="Z10" s="11">
        <v>47459009.536466718</v>
      </c>
      <c r="AA10" s="18">
        <v>100513901.43233579</v>
      </c>
      <c r="AB10" s="17"/>
      <c r="AC10" s="80">
        <v>56772</v>
      </c>
      <c r="AD10" s="71">
        <f t="shared" si="1"/>
        <v>2755.4959305432699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1" customFormat="1" ht="10.5" customHeight="1">
      <c r="A11" s="56" t="s">
        <v>13</v>
      </c>
      <c r="B11" s="11">
        <v>182242944.46397701</v>
      </c>
      <c r="C11" s="11">
        <v>9971218</v>
      </c>
      <c r="D11" s="11">
        <v>502677</v>
      </c>
      <c r="E11" s="11">
        <v>68500</v>
      </c>
      <c r="F11" s="11">
        <v>69589197.275169715</v>
      </c>
      <c r="G11" s="11">
        <v>4107808</v>
      </c>
      <c r="H11" s="11">
        <v>10064552</v>
      </c>
      <c r="I11" s="11">
        <v>13689109</v>
      </c>
      <c r="J11" s="11">
        <v>6887176</v>
      </c>
      <c r="K11" s="11">
        <v>5220452</v>
      </c>
      <c r="L11" s="11">
        <v>3147669</v>
      </c>
      <c r="M11" s="11">
        <v>5556010</v>
      </c>
      <c r="N11" s="18">
        <v>13469234</v>
      </c>
      <c r="O11" s="56" t="str">
        <f t="shared" si="0"/>
        <v>菊池市</v>
      </c>
      <c r="P11" s="11">
        <v>4062411</v>
      </c>
      <c r="Q11" s="11">
        <v>9348227.1888072919</v>
      </c>
      <c r="R11" s="11">
        <v>6112076</v>
      </c>
      <c r="S11" s="11">
        <v>13000642</v>
      </c>
      <c r="T11" s="11">
        <v>7445986</v>
      </c>
      <c r="U11" s="11">
        <v>182242944.46397701</v>
      </c>
      <c r="V11" s="11">
        <v>1890543</v>
      </c>
      <c r="W11" s="11">
        <v>1120907</v>
      </c>
      <c r="X11" s="18">
        <v>183012580.46397701</v>
      </c>
      <c r="Y11" s="11">
        <v>10542395</v>
      </c>
      <c r="Z11" s="11">
        <v>79653749.275169715</v>
      </c>
      <c r="AA11" s="18">
        <v>92046800.188807294</v>
      </c>
      <c r="AB11" s="17"/>
      <c r="AC11" s="80">
        <v>51181</v>
      </c>
      <c r="AD11" s="71">
        <f t="shared" si="1"/>
        <v>3575.7914160328446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1" customFormat="1" ht="10.5" customHeight="1">
      <c r="A12" s="56" t="s">
        <v>14</v>
      </c>
      <c r="B12" s="11">
        <v>93702969.380227491</v>
      </c>
      <c r="C12" s="11">
        <v>2589692</v>
      </c>
      <c r="D12" s="11">
        <v>59212</v>
      </c>
      <c r="E12" s="11">
        <v>892289</v>
      </c>
      <c r="F12" s="11">
        <v>28123576.517851286</v>
      </c>
      <c r="G12" s="11">
        <v>2655226</v>
      </c>
      <c r="H12" s="11">
        <v>4874065</v>
      </c>
      <c r="I12" s="11">
        <v>8923158</v>
      </c>
      <c r="J12" s="11">
        <v>5811388</v>
      </c>
      <c r="K12" s="11">
        <v>1825697</v>
      </c>
      <c r="L12" s="11">
        <v>2379765</v>
      </c>
      <c r="M12" s="11">
        <v>2946519</v>
      </c>
      <c r="N12" s="18">
        <v>10863543</v>
      </c>
      <c r="O12" s="56" t="str">
        <f t="shared" si="0"/>
        <v>宇土市</v>
      </c>
      <c r="P12" s="11">
        <v>3207648</v>
      </c>
      <c r="Q12" s="11">
        <v>2272306.8623762047</v>
      </c>
      <c r="R12" s="11">
        <v>3130242</v>
      </c>
      <c r="S12" s="11">
        <v>8183178</v>
      </c>
      <c r="T12" s="11">
        <v>4965464</v>
      </c>
      <c r="U12" s="11">
        <v>93702969.380227491</v>
      </c>
      <c r="V12" s="11">
        <v>1018905</v>
      </c>
      <c r="W12" s="11">
        <v>576332</v>
      </c>
      <c r="X12" s="18">
        <v>94145542.380227491</v>
      </c>
      <c r="Y12" s="11">
        <v>3541193</v>
      </c>
      <c r="Z12" s="11">
        <v>32997641.517851286</v>
      </c>
      <c r="AA12" s="18">
        <v>57164134.862376206</v>
      </c>
      <c r="AB12" s="17"/>
      <c r="AC12" s="80">
        <v>37899</v>
      </c>
      <c r="AD12" s="71">
        <f t="shared" si="1"/>
        <v>2484.116794116665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1" customFormat="1" ht="10.5" customHeight="1">
      <c r="A13" s="56" t="s">
        <v>55</v>
      </c>
      <c r="B13" s="11">
        <v>72158728.377206504</v>
      </c>
      <c r="C13" s="11">
        <v>1372020</v>
      </c>
      <c r="D13" s="11">
        <v>170033</v>
      </c>
      <c r="E13" s="11">
        <v>1697448</v>
      </c>
      <c r="F13" s="11">
        <v>5833757.0570751633</v>
      </c>
      <c r="G13" s="11">
        <v>2473790</v>
      </c>
      <c r="H13" s="11">
        <v>5487855</v>
      </c>
      <c r="I13" s="11">
        <v>5484165</v>
      </c>
      <c r="J13" s="11">
        <v>10543365</v>
      </c>
      <c r="K13" s="11">
        <v>4320997</v>
      </c>
      <c r="L13" s="11">
        <v>1982033</v>
      </c>
      <c r="M13" s="11">
        <v>3173779</v>
      </c>
      <c r="N13" s="18">
        <v>8312123</v>
      </c>
      <c r="O13" s="56" t="str">
        <f t="shared" si="0"/>
        <v>上天草市</v>
      </c>
      <c r="P13" s="11">
        <v>2788299</v>
      </c>
      <c r="Q13" s="11">
        <v>2550523.3201313475</v>
      </c>
      <c r="R13" s="11">
        <v>4475822</v>
      </c>
      <c r="S13" s="11">
        <v>7282884</v>
      </c>
      <c r="T13" s="11">
        <v>4209835</v>
      </c>
      <c r="U13" s="11">
        <v>72158728.377206504</v>
      </c>
      <c r="V13" s="11">
        <v>801931</v>
      </c>
      <c r="W13" s="11">
        <v>443821</v>
      </c>
      <c r="X13" s="18">
        <v>72516838.377206504</v>
      </c>
      <c r="Y13" s="19">
        <v>3239501</v>
      </c>
      <c r="Z13" s="11">
        <v>11321612.057075163</v>
      </c>
      <c r="AA13" s="18">
        <v>57597615.320131339</v>
      </c>
      <c r="AB13" s="20"/>
      <c r="AC13" s="80">
        <v>31432</v>
      </c>
      <c r="AD13" s="71">
        <f t="shared" si="1"/>
        <v>2307.1022644822633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1" customFormat="1" ht="10.5" customHeight="1">
      <c r="A14" s="56" t="s">
        <v>56</v>
      </c>
      <c r="B14" s="19">
        <v>176642113.97057372</v>
      </c>
      <c r="C14" s="11">
        <v>10419572</v>
      </c>
      <c r="D14" s="11">
        <v>148984</v>
      </c>
      <c r="E14" s="11">
        <v>156839</v>
      </c>
      <c r="F14" s="11">
        <v>37725947.465790816</v>
      </c>
      <c r="G14" s="11">
        <v>4571192</v>
      </c>
      <c r="H14" s="11">
        <v>10241910</v>
      </c>
      <c r="I14" s="11">
        <v>12832467</v>
      </c>
      <c r="J14" s="11">
        <v>12397535</v>
      </c>
      <c r="K14" s="11">
        <v>4156187</v>
      </c>
      <c r="L14" s="11">
        <v>4323769</v>
      </c>
      <c r="M14" s="11">
        <v>5482632</v>
      </c>
      <c r="N14" s="18">
        <v>17829588</v>
      </c>
      <c r="O14" s="56" t="str">
        <f t="shared" si="0"/>
        <v>宇城市</v>
      </c>
      <c r="P14" s="11">
        <v>6529504</v>
      </c>
      <c r="Q14" s="11">
        <v>10397394.504782904</v>
      </c>
      <c r="R14" s="11">
        <v>8595933</v>
      </c>
      <c r="S14" s="11">
        <v>20666150</v>
      </c>
      <c r="T14" s="11">
        <v>10166510</v>
      </c>
      <c r="U14" s="11">
        <v>176642113.97057372</v>
      </c>
      <c r="V14" s="11">
        <v>1862823</v>
      </c>
      <c r="W14" s="11">
        <v>1086459</v>
      </c>
      <c r="X14" s="18">
        <v>177418477.97057372</v>
      </c>
      <c r="Y14" s="11">
        <v>10725395</v>
      </c>
      <c r="Z14" s="11">
        <v>47967857.465790816</v>
      </c>
      <c r="AA14" s="18">
        <v>117948861.50478292</v>
      </c>
      <c r="AB14" s="17"/>
      <c r="AC14" s="80">
        <v>62593</v>
      </c>
      <c r="AD14" s="71">
        <f t="shared" si="1"/>
        <v>2834.4779443479897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1" customFormat="1" ht="10.5" customHeight="1">
      <c r="A15" s="56" t="s">
        <v>57</v>
      </c>
      <c r="B15" s="11">
        <v>96065650.361795858</v>
      </c>
      <c r="C15" s="11">
        <v>5912575</v>
      </c>
      <c r="D15" s="11">
        <v>470198</v>
      </c>
      <c r="E15" s="143">
        <v>0</v>
      </c>
      <c r="F15" s="11">
        <v>23813674.423777841</v>
      </c>
      <c r="G15" s="11">
        <v>1875448</v>
      </c>
      <c r="H15" s="11">
        <v>7442380</v>
      </c>
      <c r="I15" s="11">
        <v>5392707</v>
      </c>
      <c r="J15" s="11">
        <v>1955049</v>
      </c>
      <c r="K15" s="11">
        <v>6106842</v>
      </c>
      <c r="L15" s="11">
        <v>1908240</v>
      </c>
      <c r="M15" s="11">
        <v>2875126</v>
      </c>
      <c r="N15" s="18">
        <v>6862826</v>
      </c>
      <c r="O15" s="56" t="str">
        <f t="shared" si="0"/>
        <v>阿蘇市</v>
      </c>
      <c r="P15" s="11">
        <v>3988765</v>
      </c>
      <c r="Q15" s="11">
        <v>6861698.9380180119</v>
      </c>
      <c r="R15" s="11">
        <v>4064526</v>
      </c>
      <c r="S15" s="11">
        <v>10997614</v>
      </c>
      <c r="T15" s="11">
        <v>5537981</v>
      </c>
      <c r="U15" s="11">
        <v>96065650.361795858</v>
      </c>
      <c r="V15" s="11">
        <v>1022325</v>
      </c>
      <c r="W15" s="11">
        <v>590864</v>
      </c>
      <c r="X15" s="18">
        <v>96497111.361795858</v>
      </c>
      <c r="Y15" s="11">
        <v>6382773</v>
      </c>
      <c r="Z15" s="11">
        <v>31256054.423777841</v>
      </c>
      <c r="AA15" s="18">
        <v>58426822.938018017</v>
      </c>
      <c r="AB15" s="17"/>
      <c r="AC15" s="80">
        <v>29149</v>
      </c>
      <c r="AD15" s="71">
        <f t="shared" si="1"/>
        <v>3310.4775931179752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1" customFormat="1" ht="10.5" customHeight="1">
      <c r="A16" s="56" t="s">
        <v>58</v>
      </c>
      <c r="B16" s="19">
        <v>227836581.81798485</v>
      </c>
      <c r="C16" s="11">
        <v>4633715</v>
      </c>
      <c r="D16" s="11">
        <v>1053127</v>
      </c>
      <c r="E16" s="11">
        <v>12353045</v>
      </c>
      <c r="F16" s="11">
        <v>11754125.320787668</v>
      </c>
      <c r="G16" s="11">
        <v>7897003</v>
      </c>
      <c r="H16" s="11">
        <v>18448395</v>
      </c>
      <c r="I16" s="11">
        <v>21448468</v>
      </c>
      <c r="J16" s="11">
        <v>12601478</v>
      </c>
      <c r="K16" s="11">
        <v>6988020</v>
      </c>
      <c r="L16" s="11">
        <v>6896517</v>
      </c>
      <c r="M16" s="11">
        <v>11503014</v>
      </c>
      <c r="N16" s="18">
        <v>24910242</v>
      </c>
      <c r="O16" s="56" t="str">
        <f t="shared" si="0"/>
        <v>天草市</v>
      </c>
      <c r="P16" s="11">
        <v>11782593</v>
      </c>
      <c r="Q16" s="11">
        <v>15515905.49719717</v>
      </c>
      <c r="R16" s="11">
        <v>13331155</v>
      </c>
      <c r="S16" s="11">
        <v>33009669</v>
      </c>
      <c r="T16" s="11">
        <v>13710110</v>
      </c>
      <c r="U16" s="11">
        <v>227836581.81798485</v>
      </c>
      <c r="V16" s="11">
        <v>2424317</v>
      </c>
      <c r="W16" s="11">
        <v>1401337</v>
      </c>
      <c r="X16" s="18">
        <v>228859561.81798485</v>
      </c>
      <c r="Y16" s="11">
        <v>18039887</v>
      </c>
      <c r="Z16" s="11">
        <v>30202520.320787668</v>
      </c>
      <c r="AA16" s="18">
        <v>179594174.49719718</v>
      </c>
      <c r="AB16" s="17"/>
      <c r="AC16" s="80">
        <v>93426</v>
      </c>
      <c r="AD16" s="71">
        <f t="shared" si="1"/>
        <v>2449.634596557541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1" customFormat="1" ht="10.5" customHeight="1">
      <c r="A17" s="57" t="s">
        <v>59</v>
      </c>
      <c r="B17" s="21">
        <v>172289281.57643414</v>
      </c>
      <c r="C17" s="22">
        <v>2205254</v>
      </c>
      <c r="D17" s="22">
        <v>16785</v>
      </c>
      <c r="E17" s="22">
        <v>0</v>
      </c>
      <c r="F17" s="22">
        <v>72412443.293245181</v>
      </c>
      <c r="G17" s="22">
        <v>3242616</v>
      </c>
      <c r="H17" s="22">
        <v>8249980</v>
      </c>
      <c r="I17" s="22">
        <v>8659139</v>
      </c>
      <c r="J17" s="22">
        <v>5185931</v>
      </c>
      <c r="K17" s="22">
        <v>1735712</v>
      </c>
      <c r="L17" s="22">
        <v>3742558</v>
      </c>
      <c r="M17" s="22">
        <v>2107589</v>
      </c>
      <c r="N17" s="23">
        <v>17278046</v>
      </c>
      <c r="O17" s="57" t="str">
        <f t="shared" si="0"/>
        <v>合志市</v>
      </c>
      <c r="P17" s="22">
        <v>15261358</v>
      </c>
      <c r="Q17" s="22">
        <v>3070163.2831889368</v>
      </c>
      <c r="R17" s="22">
        <v>8957763</v>
      </c>
      <c r="S17" s="22">
        <v>15491660</v>
      </c>
      <c r="T17" s="22">
        <v>4672284</v>
      </c>
      <c r="U17" s="22">
        <v>172289281.57643414</v>
      </c>
      <c r="V17" s="22">
        <v>1795591</v>
      </c>
      <c r="W17" s="22">
        <v>1059686</v>
      </c>
      <c r="X17" s="23">
        <v>173025186.57643414</v>
      </c>
      <c r="Y17" s="22">
        <v>2222039</v>
      </c>
      <c r="Z17" s="22">
        <v>80662423.293245181</v>
      </c>
      <c r="AA17" s="23">
        <v>89404819.283188954</v>
      </c>
      <c r="AB17" s="17"/>
      <c r="AC17" s="81">
        <v>52957</v>
      </c>
      <c r="AD17" s="71">
        <f t="shared" si="1"/>
        <v>3267.2769714378483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1" customFormat="1" ht="10.5" customHeight="1">
      <c r="A18" s="57" t="s">
        <v>60</v>
      </c>
      <c r="B18" s="22">
        <v>22559124.091599889</v>
      </c>
      <c r="C18" s="22">
        <v>1055692</v>
      </c>
      <c r="D18" s="22">
        <v>227168</v>
      </c>
      <c r="E18" s="144">
        <v>0</v>
      </c>
      <c r="F18" s="22">
        <v>2517755.7956782039</v>
      </c>
      <c r="G18" s="22">
        <v>1360383</v>
      </c>
      <c r="H18" s="22">
        <v>3303243</v>
      </c>
      <c r="I18" s="22">
        <v>1121990</v>
      </c>
      <c r="J18" s="22">
        <v>707262</v>
      </c>
      <c r="K18" s="22">
        <v>496743</v>
      </c>
      <c r="L18" s="22">
        <v>724310</v>
      </c>
      <c r="M18" s="22">
        <v>747640</v>
      </c>
      <c r="N18" s="23">
        <v>2405231</v>
      </c>
      <c r="O18" s="57" t="str">
        <f t="shared" si="0"/>
        <v>美里町</v>
      </c>
      <c r="P18" s="22">
        <v>499691</v>
      </c>
      <c r="Q18" s="22">
        <v>987601.29592168366</v>
      </c>
      <c r="R18" s="22">
        <v>1101428</v>
      </c>
      <c r="S18" s="22">
        <v>3939675</v>
      </c>
      <c r="T18" s="22">
        <v>1363311</v>
      </c>
      <c r="U18" s="22">
        <v>22559124.091599889</v>
      </c>
      <c r="V18" s="22">
        <v>285335</v>
      </c>
      <c r="W18" s="22">
        <v>138753</v>
      </c>
      <c r="X18" s="23">
        <v>22705706.091599889</v>
      </c>
      <c r="Y18" s="22">
        <v>1282860</v>
      </c>
      <c r="Z18" s="22">
        <v>5820998.7956782039</v>
      </c>
      <c r="AA18" s="23">
        <v>15455265.295921685</v>
      </c>
      <c r="AB18" s="17"/>
      <c r="AC18" s="81">
        <v>11898</v>
      </c>
      <c r="AD18" s="71">
        <f t="shared" si="1"/>
        <v>1908.3632620272222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1" customFormat="1" ht="10.5" customHeight="1">
      <c r="A19" s="56" t="s">
        <v>21</v>
      </c>
      <c r="B19" s="19">
        <v>10513932.240681747</v>
      </c>
      <c r="C19" s="11">
        <v>1168732</v>
      </c>
      <c r="D19" s="11">
        <v>17366</v>
      </c>
      <c r="E19" s="11">
        <v>0</v>
      </c>
      <c r="F19" s="11">
        <v>1393146.0804380593</v>
      </c>
      <c r="G19" s="11">
        <v>557050</v>
      </c>
      <c r="H19" s="11">
        <v>1356550</v>
      </c>
      <c r="I19" s="11">
        <v>863789</v>
      </c>
      <c r="J19" s="11">
        <v>543361</v>
      </c>
      <c r="K19" s="11">
        <v>50185</v>
      </c>
      <c r="L19" s="11">
        <v>339576</v>
      </c>
      <c r="M19" s="11">
        <v>438180</v>
      </c>
      <c r="N19" s="18">
        <v>1367151</v>
      </c>
      <c r="O19" s="56" t="str">
        <f t="shared" si="0"/>
        <v>玉東町</v>
      </c>
      <c r="P19" s="11">
        <v>285008</v>
      </c>
      <c r="Q19" s="11">
        <v>286199.16024368879</v>
      </c>
      <c r="R19" s="11">
        <v>529438</v>
      </c>
      <c r="S19" s="11">
        <v>746017</v>
      </c>
      <c r="T19" s="11">
        <v>572184</v>
      </c>
      <c r="U19" s="11">
        <v>10513932.240681747</v>
      </c>
      <c r="V19" s="11">
        <v>156004</v>
      </c>
      <c r="W19" s="11">
        <v>64667</v>
      </c>
      <c r="X19" s="18">
        <v>10605269.240681747</v>
      </c>
      <c r="Y19" s="11">
        <v>1186098</v>
      </c>
      <c r="Z19" s="11">
        <v>2749696.0804380593</v>
      </c>
      <c r="AA19" s="18">
        <v>6578138.1602436882</v>
      </c>
      <c r="AB19" s="17"/>
      <c r="AC19" s="80">
        <v>5596</v>
      </c>
      <c r="AD19" s="71">
        <f t="shared" si="1"/>
        <v>1895.1517585206839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1" customFormat="1" ht="10.5" customHeight="1">
      <c r="A20" s="56" t="s">
        <v>22</v>
      </c>
      <c r="B20" s="19">
        <v>29094316.425860155</v>
      </c>
      <c r="C20" s="11">
        <v>964186</v>
      </c>
      <c r="D20" s="11">
        <v>139635</v>
      </c>
      <c r="E20" s="11">
        <v>0</v>
      </c>
      <c r="F20" s="11">
        <v>10928311.128425594</v>
      </c>
      <c r="G20" s="11">
        <v>542277</v>
      </c>
      <c r="H20" s="11">
        <v>2898469</v>
      </c>
      <c r="I20" s="11">
        <v>1199597</v>
      </c>
      <c r="J20" s="11">
        <v>2709528</v>
      </c>
      <c r="K20" s="11">
        <v>362341</v>
      </c>
      <c r="L20" s="11">
        <v>683803</v>
      </c>
      <c r="M20" s="11">
        <v>830816</v>
      </c>
      <c r="N20" s="18">
        <v>2610640</v>
      </c>
      <c r="O20" s="56" t="str">
        <f t="shared" si="0"/>
        <v>南関町</v>
      </c>
      <c r="P20" s="11">
        <v>652625</v>
      </c>
      <c r="Q20" s="11">
        <v>589613.29743456119</v>
      </c>
      <c r="R20" s="11">
        <v>1155554</v>
      </c>
      <c r="S20" s="11">
        <v>1269845</v>
      </c>
      <c r="T20" s="11">
        <v>1557076</v>
      </c>
      <c r="U20" s="11">
        <v>29094316.425860155</v>
      </c>
      <c r="V20" s="11">
        <v>344976</v>
      </c>
      <c r="W20" s="11">
        <v>178948</v>
      </c>
      <c r="X20" s="18">
        <v>29260344.425860155</v>
      </c>
      <c r="Y20" s="11">
        <v>1103821</v>
      </c>
      <c r="Z20" s="11">
        <v>13826780.128425594</v>
      </c>
      <c r="AA20" s="18">
        <v>14163715.297434561</v>
      </c>
      <c r="AB20" s="17"/>
      <c r="AC20" s="80">
        <v>10941</v>
      </c>
      <c r="AD20" s="71">
        <f t="shared" si="1"/>
        <v>2674.3756901435113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1" customFormat="1" ht="10.5" customHeight="1">
      <c r="A21" s="56" t="s">
        <v>23</v>
      </c>
      <c r="B21" s="19">
        <v>79580896.490690067</v>
      </c>
      <c r="C21" s="11">
        <v>443997</v>
      </c>
      <c r="D21" s="11">
        <v>828</v>
      </c>
      <c r="E21" s="11">
        <v>187271</v>
      </c>
      <c r="F21" s="11">
        <v>50514003.483821675</v>
      </c>
      <c r="G21" s="11">
        <v>1373619</v>
      </c>
      <c r="H21" s="11">
        <v>3400987</v>
      </c>
      <c r="I21" s="11">
        <v>2230955</v>
      </c>
      <c r="J21" s="11">
        <v>3931757</v>
      </c>
      <c r="K21" s="11">
        <v>606503</v>
      </c>
      <c r="L21" s="11">
        <v>1284778</v>
      </c>
      <c r="M21" s="11">
        <v>1474459</v>
      </c>
      <c r="N21" s="18">
        <v>5283951</v>
      </c>
      <c r="O21" s="56" t="str">
        <f t="shared" si="0"/>
        <v>長洲町</v>
      </c>
      <c r="P21" s="11">
        <v>1651334</v>
      </c>
      <c r="Q21" s="11">
        <v>684388.00686839875</v>
      </c>
      <c r="R21" s="11">
        <v>1395913</v>
      </c>
      <c r="S21" s="11">
        <v>3554761</v>
      </c>
      <c r="T21" s="11">
        <v>1561392</v>
      </c>
      <c r="U21" s="11">
        <v>79580896.490690067</v>
      </c>
      <c r="V21" s="11">
        <v>838114</v>
      </c>
      <c r="W21" s="11">
        <v>489472</v>
      </c>
      <c r="X21" s="18">
        <v>79929538.490690067</v>
      </c>
      <c r="Y21" s="11">
        <v>632096</v>
      </c>
      <c r="Z21" s="11">
        <v>53914990.483821675</v>
      </c>
      <c r="AA21" s="18">
        <v>25033810.006868392</v>
      </c>
      <c r="AB21" s="20"/>
      <c r="AC21" s="80">
        <v>17060</v>
      </c>
      <c r="AD21" s="71">
        <f t="shared" si="1"/>
        <v>4685.2015527954318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s="11" customFormat="1" ht="10.5" customHeight="1">
      <c r="A22" s="57" t="s">
        <v>61</v>
      </c>
      <c r="B22" s="21">
        <v>53489071.847920343</v>
      </c>
      <c r="C22" s="22">
        <v>2302216</v>
      </c>
      <c r="D22" s="22">
        <v>226072</v>
      </c>
      <c r="E22" s="144">
        <v>0</v>
      </c>
      <c r="F22" s="22">
        <v>33875951.435674071</v>
      </c>
      <c r="G22" s="22">
        <v>462377</v>
      </c>
      <c r="H22" s="22">
        <v>1871568</v>
      </c>
      <c r="I22" s="22">
        <v>1270806</v>
      </c>
      <c r="J22" s="22">
        <v>2563655</v>
      </c>
      <c r="K22" s="22">
        <v>332509</v>
      </c>
      <c r="L22" s="22">
        <v>707242</v>
      </c>
      <c r="M22" s="22">
        <v>834290</v>
      </c>
      <c r="N22" s="23">
        <v>2445724</v>
      </c>
      <c r="O22" s="57" t="str">
        <f t="shared" si="0"/>
        <v>和水町</v>
      </c>
      <c r="P22" s="22">
        <v>587261</v>
      </c>
      <c r="Q22" s="22">
        <v>688476.41224627115</v>
      </c>
      <c r="R22" s="22">
        <v>1319501</v>
      </c>
      <c r="S22" s="22">
        <v>2408364</v>
      </c>
      <c r="T22" s="22">
        <v>1593059</v>
      </c>
      <c r="U22" s="22">
        <v>53489071.847920343</v>
      </c>
      <c r="V22" s="22">
        <v>578072</v>
      </c>
      <c r="W22" s="22">
        <v>328991</v>
      </c>
      <c r="X22" s="23">
        <v>53738152.847920343</v>
      </c>
      <c r="Y22" s="22">
        <v>2528288</v>
      </c>
      <c r="Z22" s="22">
        <v>35747519.435674071</v>
      </c>
      <c r="AA22" s="23">
        <v>15213264.412246272</v>
      </c>
      <c r="AB22" s="17"/>
      <c r="AC22" s="81">
        <v>11632</v>
      </c>
      <c r="AD22" s="71">
        <f t="shared" si="1"/>
        <v>4619.8549559766461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11" customFormat="1" ht="10.5" customHeight="1">
      <c r="A23" s="56" t="s">
        <v>25</v>
      </c>
      <c r="B23" s="19">
        <v>178148485.01069769</v>
      </c>
      <c r="C23" s="11">
        <v>2473375</v>
      </c>
      <c r="D23" s="11">
        <v>121926</v>
      </c>
      <c r="E23" s="11">
        <v>0</v>
      </c>
      <c r="F23" s="11">
        <v>101750182.22193089</v>
      </c>
      <c r="G23" s="11">
        <v>3022807</v>
      </c>
      <c r="H23" s="11">
        <v>10902404</v>
      </c>
      <c r="I23" s="11">
        <v>10386244</v>
      </c>
      <c r="J23" s="11">
        <v>9508270</v>
      </c>
      <c r="K23" s="11">
        <v>2639493</v>
      </c>
      <c r="L23" s="11">
        <v>2663038</v>
      </c>
      <c r="M23" s="11">
        <v>2455500</v>
      </c>
      <c r="N23" s="18">
        <v>9853068</v>
      </c>
      <c r="O23" s="56" t="str">
        <f t="shared" si="0"/>
        <v>大津町</v>
      </c>
      <c r="P23" s="11">
        <v>3859307</v>
      </c>
      <c r="Q23" s="11">
        <v>3485046.7887668121</v>
      </c>
      <c r="R23" s="11">
        <v>4808638</v>
      </c>
      <c r="S23" s="11">
        <v>6685924</v>
      </c>
      <c r="T23" s="11">
        <v>3533262</v>
      </c>
      <c r="U23" s="11">
        <v>178148485.01069769</v>
      </c>
      <c r="V23" s="11">
        <v>1800132</v>
      </c>
      <c r="W23" s="11">
        <v>1095724</v>
      </c>
      <c r="X23" s="18">
        <v>178852893.01069769</v>
      </c>
      <c r="Y23" s="11">
        <v>2595301</v>
      </c>
      <c r="Z23" s="11">
        <v>112652586.22193089</v>
      </c>
      <c r="AA23" s="18">
        <v>62900597.788766801</v>
      </c>
      <c r="AB23" s="17"/>
      <c r="AC23" s="80">
        <v>29936</v>
      </c>
      <c r="AD23" s="71">
        <f t="shared" si="1"/>
        <v>5974.5087189570313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1" customFormat="1" ht="10.5" customHeight="1">
      <c r="A24" s="57" t="s">
        <v>26</v>
      </c>
      <c r="B24" s="21">
        <v>190564917.2368803</v>
      </c>
      <c r="C24" s="22">
        <v>2032141</v>
      </c>
      <c r="D24" s="22">
        <v>27654</v>
      </c>
      <c r="E24" s="22">
        <v>0</v>
      </c>
      <c r="F24" s="22">
        <v>108586868.36587526</v>
      </c>
      <c r="G24" s="22">
        <v>880697</v>
      </c>
      <c r="H24" s="22">
        <v>11623919</v>
      </c>
      <c r="I24" s="22">
        <v>15690145</v>
      </c>
      <c r="J24" s="22">
        <v>8676438</v>
      </c>
      <c r="K24" s="22">
        <v>3645138</v>
      </c>
      <c r="L24" s="22">
        <v>2186625</v>
      </c>
      <c r="M24" s="22">
        <v>1264756</v>
      </c>
      <c r="N24" s="23">
        <v>12705330</v>
      </c>
      <c r="O24" s="57" t="str">
        <f t="shared" si="0"/>
        <v>菊陽町</v>
      </c>
      <c r="P24" s="22">
        <v>1957464</v>
      </c>
      <c r="Q24" s="22">
        <v>2773352.8710050532</v>
      </c>
      <c r="R24" s="22">
        <v>2212433</v>
      </c>
      <c r="S24" s="22">
        <v>9964907</v>
      </c>
      <c r="T24" s="22">
        <v>6337049</v>
      </c>
      <c r="U24" s="22">
        <v>190564917.2368803</v>
      </c>
      <c r="V24" s="22">
        <v>1925506</v>
      </c>
      <c r="W24" s="22">
        <v>1172093</v>
      </c>
      <c r="X24" s="23">
        <v>191318330.2368803</v>
      </c>
      <c r="Y24" s="22">
        <v>2059795</v>
      </c>
      <c r="Z24" s="22">
        <v>120210787.36587526</v>
      </c>
      <c r="AA24" s="23">
        <v>68294334.871005043</v>
      </c>
      <c r="AB24" s="17"/>
      <c r="AC24" s="81">
        <v>34453</v>
      </c>
      <c r="AD24" s="71">
        <f t="shared" si="1"/>
        <v>5553.0238364403767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1" customFormat="1" ht="10.5" customHeight="1">
      <c r="A25" s="56" t="s">
        <v>27</v>
      </c>
      <c r="B25" s="11">
        <v>12089420.427537598</v>
      </c>
      <c r="C25" s="11">
        <v>956313</v>
      </c>
      <c r="D25" s="11">
        <v>220881</v>
      </c>
      <c r="E25" s="11">
        <v>0</v>
      </c>
      <c r="F25" s="11">
        <v>354682.28341536236</v>
      </c>
      <c r="G25" s="11">
        <v>299608</v>
      </c>
      <c r="H25" s="11">
        <v>1272183</v>
      </c>
      <c r="I25" s="11">
        <v>625412</v>
      </c>
      <c r="J25" s="11">
        <v>154087</v>
      </c>
      <c r="K25" s="11">
        <v>3963623</v>
      </c>
      <c r="L25" s="11">
        <v>289777</v>
      </c>
      <c r="M25" s="11">
        <v>195262</v>
      </c>
      <c r="N25" s="18">
        <v>1259377</v>
      </c>
      <c r="O25" s="56" t="str">
        <f t="shared" si="0"/>
        <v>南小国町</v>
      </c>
      <c r="P25" s="11">
        <v>305242</v>
      </c>
      <c r="Q25" s="11">
        <v>410799.14412223594</v>
      </c>
      <c r="R25" s="11">
        <v>550051</v>
      </c>
      <c r="S25" s="11">
        <v>610095</v>
      </c>
      <c r="T25" s="11">
        <v>622028</v>
      </c>
      <c r="U25" s="11">
        <v>12089420.427537598</v>
      </c>
      <c r="V25" s="11">
        <v>168829</v>
      </c>
      <c r="W25" s="11">
        <v>74357</v>
      </c>
      <c r="X25" s="18">
        <v>12183892.427537598</v>
      </c>
      <c r="Y25" s="11">
        <v>1177194</v>
      </c>
      <c r="Z25" s="11">
        <v>1626865.2834153622</v>
      </c>
      <c r="AA25" s="18">
        <v>9285361.1441222355</v>
      </c>
      <c r="AB25" s="17"/>
      <c r="AC25" s="80">
        <v>4581</v>
      </c>
      <c r="AD25" s="71">
        <f t="shared" si="1"/>
        <v>2659.657809984195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1" customFormat="1" ht="10.5" customHeight="1">
      <c r="A26" s="56" t="s">
        <v>28</v>
      </c>
      <c r="B26" s="11">
        <v>21702862.606882606</v>
      </c>
      <c r="C26" s="11">
        <v>1127600</v>
      </c>
      <c r="D26" s="11">
        <v>290715</v>
      </c>
      <c r="E26" s="143">
        <v>0</v>
      </c>
      <c r="F26" s="11">
        <v>1093845.147064307</v>
      </c>
      <c r="G26" s="11">
        <v>1000982</v>
      </c>
      <c r="H26" s="11">
        <v>3025703</v>
      </c>
      <c r="I26" s="11">
        <v>1711267</v>
      </c>
      <c r="J26" s="11">
        <v>1622826</v>
      </c>
      <c r="K26" s="11">
        <v>1826517</v>
      </c>
      <c r="L26" s="11">
        <v>613646</v>
      </c>
      <c r="M26" s="11">
        <v>1233110</v>
      </c>
      <c r="N26" s="18">
        <v>1690652</v>
      </c>
      <c r="O26" s="56" t="str">
        <f t="shared" si="0"/>
        <v>小国町</v>
      </c>
      <c r="P26" s="11">
        <v>426011</v>
      </c>
      <c r="Q26" s="11">
        <v>1195817.4598182994</v>
      </c>
      <c r="R26" s="11">
        <v>1818207</v>
      </c>
      <c r="S26" s="11">
        <v>1407847</v>
      </c>
      <c r="T26" s="11">
        <v>1618117</v>
      </c>
      <c r="U26" s="11">
        <v>21702862.606882606</v>
      </c>
      <c r="V26" s="11">
        <v>268977</v>
      </c>
      <c r="W26" s="11">
        <v>133486</v>
      </c>
      <c r="X26" s="18">
        <v>21838353.606882606</v>
      </c>
      <c r="Y26" s="11">
        <v>1418315</v>
      </c>
      <c r="Z26" s="11">
        <v>4119548.1470643068</v>
      </c>
      <c r="AA26" s="18">
        <v>16164999.4598183</v>
      </c>
      <c r="AB26" s="17"/>
      <c r="AC26" s="80">
        <v>8314</v>
      </c>
      <c r="AD26" s="71">
        <f t="shared" si="1"/>
        <v>2626.6963684006023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1" customFormat="1" ht="10.5" customHeight="1">
      <c r="A27" s="56" t="s">
        <v>29</v>
      </c>
      <c r="B27" s="11">
        <v>3531204.0237570428</v>
      </c>
      <c r="C27" s="11">
        <v>954838</v>
      </c>
      <c r="D27" s="11">
        <v>113827</v>
      </c>
      <c r="E27" s="11">
        <v>0</v>
      </c>
      <c r="F27" s="11">
        <v>19220.514354984094</v>
      </c>
      <c r="G27" s="11">
        <v>53325</v>
      </c>
      <c r="H27" s="11">
        <v>371426</v>
      </c>
      <c r="I27" s="11">
        <v>53000</v>
      </c>
      <c r="J27" s="11">
        <v>79215</v>
      </c>
      <c r="K27" s="11">
        <v>532185</v>
      </c>
      <c r="L27" s="11">
        <v>102022</v>
      </c>
      <c r="M27" s="11">
        <v>88363</v>
      </c>
      <c r="N27" s="18">
        <v>319238</v>
      </c>
      <c r="O27" s="56" t="str">
        <f t="shared" si="0"/>
        <v>産山村</v>
      </c>
      <c r="P27" s="11">
        <v>43757</v>
      </c>
      <c r="Q27" s="11">
        <v>180473.50940205855</v>
      </c>
      <c r="R27" s="11">
        <v>272402</v>
      </c>
      <c r="S27" s="11">
        <v>228989</v>
      </c>
      <c r="T27" s="11">
        <v>118923</v>
      </c>
      <c r="U27" s="11">
        <v>3531204.0237570428</v>
      </c>
      <c r="V27" s="11">
        <v>80859</v>
      </c>
      <c r="W27" s="11">
        <v>21719</v>
      </c>
      <c r="X27" s="18">
        <v>3590344.0237570428</v>
      </c>
      <c r="Y27" s="11">
        <v>1068665</v>
      </c>
      <c r="Z27" s="11">
        <v>390646.5143549841</v>
      </c>
      <c r="AA27" s="18">
        <v>2071892.5094020588</v>
      </c>
      <c r="AB27" s="17"/>
      <c r="AC27" s="80">
        <v>1666</v>
      </c>
      <c r="AD27" s="71">
        <f t="shared" si="1"/>
        <v>2155.0684416308782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1" customFormat="1" ht="10.5" customHeight="1">
      <c r="A28" s="56" t="s">
        <v>30</v>
      </c>
      <c r="B28" s="11">
        <v>16037907.27436609</v>
      </c>
      <c r="C28" s="11">
        <v>856893</v>
      </c>
      <c r="D28" s="11">
        <v>290024</v>
      </c>
      <c r="E28" s="11">
        <v>55011</v>
      </c>
      <c r="F28" s="11">
        <v>2679769.1338679362</v>
      </c>
      <c r="G28" s="11">
        <v>257594</v>
      </c>
      <c r="H28" s="11">
        <v>1346756</v>
      </c>
      <c r="I28" s="11">
        <v>1278492</v>
      </c>
      <c r="J28" s="11">
        <v>703952</v>
      </c>
      <c r="K28" s="11">
        <v>944275</v>
      </c>
      <c r="L28" s="11">
        <v>440066</v>
      </c>
      <c r="M28" s="11">
        <v>648549</v>
      </c>
      <c r="N28" s="18">
        <v>1572469</v>
      </c>
      <c r="O28" s="56" t="str">
        <f t="shared" si="0"/>
        <v>高森町</v>
      </c>
      <c r="P28" s="11">
        <v>713399</v>
      </c>
      <c r="Q28" s="11">
        <v>1123605.1404981539</v>
      </c>
      <c r="R28" s="11">
        <v>938324</v>
      </c>
      <c r="S28" s="11">
        <v>1130458</v>
      </c>
      <c r="T28" s="11">
        <v>1058271</v>
      </c>
      <c r="U28" s="11">
        <v>16037907.27436609</v>
      </c>
      <c r="V28" s="11">
        <v>211725</v>
      </c>
      <c r="W28" s="11">
        <v>98643</v>
      </c>
      <c r="X28" s="18">
        <v>16150989.27436609</v>
      </c>
      <c r="Y28" s="11">
        <v>1201928</v>
      </c>
      <c r="Z28" s="11">
        <v>4026525.1338679362</v>
      </c>
      <c r="AA28" s="18">
        <v>10809454.140498154</v>
      </c>
      <c r="AB28" s="17"/>
      <c r="AC28" s="80">
        <v>6932</v>
      </c>
      <c r="AD28" s="71">
        <f t="shared" si="1"/>
        <v>2329.9176679697189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1" customFormat="1" ht="10.5" customHeight="1">
      <c r="A29" s="56" t="s">
        <v>31</v>
      </c>
      <c r="B29" s="11">
        <v>28404325.101184331</v>
      </c>
      <c r="C29" s="11">
        <v>1225753</v>
      </c>
      <c r="D29" s="11">
        <v>109060</v>
      </c>
      <c r="E29" s="11">
        <v>0</v>
      </c>
      <c r="F29" s="11">
        <v>15554148.675279554</v>
      </c>
      <c r="G29" s="11">
        <v>753563</v>
      </c>
      <c r="H29" s="11">
        <v>1014209</v>
      </c>
      <c r="I29" s="11">
        <v>841701</v>
      </c>
      <c r="J29" s="11">
        <v>817013</v>
      </c>
      <c r="K29" s="11">
        <v>645084</v>
      </c>
      <c r="L29" s="11">
        <v>398145</v>
      </c>
      <c r="M29" s="11">
        <v>146778</v>
      </c>
      <c r="N29" s="18">
        <v>1991295</v>
      </c>
      <c r="O29" s="56" t="str">
        <f t="shared" si="0"/>
        <v>西原村</v>
      </c>
      <c r="P29" s="11">
        <v>701925</v>
      </c>
      <c r="Q29" s="11">
        <v>334161.42590477585</v>
      </c>
      <c r="R29" s="11">
        <v>567192</v>
      </c>
      <c r="S29" s="11">
        <v>693078</v>
      </c>
      <c r="T29" s="11">
        <v>2611219</v>
      </c>
      <c r="U29" s="11">
        <v>28404325.101184331</v>
      </c>
      <c r="V29" s="11">
        <v>327437</v>
      </c>
      <c r="W29" s="11">
        <v>174704</v>
      </c>
      <c r="X29" s="18">
        <v>28557058.101184331</v>
      </c>
      <c r="Y29" s="11">
        <v>1334813</v>
      </c>
      <c r="Z29" s="11">
        <v>16568357.675279554</v>
      </c>
      <c r="AA29" s="18">
        <v>10501154.425904777</v>
      </c>
      <c r="AB29" s="20"/>
      <c r="AC29" s="80">
        <v>6523</v>
      </c>
      <c r="AD29" s="71">
        <f t="shared" si="1"/>
        <v>4377.9025143621539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s="11" customFormat="1" ht="10.5" customHeight="1">
      <c r="A30" s="57" t="s">
        <v>62</v>
      </c>
      <c r="B30" s="22">
        <v>27271978.406925187</v>
      </c>
      <c r="C30" s="22">
        <v>1822855</v>
      </c>
      <c r="D30" s="22">
        <v>163904</v>
      </c>
      <c r="E30" s="22">
        <v>0</v>
      </c>
      <c r="F30" s="22">
        <v>615897.25791883876</v>
      </c>
      <c r="G30" s="22">
        <v>1322704</v>
      </c>
      <c r="H30" s="22">
        <v>3312049</v>
      </c>
      <c r="I30" s="22">
        <v>1565980</v>
      </c>
      <c r="J30" s="22">
        <v>345772</v>
      </c>
      <c r="K30" s="22">
        <v>3923839</v>
      </c>
      <c r="L30" s="22">
        <v>769509</v>
      </c>
      <c r="M30" s="22">
        <v>759299</v>
      </c>
      <c r="N30" s="23">
        <v>3592484</v>
      </c>
      <c r="O30" s="57" t="str">
        <f>A30</f>
        <v>南阿蘇村</v>
      </c>
      <c r="P30" s="22">
        <v>980632</v>
      </c>
      <c r="Q30" s="22">
        <v>932008.14900634822</v>
      </c>
      <c r="R30" s="22">
        <v>2101785</v>
      </c>
      <c r="S30" s="22">
        <v>2903223</v>
      </c>
      <c r="T30" s="22">
        <v>2160038</v>
      </c>
      <c r="U30" s="22">
        <v>27271978.406925187</v>
      </c>
      <c r="V30" s="22">
        <v>330062</v>
      </c>
      <c r="W30" s="22">
        <v>167740</v>
      </c>
      <c r="X30" s="23">
        <v>27434300.406925187</v>
      </c>
      <c r="Y30" s="22">
        <v>1986759</v>
      </c>
      <c r="Z30" s="22">
        <v>3927946.2579188389</v>
      </c>
      <c r="AA30" s="23">
        <v>21357273.149006348</v>
      </c>
      <c r="AB30" s="17"/>
      <c r="AC30" s="81">
        <v>12138</v>
      </c>
      <c r="AD30" s="71">
        <f t="shared" si="1"/>
        <v>2260.1994073920901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1" customFormat="1" ht="10.5" customHeight="1">
      <c r="A31" s="56" t="s">
        <v>33</v>
      </c>
      <c r="B31" s="11">
        <v>40128357.499922946</v>
      </c>
      <c r="C31" s="11">
        <v>1166212</v>
      </c>
      <c r="D31" s="11">
        <v>194704</v>
      </c>
      <c r="E31" s="11">
        <v>0</v>
      </c>
      <c r="F31" s="11">
        <v>3714842.4977950146</v>
      </c>
      <c r="G31" s="11">
        <v>1321658</v>
      </c>
      <c r="H31" s="11">
        <v>3074657</v>
      </c>
      <c r="I31" s="11">
        <v>4262510</v>
      </c>
      <c r="J31" s="11">
        <v>2980378</v>
      </c>
      <c r="K31" s="11">
        <v>519133</v>
      </c>
      <c r="L31" s="11">
        <v>1118063</v>
      </c>
      <c r="M31" s="11">
        <v>1604638</v>
      </c>
      <c r="N31" s="18">
        <v>4314105</v>
      </c>
      <c r="O31" s="56" t="str">
        <f t="shared" si="0"/>
        <v>御船町</v>
      </c>
      <c r="P31" s="11">
        <v>736774</v>
      </c>
      <c r="Q31" s="11">
        <v>4305963.0021279324</v>
      </c>
      <c r="R31" s="11">
        <v>3139522</v>
      </c>
      <c r="S31" s="11">
        <v>4719537</v>
      </c>
      <c r="T31" s="11">
        <v>2955661</v>
      </c>
      <c r="U31" s="11">
        <v>40128357.499922946</v>
      </c>
      <c r="V31" s="11">
        <v>465356</v>
      </c>
      <c r="W31" s="11">
        <v>246814</v>
      </c>
      <c r="X31" s="18">
        <v>40346899.499922946</v>
      </c>
      <c r="Y31" s="11">
        <v>1360916</v>
      </c>
      <c r="Z31" s="11">
        <v>6789499.4977950146</v>
      </c>
      <c r="AA31" s="18">
        <v>31977942.002127931</v>
      </c>
      <c r="AB31" s="17"/>
      <c r="AC31" s="80">
        <v>18021</v>
      </c>
      <c r="AD31" s="71">
        <f t="shared" si="1"/>
        <v>2238.88238721064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1" customFormat="1" ht="10.5" customHeight="1">
      <c r="A32" s="56" t="s">
        <v>34</v>
      </c>
      <c r="B32" s="11">
        <v>66784717.520454712</v>
      </c>
      <c r="C32" s="11">
        <v>712434</v>
      </c>
      <c r="D32" s="11">
        <v>108</v>
      </c>
      <c r="E32" s="11">
        <v>36471</v>
      </c>
      <c r="F32" s="11">
        <v>35366435.430507861</v>
      </c>
      <c r="G32" s="11">
        <v>354937</v>
      </c>
      <c r="H32" s="11">
        <v>1736414</v>
      </c>
      <c r="I32" s="11">
        <v>11214162</v>
      </c>
      <c r="J32" s="11">
        <v>3186056</v>
      </c>
      <c r="K32" s="11">
        <v>1620967</v>
      </c>
      <c r="L32" s="11">
        <v>798913</v>
      </c>
      <c r="M32" s="11">
        <v>577265</v>
      </c>
      <c r="N32" s="18">
        <v>3400241</v>
      </c>
      <c r="O32" s="56" t="str">
        <f t="shared" si="0"/>
        <v>嘉島町</v>
      </c>
      <c r="P32" s="11">
        <v>960891</v>
      </c>
      <c r="Q32" s="11">
        <v>472481.08994685253</v>
      </c>
      <c r="R32" s="11">
        <v>689282</v>
      </c>
      <c r="S32" s="11">
        <v>3366506</v>
      </c>
      <c r="T32" s="11">
        <v>2291154</v>
      </c>
      <c r="U32" s="11">
        <v>66784717.520454712</v>
      </c>
      <c r="V32" s="11">
        <v>696533</v>
      </c>
      <c r="W32" s="11">
        <v>410768</v>
      </c>
      <c r="X32" s="18">
        <v>67070482.520454705</v>
      </c>
      <c r="Y32" s="11">
        <v>749013</v>
      </c>
      <c r="Z32" s="11">
        <v>37102849.430507861</v>
      </c>
      <c r="AA32" s="18">
        <v>28932855.089946851</v>
      </c>
      <c r="AB32" s="17"/>
      <c r="AC32" s="80">
        <v>8564</v>
      </c>
      <c r="AD32" s="71">
        <f t="shared" si="1"/>
        <v>7831.6770808564579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1" customFormat="1" ht="10.5" customHeight="1">
      <c r="A33" s="56" t="s">
        <v>35</v>
      </c>
      <c r="B33" s="11">
        <v>128208501.72223064</v>
      </c>
      <c r="C33" s="11">
        <v>2933117</v>
      </c>
      <c r="D33" s="11">
        <v>53047</v>
      </c>
      <c r="E33" s="11">
        <v>0</v>
      </c>
      <c r="F33" s="11">
        <v>35108310.515808642</v>
      </c>
      <c r="G33" s="11">
        <v>1672877</v>
      </c>
      <c r="H33" s="11">
        <v>5384961</v>
      </c>
      <c r="I33" s="11">
        <v>8510240</v>
      </c>
      <c r="J33" s="11">
        <v>18784053</v>
      </c>
      <c r="K33" s="11">
        <v>884907</v>
      </c>
      <c r="L33" s="11">
        <v>12104549</v>
      </c>
      <c r="M33" s="11">
        <v>1625076</v>
      </c>
      <c r="N33" s="18">
        <v>8895094</v>
      </c>
      <c r="O33" s="56" t="str">
        <f t="shared" si="0"/>
        <v>益城町</v>
      </c>
      <c r="P33" s="11">
        <v>8721655</v>
      </c>
      <c r="Q33" s="11">
        <v>9048203.2064220067</v>
      </c>
      <c r="R33" s="11">
        <v>2462328</v>
      </c>
      <c r="S33" s="11">
        <v>6819981</v>
      </c>
      <c r="T33" s="11">
        <v>5200103</v>
      </c>
      <c r="U33" s="11">
        <v>128208501.72223064</v>
      </c>
      <c r="V33" s="11">
        <v>1334504</v>
      </c>
      <c r="W33" s="11">
        <v>788562</v>
      </c>
      <c r="X33" s="18">
        <v>128754443.72223064</v>
      </c>
      <c r="Y33" s="11">
        <v>2986164</v>
      </c>
      <c r="Z33" s="11">
        <v>40493271.515808642</v>
      </c>
      <c r="AA33" s="18">
        <v>84729066.206422001</v>
      </c>
      <c r="AB33" s="17"/>
      <c r="AC33" s="80">
        <v>32735</v>
      </c>
      <c r="AD33" s="71">
        <f t="shared" si="1"/>
        <v>3933.2348777220295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1" customFormat="1" ht="10.5" customHeight="1">
      <c r="A34" s="56" t="s">
        <v>36</v>
      </c>
      <c r="B34" s="11">
        <v>29862370.638086829</v>
      </c>
      <c r="C34" s="11">
        <v>1403337</v>
      </c>
      <c r="D34" s="11">
        <v>66839</v>
      </c>
      <c r="E34" s="11">
        <v>109449</v>
      </c>
      <c r="F34" s="11">
        <v>7845343.4210253097</v>
      </c>
      <c r="G34" s="11">
        <v>581904</v>
      </c>
      <c r="H34" s="11">
        <v>1678091</v>
      </c>
      <c r="I34" s="11">
        <v>1718513</v>
      </c>
      <c r="J34" s="11">
        <v>2365087</v>
      </c>
      <c r="K34" s="11">
        <v>195721</v>
      </c>
      <c r="L34" s="11">
        <v>695972</v>
      </c>
      <c r="M34" s="11">
        <v>1442888</v>
      </c>
      <c r="N34" s="18">
        <v>2758734</v>
      </c>
      <c r="O34" s="56" t="str">
        <f t="shared" si="0"/>
        <v>甲佐町</v>
      </c>
      <c r="P34" s="11">
        <v>1750368</v>
      </c>
      <c r="Q34" s="11">
        <v>479183.21706151834</v>
      </c>
      <c r="R34" s="11">
        <v>1315141</v>
      </c>
      <c r="S34" s="11">
        <v>3571169</v>
      </c>
      <c r="T34" s="11">
        <v>1884631</v>
      </c>
      <c r="U34" s="11">
        <v>29862370.638086829</v>
      </c>
      <c r="V34" s="11">
        <v>353174</v>
      </c>
      <c r="W34" s="11">
        <v>183672</v>
      </c>
      <c r="X34" s="18">
        <v>30031872.638086829</v>
      </c>
      <c r="Y34" s="11">
        <v>1579625</v>
      </c>
      <c r="Z34" s="11">
        <v>9523434.4210253097</v>
      </c>
      <c r="AA34" s="18">
        <v>18759311.21706152</v>
      </c>
      <c r="AB34" s="17"/>
      <c r="AC34" s="80">
        <v>11431</v>
      </c>
      <c r="AD34" s="71">
        <f t="shared" si="1"/>
        <v>2627.2305693366134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1" customFormat="1" ht="10.5" customHeight="1">
      <c r="A35" s="57" t="s">
        <v>63</v>
      </c>
      <c r="B35" s="22">
        <v>40997069.052350327</v>
      </c>
      <c r="C35" s="22">
        <v>3582043</v>
      </c>
      <c r="D35" s="22">
        <v>898190</v>
      </c>
      <c r="E35" s="22">
        <v>3137</v>
      </c>
      <c r="F35" s="22">
        <v>3318386.1707723546</v>
      </c>
      <c r="G35" s="22">
        <v>1009589</v>
      </c>
      <c r="H35" s="22">
        <v>5413173</v>
      </c>
      <c r="I35" s="22">
        <v>2368332</v>
      </c>
      <c r="J35" s="22">
        <v>1687318</v>
      </c>
      <c r="K35" s="22">
        <v>1455620</v>
      </c>
      <c r="L35" s="22">
        <v>1192346</v>
      </c>
      <c r="M35" s="22">
        <v>1410213</v>
      </c>
      <c r="N35" s="23">
        <v>2978732</v>
      </c>
      <c r="O35" s="57" t="str">
        <f t="shared" si="0"/>
        <v>山都町</v>
      </c>
      <c r="P35" s="22">
        <v>1161065</v>
      </c>
      <c r="Q35" s="22">
        <v>3206696.88157797</v>
      </c>
      <c r="R35" s="22">
        <v>2788716</v>
      </c>
      <c r="S35" s="22">
        <v>5788074</v>
      </c>
      <c r="T35" s="22">
        <v>2735438</v>
      </c>
      <c r="U35" s="22">
        <v>40997069.052350327</v>
      </c>
      <c r="V35" s="22">
        <v>475061</v>
      </c>
      <c r="W35" s="22">
        <v>252157</v>
      </c>
      <c r="X35" s="23">
        <v>41219973.052350327</v>
      </c>
      <c r="Y35" s="22">
        <v>4483370</v>
      </c>
      <c r="Z35" s="22">
        <v>8731559.170772355</v>
      </c>
      <c r="AA35" s="23">
        <v>27782139.881577972</v>
      </c>
      <c r="AB35" s="17"/>
      <c r="AC35" s="81">
        <v>18025</v>
      </c>
      <c r="AD35" s="71">
        <f t="shared" si="1"/>
        <v>2286.8223607406562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1" customFormat="1" ht="10.5" customHeight="1">
      <c r="A36" s="58" t="s">
        <v>64</v>
      </c>
      <c r="B36" s="25">
        <v>22653067.13106427</v>
      </c>
      <c r="C36" s="25">
        <v>3621747</v>
      </c>
      <c r="D36" s="25">
        <v>7275</v>
      </c>
      <c r="E36" s="25">
        <v>9451</v>
      </c>
      <c r="F36" s="25">
        <v>518241.28144693782</v>
      </c>
      <c r="G36" s="25">
        <v>844061</v>
      </c>
      <c r="H36" s="25">
        <v>2249646</v>
      </c>
      <c r="I36" s="25">
        <v>1913219</v>
      </c>
      <c r="J36" s="25">
        <v>1633916</v>
      </c>
      <c r="K36" s="25">
        <v>381875</v>
      </c>
      <c r="L36" s="25">
        <v>790140</v>
      </c>
      <c r="M36" s="25">
        <v>870327</v>
      </c>
      <c r="N36" s="26">
        <v>3236083</v>
      </c>
      <c r="O36" s="58" t="str">
        <f t="shared" si="0"/>
        <v>氷川町</v>
      </c>
      <c r="P36" s="25">
        <v>595193</v>
      </c>
      <c r="Q36" s="25">
        <v>1490047.8496173338</v>
      </c>
      <c r="R36" s="25">
        <v>1125811</v>
      </c>
      <c r="S36" s="25">
        <v>1974425</v>
      </c>
      <c r="T36" s="25">
        <v>1391609</v>
      </c>
      <c r="U36" s="25">
        <v>22653067.13106427</v>
      </c>
      <c r="V36" s="25">
        <v>288442</v>
      </c>
      <c r="W36" s="25">
        <v>139330</v>
      </c>
      <c r="X36" s="26">
        <v>22802179.13106427</v>
      </c>
      <c r="Y36" s="25">
        <v>3638473</v>
      </c>
      <c r="Z36" s="25">
        <v>2767887.2814469379</v>
      </c>
      <c r="AA36" s="26">
        <v>16246706.849617332</v>
      </c>
      <c r="AB36" s="17"/>
      <c r="AC36" s="82">
        <v>13021</v>
      </c>
      <c r="AD36" s="71">
        <f t="shared" si="1"/>
        <v>1751.184942098477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1" customFormat="1" ht="10.5" customHeight="1">
      <c r="A37" s="56" t="s">
        <v>65</v>
      </c>
      <c r="B37" s="19">
        <v>54162977.871700101</v>
      </c>
      <c r="C37" s="11">
        <v>1943911</v>
      </c>
      <c r="D37" s="11">
        <v>369259</v>
      </c>
      <c r="E37" s="11">
        <v>136852</v>
      </c>
      <c r="F37" s="11">
        <v>14027331.17745487</v>
      </c>
      <c r="G37" s="11">
        <v>1010710</v>
      </c>
      <c r="H37" s="11">
        <v>9569241</v>
      </c>
      <c r="I37" s="11">
        <v>2705518</v>
      </c>
      <c r="J37" s="11">
        <v>1358022</v>
      </c>
      <c r="K37" s="11">
        <v>789556</v>
      </c>
      <c r="L37" s="11">
        <v>1261481</v>
      </c>
      <c r="M37" s="11">
        <v>1374809</v>
      </c>
      <c r="N37" s="18">
        <v>4294034</v>
      </c>
      <c r="O37" s="56" t="str">
        <f t="shared" si="0"/>
        <v>芦北町</v>
      </c>
      <c r="P37" s="11">
        <v>1224315</v>
      </c>
      <c r="Q37" s="11">
        <v>4066337.6942452295</v>
      </c>
      <c r="R37" s="11">
        <v>2725246</v>
      </c>
      <c r="S37" s="11">
        <v>5128905</v>
      </c>
      <c r="T37" s="11">
        <v>2177450</v>
      </c>
      <c r="U37" s="11">
        <v>54162977.871700101</v>
      </c>
      <c r="V37" s="11">
        <v>604722</v>
      </c>
      <c r="W37" s="11">
        <v>333136</v>
      </c>
      <c r="X37" s="18">
        <v>54434563.871700101</v>
      </c>
      <c r="Y37" s="11">
        <v>2450022</v>
      </c>
      <c r="Z37" s="11">
        <v>23596572.17745487</v>
      </c>
      <c r="AA37" s="18">
        <v>28116383.69424523</v>
      </c>
      <c r="AB37" s="17"/>
      <c r="AC37" s="80">
        <v>20213</v>
      </c>
      <c r="AD37" s="71">
        <f t="shared" si="1"/>
        <v>2693.0472404739576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1" customFormat="1" ht="10.5" customHeight="1">
      <c r="A38" s="57" t="s">
        <v>40</v>
      </c>
      <c r="B38" s="21">
        <v>7876478.9358887374</v>
      </c>
      <c r="C38" s="22">
        <v>471552</v>
      </c>
      <c r="D38" s="22">
        <v>50711</v>
      </c>
      <c r="E38" s="22">
        <v>403669</v>
      </c>
      <c r="F38" s="22">
        <v>824673.90950333921</v>
      </c>
      <c r="G38" s="22">
        <v>168245</v>
      </c>
      <c r="H38" s="22">
        <v>859607</v>
      </c>
      <c r="I38" s="22">
        <v>549984</v>
      </c>
      <c r="J38" s="22">
        <v>172050</v>
      </c>
      <c r="K38" s="22">
        <v>148045</v>
      </c>
      <c r="L38" s="22">
        <v>321487</v>
      </c>
      <c r="M38" s="22">
        <v>261337</v>
      </c>
      <c r="N38" s="23">
        <v>1406603</v>
      </c>
      <c r="O38" s="57" t="str">
        <f t="shared" si="0"/>
        <v>津奈木町</v>
      </c>
      <c r="P38" s="22">
        <v>202218</v>
      </c>
      <c r="Q38" s="22">
        <v>378441.02638539899</v>
      </c>
      <c r="R38" s="22">
        <v>591015</v>
      </c>
      <c r="S38" s="22">
        <v>685082</v>
      </c>
      <c r="T38" s="22">
        <v>381759</v>
      </c>
      <c r="U38" s="22">
        <v>7876478.9358887374</v>
      </c>
      <c r="V38" s="22">
        <v>130515</v>
      </c>
      <c r="W38" s="22">
        <v>48445</v>
      </c>
      <c r="X38" s="23">
        <v>7958548.9358887374</v>
      </c>
      <c r="Y38" s="22">
        <v>925932</v>
      </c>
      <c r="Z38" s="22">
        <v>1684280.9095033393</v>
      </c>
      <c r="AA38" s="23">
        <v>5266266.0263853986</v>
      </c>
      <c r="AB38" s="17"/>
      <c r="AC38" s="81">
        <v>5275</v>
      </c>
      <c r="AD38" s="71">
        <f t="shared" si="1"/>
        <v>1508.7296560926516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1" customFormat="1" ht="10.5" customHeight="1">
      <c r="A39" s="56" t="s">
        <v>41</v>
      </c>
      <c r="B39" s="11">
        <v>40125024.851316601</v>
      </c>
      <c r="C39" s="11">
        <v>2061290</v>
      </c>
      <c r="D39" s="11">
        <v>75677</v>
      </c>
      <c r="E39" s="11">
        <v>5382</v>
      </c>
      <c r="F39" s="11">
        <v>15339466.887687551</v>
      </c>
      <c r="G39" s="11">
        <v>317158</v>
      </c>
      <c r="H39" s="11">
        <v>2183474</v>
      </c>
      <c r="I39" s="11">
        <v>3417441</v>
      </c>
      <c r="J39" s="11">
        <v>538214</v>
      </c>
      <c r="K39" s="11">
        <v>584304</v>
      </c>
      <c r="L39" s="11">
        <v>704862</v>
      </c>
      <c r="M39" s="11">
        <v>569251</v>
      </c>
      <c r="N39" s="18">
        <v>2693207</v>
      </c>
      <c r="O39" s="56" t="str">
        <f t="shared" si="0"/>
        <v>錦町</v>
      </c>
      <c r="P39" s="11">
        <v>4321834</v>
      </c>
      <c r="Q39" s="11">
        <v>1320004.9636290492</v>
      </c>
      <c r="R39" s="11">
        <v>1428747</v>
      </c>
      <c r="S39" s="11">
        <v>1679633</v>
      </c>
      <c r="T39" s="11">
        <v>2885079</v>
      </c>
      <c r="U39" s="11">
        <v>40125024.851316601</v>
      </c>
      <c r="V39" s="11">
        <v>450668</v>
      </c>
      <c r="W39" s="11">
        <v>246794</v>
      </c>
      <c r="X39" s="18">
        <v>40328898.851316601</v>
      </c>
      <c r="Y39" s="11">
        <v>2142349</v>
      </c>
      <c r="Z39" s="11">
        <v>17522940.887687549</v>
      </c>
      <c r="AA39" s="18">
        <v>20459734.963629052</v>
      </c>
      <c r="AB39" s="17"/>
      <c r="AC39" s="80">
        <v>11413</v>
      </c>
      <c r="AD39" s="71">
        <f t="shared" si="1"/>
        <v>3533.5931701845789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1" customFormat="1" ht="10.5" customHeight="1">
      <c r="A40" s="56" t="s">
        <v>42</v>
      </c>
      <c r="B40" s="11">
        <v>24643994.260196529</v>
      </c>
      <c r="C40" s="11">
        <v>1643203</v>
      </c>
      <c r="D40" s="11">
        <v>281546</v>
      </c>
      <c r="E40" s="11">
        <v>4986</v>
      </c>
      <c r="F40" s="11">
        <v>3452959.8959948518</v>
      </c>
      <c r="G40" s="11">
        <v>1030099</v>
      </c>
      <c r="H40" s="11">
        <v>2183157</v>
      </c>
      <c r="I40" s="11">
        <v>2238278</v>
      </c>
      <c r="J40" s="11">
        <v>259959</v>
      </c>
      <c r="K40" s="11">
        <v>401130</v>
      </c>
      <c r="L40" s="11">
        <v>692794</v>
      </c>
      <c r="M40" s="11">
        <v>1259736</v>
      </c>
      <c r="N40" s="18">
        <v>2471587</v>
      </c>
      <c r="O40" s="56" t="str">
        <f t="shared" si="0"/>
        <v>多良木町</v>
      </c>
      <c r="P40" s="11">
        <v>805388</v>
      </c>
      <c r="Q40" s="11">
        <v>1557306.3642016794</v>
      </c>
      <c r="R40" s="11">
        <v>1718493</v>
      </c>
      <c r="S40" s="11">
        <v>3231732</v>
      </c>
      <c r="T40" s="11">
        <v>1411640</v>
      </c>
      <c r="U40" s="11">
        <v>24643994.260196529</v>
      </c>
      <c r="V40" s="11">
        <v>303182</v>
      </c>
      <c r="W40" s="11">
        <v>151576</v>
      </c>
      <c r="X40" s="18">
        <v>24795600.260196529</v>
      </c>
      <c r="Y40" s="11">
        <v>1929735</v>
      </c>
      <c r="Z40" s="11">
        <v>5636116.8959948514</v>
      </c>
      <c r="AA40" s="18">
        <v>17078142.36420168</v>
      </c>
      <c r="AB40" s="17"/>
      <c r="AC40" s="80">
        <v>11051</v>
      </c>
      <c r="AD40" s="71">
        <f t="shared" si="1"/>
        <v>2243.7426712692545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1" customFormat="1" ht="10.5" customHeight="1">
      <c r="A41" s="56" t="s">
        <v>43</v>
      </c>
      <c r="B41" s="11">
        <v>7043793.3408098537</v>
      </c>
      <c r="C41" s="11">
        <v>536751</v>
      </c>
      <c r="D41" s="11">
        <v>37856</v>
      </c>
      <c r="E41" s="11">
        <v>6387</v>
      </c>
      <c r="F41" s="11">
        <v>1123667.3359061263</v>
      </c>
      <c r="G41" s="11">
        <v>220588</v>
      </c>
      <c r="H41" s="11">
        <v>536154</v>
      </c>
      <c r="I41" s="11">
        <v>551146</v>
      </c>
      <c r="J41" s="11">
        <v>510079</v>
      </c>
      <c r="K41" s="11">
        <v>226720</v>
      </c>
      <c r="L41" s="11">
        <v>279373</v>
      </c>
      <c r="M41" s="11">
        <v>244407</v>
      </c>
      <c r="N41" s="18">
        <v>907364</v>
      </c>
      <c r="O41" s="56" t="str">
        <f t="shared" si="0"/>
        <v>湯前町</v>
      </c>
      <c r="P41" s="11">
        <v>131678</v>
      </c>
      <c r="Q41" s="11">
        <v>298645.00490372692</v>
      </c>
      <c r="R41" s="11">
        <v>348491</v>
      </c>
      <c r="S41" s="11">
        <v>457428</v>
      </c>
      <c r="T41" s="11">
        <v>627059</v>
      </c>
      <c r="U41" s="11">
        <v>7043793.3408098537</v>
      </c>
      <c r="V41" s="11">
        <v>121032</v>
      </c>
      <c r="W41" s="11">
        <v>43324</v>
      </c>
      <c r="X41" s="18">
        <v>7121501.3408098537</v>
      </c>
      <c r="Y41" s="11">
        <v>580994</v>
      </c>
      <c r="Z41" s="11">
        <v>1659821.3359061263</v>
      </c>
      <c r="AA41" s="18">
        <v>4802978.0049037272</v>
      </c>
      <c r="AB41" s="17"/>
      <c r="AC41" s="80">
        <v>4581</v>
      </c>
      <c r="AD41" s="71">
        <f t="shared" si="1"/>
        <v>1554.573529973773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1" customFormat="1" ht="10.5" customHeight="1">
      <c r="A42" s="56" t="s">
        <v>44</v>
      </c>
      <c r="B42" s="11">
        <v>6464911.1919522863</v>
      </c>
      <c r="C42" s="11">
        <v>260648</v>
      </c>
      <c r="D42" s="11">
        <v>368737</v>
      </c>
      <c r="E42" s="11">
        <v>4108</v>
      </c>
      <c r="F42" s="11">
        <v>847452.01552887866</v>
      </c>
      <c r="G42" s="11">
        <v>432263</v>
      </c>
      <c r="H42" s="11">
        <v>846210</v>
      </c>
      <c r="I42" s="11">
        <v>84221</v>
      </c>
      <c r="J42" s="11">
        <v>81557</v>
      </c>
      <c r="K42" s="11">
        <v>202272</v>
      </c>
      <c r="L42" s="11">
        <v>162779</v>
      </c>
      <c r="M42" s="11">
        <v>96229</v>
      </c>
      <c r="N42" s="18">
        <v>449082</v>
      </c>
      <c r="O42" s="56" t="str">
        <f t="shared" si="0"/>
        <v>水上村</v>
      </c>
      <c r="P42" s="11">
        <v>726432</v>
      </c>
      <c r="Q42" s="11">
        <v>462576.17642340832</v>
      </c>
      <c r="R42" s="11">
        <v>417233</v>
      </c>
      <c r="S42" s="11">
        <v>665705</v>
      </c>
      <c r="T42" s="11">
        <v>357407</v>
      </c>
      <c r="U42" s="11">
        <v>6464911.1919522863</v>
      </c>
      <c r="V42" s="11">
        <v>110715</v>
      </c>
      <c r="W42" s="11">
        <v>39763</v>
      </c>
      <c r="X42" s="18">
        <v>6535863.1919522863</v>
      </c>
      <c r="Y42" s="11">
        <v>633493</v>
      </c>
      <c r="Z42" s="11">
        <v>1693662.0155288787</v>
      </c>
      <c r="AA42" s="18">
        <v>4137756.1764234076</v>
      </c>
      <c r="AB42" s="17"/>
      <c r="AC42" s="80">
        <v>2518</v>
      </c>
      <c r="AD42" s="71">
        <f t="shared" si="1"/>
        <v>2595.6565496236244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1" customFormat="1" ht="10.5" customHeight="1">
      <c r="A43" s="56" t="s">
        <v>45</v>
      </c>
      <c r="B43" s="11">
        <v>11089975.393766485</v>
      </c>
      <c r="C43" s="11">
        <v>1014365</v>
      </c>
      <c r="D43" s="11">
        <v>155623</v>
      </c>
      <c r="E43" s="11">
        <v>30382</v>
      </c>
      <c r="F43" s="11">
        <v>1596442.6652980191</v>
      </c>
      <c r="G43" s="11">
        <v>148068</v>
      </c>
      <c r="H43" s="11">
        <v>737147</v>
      </c>
      <c r="I43" s="11">
        <v>630267</v>
      </c>
      <c r="J43" s="11">
        <v>93712</v>
      </c>
      <c r="K43" s="11">
        <v>219959</v>
      </c>
      <c r="L43" s="11">
        <v>350251</v>
      </c>
      <c r="M43" s="11">
        <v>112397</v>
      </c>
      <c r="N43" s="18">
        <v>1015388</v>
      </c>
      <c r="O43" s="56" t="str">
        <f t="shared" si="0"/>
        <v>相良村</v>
      </c>
      <c r="P43" s="11">
        <v>1220780</v>
      </c>
      <c r="Q43" s="11">
        <v>1276280.7284684668</v>
      </c>
      <c r="R43" s="11">
        <v>459258</v>
      </c>
      <c r="S43" s="11">
        <v>1029070</v>
      </c>
      <c r="T43" s="11">
        <v>1000585</v>
      </c>
      <c r="U43" s="11">
        <v>11089975.393766485</v>
      </c>
      <c r="V43" s="11">
        <v>160955</v>
      </c>
      <c r="W43" s="11">
        <v>68210</v>
      </c>
      <c r="X43" s="18">
        <v>11182720.393766485</v>
      </c>
      <c r="Y43" s="11">
        <v>1200370</v>
      </c>
      <c r="Z43" s="11">
        <v>2333589.6652980191</v>
      </c>
      <c r="AA43" s="18">
        <v>7556015.7284684666</v>
      </c>
      <c r="AB43" s="17"/>
      <c r="AC43" s="80">
        <v>5206</v>
      </c>
      <c r="AD43" s="71">
        <f t="shared" si="1"/>
        <v>2148.0446396017069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1" customFormat="1" ht="10.5" customHeight="1">
      <c r="A44" s="56" t="s">
        <v>46</v>
      </c>
      <c r="B44" s="11">
        <v>6122255.3173007751</v>
      </c>
      <c r="C44" s="11">
        <v>31234</v>
      </c>
      <c r="D44" s="11">
        <v>516565</v>
      </c>
      <c r="E44" s="11">
        <v>8839</v>
      </c>
      <c r="F44" s="11">
        <v>463569.82933604985</v>
      </c>
      <c r="G44" s="11">
        <v>346028</v>
      </c>
      <c r="H44" s="11">
        <v>2021635</v>
      </c>
      <c r="I44" s="11">
        <v>99997</v>
      </c>
      <c r="J44" s="11">
        <v>57695</v>
      </c>
      <c r="K44" s="11">
        <v>69213</v>
      </c>
      <c r="L44" s="11">
        <v>78583</v>
      </c>
      <c r="M44" s="11">
        <v>103583</v>
      </c>
      <c r="N44" s="18">
        <v>369451</v>
      </c>
      <c r="O44" s="56" t="str">
        <f t="shared" si="0"/>
        <v>五木村</v>
      </c>
      <c r="P44" s="11">
        <v>517832</v>
      </c>
      <c r="Q44" s="11">
        <v>422247.48796472524</v>
      </c>
      <c r="R44" s="11">
        <v>535840</v>
      </c>
      <c r="S44" s="11">
        <v>271877</v>
      </c>
      <c r="T44" s="11">
        <v>208066</v>
      </c>
      <c r="U44" s="11">
        <v>6122255.3173007751</v>
      </c>
      <c r="V44" s="11">
        <v>104656</v>
      </c>
      <c r="W44" s="11">
        <v>37656</v>
      </c>
      <c r="X44" s="18">
        <v>6189255.3173007751</v>
      </c>
      <c r="Y44" s="11">
        <v>556638</v>
      </c>
      <c r="Z44" s="11">
        <v>2485204.82933605</v>
      </c>
      <c r="AA44" s="18">
        <v>3080412.4879647251</v>
      </c>
      <c r="AB44" s="17"/>
      <c r="AC44" s="80">
        <v>1295</v>
      </c>
      <c r="AD44" s="71">
        <f t="shared" si="1"/>
        <v>4779.3477353673943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1" customFormat="1" ht="10.5" customHeight="1">
      <c r="A45" s="56" t="s">
        <v>47</v>
      </c>
      <c r="B45" s="11">
        <v>9485896.2981354743</v>
      </c>
      <c r="C45" s="11">
        <v>244145</v>
      </c>
      <c r="D45" s="11">
        <v>254463</v>
      </c>
      <c r="E45" s="11">
        <v>4844</v>
      </c>
      <c r="F45" s="11">
        <v>104391.94503226719</v>
      </c>
      <c r="G45" s="11">
        <v>201727</v>
      </c>
      <c r="H45" s="11">
        <v>898388</v>
      </c>
      <c r="I45" s="11">
        <v>185827</v>
      </c>
      <c r="J45" s="11">
        <v>4171590</v>
      </c>
      <c r="K45" s="11">
        <v>137380</v>
      </c>
      <c r="L45" s="11">
        <v>231198</v>
      </c>
      <c r="M45" s="11">
        <v>79973</v>
      </c>
      <c r="N45" s="18">
        <v>678192</v>
      </c>
      <c r="O45" s="56" t="str">
        <f t="shared" si="0"/>
        <v>山江村</v>
      </c>
      <c r="P45" s="11">
        <v>644276</v>
      </c>
      <c r="Q45" s="11">
        <v>352507.35310320748</v>
      </c>
      <c r="R45" s="11">
        <v>517695</v>
      </c>
      <c r="S45" s="11">
        <v>570833</v>
      </c>
      <c r="T45" s="11">
        <v>208466</v>
      </c>
      <c r="U45" s="11">
        <v>9485896.2981354743</v>
      </c>
      <c r="V45" s="11">
        <v>142340</v>
      </c>
      <c r="W45" s="11">
        <v>58344</v>
      </c>
      <c r="X45" s="18">
        <v>9569892.2981354743</v>
      </c>
      <c r="Y45" s="11">
        <v>503452</v>
      </c>
      <c r="Z45" s="11">
        <v>1002779.9450322671</v>
      </c>
      <c r="AA45" s="18">
        <v>7979664.3531032074</v>
      </c>
      <c r="AB45" s="17"/>
      <c r="AC45" s="80">
        <v>3810</v>
      </c>
      <c r="AD45" s="71">
        <f t="shared" si="1"/>
        <v>2511.7827554161349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1" customFormat="1" ht="10.5" customHeight="1">
      <c r="A46" s="56" t="s">
        <v>48</v>
      </c>
      <c r="B46" s="11">
        <v>7893055.0951020969</v>
      </c>
      <c r="C46" s="11">
        <v>220485</v>
      </c>
      <c r="D46" s="11">
        <v>401969</v>
      </c>
      <c r="E46" s="11">
        <v>116103</v>
      </c>
      <c r="F46" s="11">
        <v>73256.055217088287</v>
      </c>
      <c r="G46" s="11">
        <v>182460</v>
      </c>
      <c r="H46" s="11">
        <v>2458912</v>
      </c>
      <c r="I46" s="11">
        <v>235383</v>
      </c>
      <c r="J46" s="11">
        <v>145214</v>
      </c>
      <c r="K46" s="11">
        <v>184534</v>
      </c>
      <c r="L46" s="11">
        <v>276892</v>
      </c>
      <c r="M46" s="11">
        <v>144183</v>
      </c>
      <c r="N46" s="18">
        <v>809516</v>
      </c>
      <c r="O46" s="56" t="str">
        <f t="shared" si="0"/>
        <v>球磨村</v>
      </c>
      <c r="P46" s="11">
        <v>592551</v>
      </c>
      <c r="Q46" s="11">
        <v>452620.03988500894</v>
      </c>
      <c r="R46" s="11">
        <v>743542</v>
      </c>
      <c r="S46" s="11">
        <v>373159</v>
      </c>
      <c r="T46" s="11">
        <v>482276</v>
      </c>
      <c r="U46" s="11">
        <v>7893055.0951020969</v>
      </c>
      <c r="V46" s="11">
        <v>129228</v>
      </c>
      <c r="W46" s="11">
        <v>48547</v>
      </c>
      <c r="X46" s="18">
        <v>7973736.0951020969</v>
      </c>
      <c r="Y46" s="11">
        <v>738557</v>
      </c>
      <c r="Z46" s="11">
        <v>2532168.0552170882</v>
      </c>
      <c r="AA46" s="18">
        <v>4622330.0398850087</v>
      </c>
      <c r="AB46" s="17"/>
      <c r="AC46" s="80">
        <v>4563</v>
      </c>
      <c r="AD46" s="71">
        <f t="shared" si="1"/>
        <v>1747.4766809340558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1" customFormat="1" ht="10.5" customHeight="1">
      <c r="A47" s="57" t="s">
        <v>66</v>
      </c>
      <c r="B47" s="22">
        <v>35606483.731609032</v>
      </c>
      <c r="C47" s="22">
        <v>3636955</v>
      </c>
      <c r="D47" s="22">
        <v>248149</v>
      </c>
      <c r="E47" s="22">
        <v>11085</v>
      </c>
      <c r="F47" s="22">
        <v>4676531.2911627674</v>
      </c>
      <c r="G47" s="22">
        <v>851375</v>
      </c>
      <c r="H47" s="22">
        <v>2424398</v>
      </c>
      <c r="I47" s="22">
        <v>3254812</v>
      </c>
      <c r="J47" s="22">
        <v>1089734</v>
      </c>
      <c r="K47" s="22">
        <v>781261</v>
      </c>
      <c r="L47" s="22">
        <v>1168916</v>
      </c>
      <c r="M47" s="22">
        <v>1372121</v>
      </c>
      <c r="N47" s="23">
        <v>3993412</v>
      </c>
      <c r="O47" s="57" t="str">
        <f t="shared" si="0"/>
        <v>あさぎり町</v>
      </c>
      <c r="P47" s="22">
        <v>3254314</v>
      </c>
      <c r="Q47" s="22">
        <v>1093863.4404462657</v>
      </c>
      <c r="R47" s="22">
        <v>2417871</v>
      </c>
      <c r="S47" s="22">
        <v>2656805</v>
      </c>
      <c r="T47" s="22">
        <v>2674881</v>
      </c>
      <c r="U47" s="22">
        <v>35606483.731609032</v>
      </c>
      <c r="V47" s="22">
        <v>420592</v>
      </c>
      <c r="W47" s="22">
        <v>219002</v>
      </c>
      <c r="X47" s="23">
        <v>35808073.731609032</v>
      </c>
      <c r="Y47" s="22">
        <v>3896189</v>
      </c>
      <c r="Z47" s="22">
        <v>7100929.2911627674</v>
      </c>
      <c r="AA47" s="23">
        <v>24609365.440446265</v>
      </c>
      <c r="AB47" s="17"/>
      <c r="AC47" s="81">
        <v>17030</v>
      </c>
      <c r="AD47" s="71">
        <f t="shared" si="1"/>
        <v>2102.6467252853217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1" customFormat="1" ht="10.5" customHeight="1">
      <c r="A48" s="58" t="s">
        <v>50</v>
      </c>
      <c r="B48" s="24">
        <v>52926720.798625849</v>
      </c>
      <c r="C48" s="25">
        <v>913110</v>
      </c>
      <c r="D48" s="25">
        <v>96113</v>
      </c>
      <c r="E48" s="25">
        <v>214051</v>
      </c>
      <c r="F48" s="25">
        <v>1729172.4574165763</v>
      </c>
      <c r="G48" s="25">
        <v>34584296</v>
      </c>
      <c r="H48" s="25">
        <v>933561</v>
      </c>
      <c r="I48" s="25">
        <v>1045736</v>
      </c>
      <c r="J48" s="25">
        <v>539923</v>
      </c>
      <c r="K48" s="25">
        <v>369694</v>
      </c>
      <c r="L48" s="25">
        <v>527866</v>
      </c>
      <c r="M48" s="25">
        <v>684608</v>
      </c>
      <c r="N48" s="26">
        <v>2304825</v>
      </c>
      <c r="O48" s="58" t="str">
        <f t="shared" si="0"/>
        <v>苓北町</v>
      </c>
      <c r="P48" s="25">
        <v>1467478</v>
      </c>
      <c r="Q48" s="25">
        <v>614169.34120927309</v>
      </c>
      <c r="R48" s="25">
        <v>1904319</v>
      </c>
      <c r="S48" s="25">
        <v>3860747</v>
      </c>
      <c r="T48" s="25">
        <v>1137052</v>
      </c>
      <c r="U48" s="25">
        <v>52926720.798625849</v>
      </c>
      <c r="V48" s="25">
        <v>566000</v>
      </c>
      <c r="W48" s="25">
        <v>325532</v>
      </c>
      <c r="X48" s="26">
        <v>53167188.798625849</v>
      </c>
      <c r="Y48" s="25">
        <v>1223274</v>
      </c>
      <c r="Z48" s="25">
        <v>2662733.4574165763</v>
      </c>
      <c r="AA48" s="26">
        <v>49040713.34120927</v>
      </c>
      <c r="AB48" s="17"/>
      <c r="AC48" s="82">
        <v>8676</v>
      </c>
      <c r="AD48" s="71">
        <f t="shared" si="1"/>
        <v>6128.0761639725506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1" customFormat="1" ht="10.5" customHeight="1">
      <c r="A49" s="59" t="s">
        <v>51</v>
      </c>
      <c r="B49" s="27">
        <v>5668369747.2385359</v>
      </c>
      <c r="C49" s="27">
        <v>144639096</v>
      </c>
      <c r="D49" s="27">
        <v>10639062</v>
      </c>
      <c r="E49" s="27">
        <v>21846642</v>
      </c>
      <c r="F49" s="27">
        <v>1083678027.5605781</v>
      </c>
      <c r="G49" s="27">
        <v>153607810</v>
      </c>
      <c r="H49" s="27">
        <v>324371956</v>
      </c>
      <c r="I49" s="27">
        <v>588129348</v>
      </c>
      <c r="J49" s="27">
        <v>295317730</v>
      </c>
      <c r="K49" s="27">
        <v>165982837</v>
      </c>
      <c r="L49" s="27">
        <v>192122910</v>
      </c>
      <c r="M49" s="27">
        <v>281957239</v>
      </c>
      <c r="N49" s="28">
        <v>586018317</v>
      </c>
      <c r="O49" s="59" t="str">
        <f t="shared" si="0"/>
        <v>市町村計</v>
      </c>
      <c r="P49" s="27">
        <v>301339710</v>
      </c>
      <c r="Q49" s="27">
        <v>419535691.67795575</v>
      </c>
      <c r="R49" s="27">
        <v>261892206</v>
      </c>
      <c r="S49" s="27">
        <v>546114470</v>
      </c>
      <c r="T49" s="27">
        <v>291176695</v>
      </c>
      <c r="U49" s="27">
        <v>5668369747.2385359</v>
      </c>
      <c r="V49" s="27">
        <v>60756001</v>
      </c>
      <c r="W49" s="27">
        <v>34863998</v>
      </c>
      <c r="X49" s="28">
        <v>5694261750.2385359</v>
      </c>
      <c r="Y49" s="27">
        <v>177124800</v>
      </c>
      <c r="Z49" s="27">
        <v>1408049983.5605781</v>
      </c>
      <c r="AA49" s="28">
        <v>4083194963.6779575</v>
      </c>
      <c r="AB49" s="17"/>
      <c r="AC49" s="83">
        <v>1831588</v>
      </c>
      <c r="AD49" s="71">
        <f t="shared" si="1"/>
        <v>3108.9206471316343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4.25" customHeight="1" thickBot="1">
      <c r="A50" s="29" t="s">
        <v>72</v>
      </c>
      <c r="B50" s="140">
        <f>AVERAGE(B4:B48)</f>
        <v>125963772.16085635</v>
      </c>
      <c r="C50" s="141">
        <f t="shared" ref="C50:AA50" si="2">AVERAGE(C4:C48)</f>
        <v>3214202.1333333333</v>
      </c>
      <c r="D50" s="189">
        <f>D49/COUNTA($A$4:$A$48)</f>
        <v>236423.6</v>
      </c>
      <c r="E50" s="189">
        <f>E49/COUNTA($A$4:$A$48)</f>
        <v>485480.93333333335</v>
      </c>
      <c r="F50" s="141">
        <f t="shared" si="2"/>
        <v>24081733.94579063</v>
      </c>
      <c r="G50" s="141">
        <f t="shared" si="2"/>
        <v>3413506.888888889</v>
      </c>
      <c r="H50" s="141">
        <f t="shared" si="2"/>
        <v>7208265.6888888888</v>
      </c>
      <c r="I50" s="141">
        <f t="shared" si="2"/>
        <v>13069541.066666666</v>
      </c>
      <c r="J50" s="141">
        <f t="shared" si="2"/>
        <v>6562616.222222222</v>
      </c>
      <c r="K50" s="141">
        <f t="shared" si="2"/>
        <v>3688507.4888888891</v>
      </c>
      <c r="L50" s="141">
        <f t="shared" si="2"/>
        <v>4269398</v>
      </c>
      <c r="M50" s="141">
        <f t="shared" si="2"/>
        <v>6265716.4222222222</v>
      </c>
      <c r="N50" s="141">
        <f t="shared" si="2"/>
        <v>13022629.266666668</v>
      </c>
      <c r="O50" s="31" t="s">
        <v>152</v>
      </c>
      <c r="P50" s="141">
        <f t="shared" si="2"/>
        <v>6696438</v>
      </c>
      <c r="Q50" s="141">
        <f t="shared" si="2"/>
        <v>9323015.3706212379</v>
      </c>
      <c r="R50" s="141">
        <f t="shared" si="2"/>
        <v>5819826.7999999998</v>
      </c>
      <c r="S50" s="141">
        <f t="shared" si="2"/>
        <v>12135877.111111112</v>
      </c>
      <c r="T50" s="141">
        <f t="shared" si="2"/>
        <v>6470593.222222222</v>
      </c>
      <c r="U50" s="141">
        <f t="shared" si="2"/>
        <v>125963772.16085635</v>
      </c>
      <c r="V50" s="141">
        <f t="shared" si="2"/>
        <v>1350133.3555555556</v>
      </c>
      <c r="W50" s="141">
        <f t="shared" si="2"/>
        <v>774755.51111111115</v>
      </c>
      <c r="X50" s="141">
        <f t="shared" si="2"/>
        <v>126539150.00530079</v>
      </c>
      <c r="Y50" s="141">
        <f t="shared" si="2"/>
        <v>3936106.6666666665</v>
      </c>
      <c r="Z50" s="141">
        <f t="shared" si="2"/>
        <v>31289999.634679515</v>
      </c>
      <c r="AA50" s="141">
        <f t="shared" si="2"/>
        <v>90737665.859510109</v>
      </c>
      <c r="AC50" s="76">
        <f>AC49/45</f>
        <v>40701.955555555556</v>
      </c>
      <c r="AD50" s="77">
        <f t="shared" si="1"/>
        <v>3108.9206471316343</v>
      </c>
    </row>
    <row r="51" spans="1:78" ht="12.75" thickTop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78">
      <c r="A52" s="142" t="s">
        <v>171</v>
      </c>
      <c r="AC52" s="17">
        <f>SUM(AC4:AC48)</f>
        <v>1831588</v>
      </c>
    </row>
    <row r="53" spans="1:78">
      <c r="A53" s="31" t="s">
        <v>151</v>
      </c>
      <c r="W53" s="30"/>
    </row>
    <row r="54" spans="1:78">
      <c r="A54" s="179" t="s">
        <v>161</v>
      </c>
    </row>
    <row r="55" spans="1:78" s="17" customFormat="1" ht="9" customHeight="1"/>
    <row r="56" spans="1:78" s="17" customFormat="1" ht="9" customHeight="1"/>
    <row r="57" spans="1:78" s="17" customFormat="1" ht="9" customHeight="1"/>
    <row r="58" spans="1:78" s="17" customFormat="1" ht="9" customHeight="1"/>
    <row r="59" spans="1:78" s="17" customFormat="1" ht="9" customHeight="1"/>
    <row r="60" spans="1:78" s="17" customFormat="1" ht="9" customHeight="1"/>
    <row r="61" spans="1:78" s="17" customFormat="1" ht="9" customHeight="1"/>
    <row r="62" spans="1:78" s="17" customFormat="1" ht="9" customHeight="1"/>
    <row r="63" spans="1:78" s="17" customFormat="1" ht="9" customHeight="1"/>
    <row r="64" spans="1:78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11.1" customHeight="1"/>
    <row r="76" s="17" customFormat="1" ht="11.1" customHeight="1"/>
    <row r="77" s="17" customFormat="1" ht="11.1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9" customHeight="1"/>
    <row r="99" s="17" customFormat="1" ht="9" customHeight="1"/>
    <row r="100" s="17" customFormat="1" ht="9" customHeight="1"/>
    <row r="101" s="17" customFormat="1" ht="9" customHeight="1"/>
    <row r="102" s="17" customFormat="1" ht="9" customHeight="1"/>
    <row r="103" s="17" customFormat="1" ht="9" customHeight="1"/>
    <row r="104" s="17" customFormat="1" ht="9" customHeight="1"/>
    <row r="105" s="17" customFormat="1" ht="9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.9499999999999993" customHeigh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</sheetData>
  <sheetProtection sheet="1" objects="1" scenarios="1"/>
  <phoneticPr fontId="5"/>
  <pageMargins left="0.55118110236220474" right="0.19685039370078741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4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BZ309"/>
  <sheetViews>
    <sheetView zoomScaleNormal="100" zoomScaleSheetLayoutView="100" workbookViewId="0">
      <pane xSplit="1" ySplit="3" topLeftCell="B4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"/>
  <cols>
    <col min="1" max="1" width="9.28515625" style="29" customWidth="1"/>
    <col min="2" max="2" width="12.85546875" style="29" customWidth="1"/>
    <col min="3" max="3" width="11.42578125" style="29" customWidth="1"/>
    <col min="4" max="4" width="9.7109375" style="29" customWidth="1"/>
    <col min="5" max="5" width="11.140625" style="29" customWidth="1"/>
    <col min="6" max="6" width="13.28515625" style="29" customWidth="1"/>
    <col min="7" max="11" width="12" style="29" customWidth="1"/>
    <col min="12" max="12" width="11.5703125" style="29" customWidth="1"/>
    <col min="13" max="13" width="11" style="29" customWidth="1"/>
    <col min="14" max="14" width="12.7109375" style="29" customWidth="1"/>
    <col min="15" max="15" width="10.85546875" style="29" customWidth="1"/>
    <col min="16" max="16" width="12.85546875" style="29" customWidth="1"/>
    <col min="17" max="18" width="11.28515625" style="29" customWidth="1"/>
    <col min="19" max="19" width="12" style="29" customWidth="1"/>
    <col min="20" max="20" width="11.5703125" style="29" customWidth="1"/>
    <col min="21" max="21" width="12" style="29" customWidth="1"/>
    <col min="22" max="22" width="12.85546875" style="29" customWidth="1"/>
    <col min="23" max="23" width="12.7109375" style="29" customWidth="1"/>
    <col min="24" max="24" width="13.5703125" style="29" customWidth="1"/>
    <col min="25" max="25" width="12.140625" style="29" customWidth="1"/>
    <col min="26" max="26" width="12.85546875" style="29" customWidth="1"/>
    <col min="27" max="27" width="13.28515625" style="29" customWidth="1"/>
    <col min="28" max="28" width="5.42578125" style="17" customWidth="1"/>
    <col min="29" max="29" width="11.28515625" style="17" customWidth="1"/>
    <col min="30" max="30" width="10" style="17" customWidth="1"/>
    <col min="31" max="31" width="9.28515625" style="17" customWidth="1"/>
    <col min="32" max="37" width="12" style="17" customWidth="1"/>
    <col min="38" max="38" width="10" style="17" customWidth="1"/>
    <col min="39" max="39" width="10.7109375" style="17" customWidth="1"/>
    <col min="40" max="40" width="10.28515625" style="17" customWidth="1"/>
    <col min="41" max="41" width="9.5703125" style="17" customWidth="1"/>
    <col min="42" max="42" width="10.85546875" style="17" customWidth="1"/>
    <col min="43" max="43" width="9.7109375" style="17" customWidth="1"/>
    <col min="44" max="44" width="9" style="17" customWidth="1"/>
    <col min="45" max="46" width="9.7109375" style="17" customWidth="1"/>
    <col min="47" max="47" width="10.140625" style="17" customWidth="1"/>
    <col min="48" max="48" width="9.85546875" style="17" customWidth="1"/>
    <col min="49" max="49" width="10.85546875" style="17" customWidth="1"/>
    <col min="50" max="50" width="10" style="17" customWidth="1"/>
    <col min="51" max="51" width="11.140625" style="17" customWidth="1"/>
    <col min="52" max="52" width="10.140625" style="17" customWidth="1"/>
    <col min="53" max="53" width="10.5703125" style="17" customWidth="1"/>
    <col min="54" max="54" width="10.7109375" style="17" customWidth="1"/>
    <col min="55" max="78" width="9.140625" style="17"/>
    <col min="79" max="16384" width="9.140625" style="29"/>
  </cols>
  <sheetData>
    <row r="1" spans="1:78" s="11" customFormat="1" ht="10.5" customHeight="1">
      <c r="A1" s="11" t="s">
        <v>160</v>
      </c>
      <c r="C1" s="12" t="s">
        <v>77</v>
      </c>
      <c r="D1" s="13" t="s">
        <v>68</v>
      </c>
      <c r="E1" s="13"/>
      <c r="M1" s="14"/>
      <c r="N1" s="14" t="s">
        <v>53</v>
      </c>
      <c r="O1" s="11" t="str">
        <f>$A$1</f>
        <v>市町村内総生産（2008SNA）</v>
      </c>
      <c r="P1" s="15"/>
      <c r="Q1" s="16" t="str">
        <f>C1</f>
        <v>平成18年度</v>
      </c>
      <c r="R1" s="15" t="str">
        <f>$D$1</f>
        <v>(実数)</v>
      </c>
      <c r="AA1" s="14" t="str">
        <f>$N$1</f>
        <v>（単位：千円）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s="11" customFormat="1" ht="14.25" customHeight="1" thickBot="1">
      <c r="A2" s="32"/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6"/>
      <c r="O2" s="32"/>
      <c r="P2" s="35"/>
      <c r="Q2" s="35"/>
      <c r="R2" s="35"/>
      <c r="S2" s="35"/>
      <c r="T2" s="37"/>
      <c r="U2" s="35" t="s">
        <v>1</v>
      </c>
      <c r="V2" s="38" t="s">
        <v>70</v>
      </c>
      <c r="W2" s="39" t="s">
        <v>71</v>
      </c>
      <c r="X2" s="40" t="s">
        <v>2</v>
      </c>
      <c r="Y2" s="41" t="s">
        <v>100</v>
      </c>
      <c r="Z2" s="42"/>
      <c r="AA2" s="146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5" customFormat="1" ht="10.5" customHeight="1" thickTop="1">
      <c r="A3" s="43"/>
      <c r="B3" s="44"/>
      <c r="C3" s="45" t="s">
        <v>3</v>
      </c>
      <c r="D3" s="46" t="s">
        <v>4</v>
      </c>
      <c r="E3" s="46" t="s">
        <v>5</v>
      </c>
      <c r="F3" s="46" t="s">
        <v>101</v>
      </c>
      <c r="G3" s="46" t="s">
        <v>102</v>
      </c>
      <c r="H3" s="46" t="s">
        <v>104</v>
      </c>
      <c r="I3" s="46" t="s">
        <v>96</v>
      </c>
      <c r="J3" s="46" t="s">
        <v>107</v>
      </c>
      <c r="K3" s="46" t="s">
        <v>109</v>
      </c>
      <c r="L3" s="46" t="s">
        <v>111</v>
      </c>
      <c r="M3" s="47" t="s">
        <v>113</v>
      </c>
      <c r="N3" s="48" t="s">
        <v>115</v>
      </c>
      <c r="O3" s="43"/>
      <c r="P3" s="44" t="s">
        <v>117</v>
      </c>
      <c r="Q3" s="49" t="s">
        <v>119</v>
      </c>
      <c r="R3" s="50" t="s">
        <v>121</v>
      </c>
      <c r="S3" s="50" t="s">
        <v>123</v>
      </c>
      <c r="T3" s="51" t="s">
        <v>125</v>
      </c>
      <c r="U3" s="49"/>
      <c r="V3" s="52" t="s">
        <v>127</v>
      </c>
      <c r="W3" s="53" t="s">
        <v>128</v>
      </c>
      <c r="X3" s="54"/>
      <c r="Y3" s="55" t="s">
        <v>129</v>
      </c>
      <c r="Z3" s="49" t="s">
        <v>130</v>
      </c>
      <c r="AA3" s="147" t="s">
        <v>131</v>
      </c>
      <c r="AB3" s="17"/>
      <c r="AC3" s="152" t="s">
        <v>85</v>
      </c>
      <c r="AD3" s="67" t="s">
        <v>86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1" customFormat="1" ht="10.5" customHeight="1">
      <c r="A4" s="56" t="s">
        <v>6</v>
      </c>
      <c r="B4" s="11">
        <v>2306838813.194067</v>
      </c>
      <c r="C4" s="11">
        <v>23103274</v>
      </c>
      <c r="D4" s="11">
        <v>528964</v>
      </c>
      <c r="E4" s="11">
        <v>2976823</v>
      </c>
      <c r="F4" s="11">
        <v>165954958.35390469</v>
      </c>
      <c r="G4" s="11">
        <v>46615708</v>
      </c>
      <c r="H4" s="11">
        <v>113211468</v>
      </c>
      <c r="I4" s="11">
        <v>332295416</v>
      </c>
      <c r="J4" s="11">
        <v>105215506</v>
      </c>
      <c r="K4" s="11">
        <v>75285262</v>
      </c>
      <c r="L4" s="11">
        <v>110135456</v>
      </c>
      <c r="M4" s="11">
        <v>172999974</v>
      </c>
      <c r="N4" s="18">
        <v>279718161</v>
      </c>
      <c r="O4" s="56" t="str">
        <f t="shared" ref="O4:O49" si="0">A4</f>
        <v>熊本市</v>
      </c>
      <c r="P4" s="11">
        <v>169669408</v>
      </c>
      <c r="Q4" s="11">
        <v>239365482.84016237</v>
      </c>
      <c r="R4" s="11">
        <v>120925713</v>
      </c>
      <c r="S4" s="11">
        <v>220887230</v>
      </c>
      <c r="T4" s="11">
        <v>127950009</v>
      </c>
      <c r="U4" s="11">
        <v>2306838813.194067</v>
      </c>
      <c r="V4" s="11">
        <v>23137307</v>
      </c>
      <c r="W4" s="11">
        <v>10515548</v>
      </c>
      <c r="X4" s="18">
        <v>2319460572.194067</v>
      </c>
      <c r="Y4" s="11">
        <v>26609061</v>
      </c>
      <c r="Z4" s="11">
        <v>279166426.35390472</v>
      </c>
      <c r="AA4" s="18">
        <v>2001063325.8401623</v>
      </c>
      <c r="AB4" s="17"/>
      <c r="AC4" s="80">
        <v>729739</v>
      </c>
      <c r="AD4" s="71">
        <f>X4/AC4</f>
        <v>3178.4796649131636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1" customFormat="1" ht="10.5" customHeight="1">
      <c r="A5" s="56" t="s">
        <v>7</v>
      </c>
      <c r="B5" s="11">
        <v>389912461.55963266</v>
      </c>
      <c r="C5" s="11">
        <v>15719680</v>
      </c>
      <c r="D5" s="11">
        <v>887198</v>
      </c>
      <c r="E5" s="11">
        <v>424691</v>
      </c>
      <c r="F5" s="11">
        <v>82980736.339384854</v>
      </c>
      <c r="G5" s="11">
        <v>9696503</v>
      </c>
      <c r="H5" s="11">
        <v>26076885</v>
      </c>
      <c r="I5" s="11">
        <v>37674370</v>
      </c>
      <c r="J5" s="11">
        <v>33329397</v>
      </c>
      <c r="K5" s="11">
        <v>10718121</v>
      </c>
      <c r="L5" s="11">
        <v>8703904</v>
      </c>
      <c r="M5" s="11">
        <v>17345582</v>
      </c>
      <c r="N5" s="18">
        <v>38294564</v>
      </c>
      <c r="O5" s="56" t="str">
        <f t="shared" si="0"/>
        <v>八代市</v>
      </c>
      <c r="P5" s="11">
        <v>12872965</v>
      </c>
      <c r="Q5" s="11">
        <v>21104175.220247831</v>
      </c>
      <c r="R5" s="11">
        <v>16987218</v>
      </c>
      <c r="S5" s="11">
        <v>36888957</v>
      </c>
      <c r="T5" s="11">
        <v>20207515</v>
      </c>
      <c r="U5" s="11">
        <v>389912461.55963266</v>
      </c>
      <c r="V5" s="11">
        <v>3873680</v>
      </c>
      <c r="W5" s="11">
        <v>1777386</v>
      </c>
      <c r="X5" s="18">
        <v>392008755.55963266</v>
      </c>
      <c r="Y5" s="11">
        <v>17031569</v>
      </c>
      <c r="Z5" s="11">
        <v>109057621.33938485</v>
      </c>
      <c r="AA5" s="18">
        <v>263823271.22024781</v>
      </c>
      <c r="AB5" s="17"/>
      <c r="AC5" s="80">
        <v>136037</v>
      </c>
      <c r="AD5" s="71">
        <f t="shared" ref="AD5:AD50" si="1">X5/AC5</f>
        <v>2881.6333465133212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1" customFormat="1" ht="10.5" customHeight="1">
      <c r="A6" s="56" t="s">
        <v>8</v>
      </c>
      <c r="B6" s="11">
        <v>119386522.30031425</v>
      </c>
      <c r="C6" s="11">
        <v>1456379</v>
      </c>
      <c r="D6" s="11">
        <v>244611</v>
      </c>
      <c r="E6" s="11">
        <v>82083</v>
      </c>
      <c r="F6" s="11">
        <v>18195446.682005011</v>
      </c>
      <c r="G6" s="11">
        <v>3093359</v>
      </c>
      <c r="H6" s="11">
        <v>6573005</v>
      </c>
      <c r="I6" s="11">
        <v>11889720</v>
      </c>
      <c r="J6" s="11">
        <v>8252120</v>
      </c>
      <c r="K6" s="11">
        <v>5399483</v>
      </c>
      <c r="L6" s="11">
        <v>2992291</v>
      </c>
      <c r="M6" s="11">
        <v>6219275</v>
      </c>
      <c r="N6" s="18">
        <v>10812341</v>
      </c>
      <c r="O6" s="56" t="str">
        <f t="shared" si="0"/>
        <v>人吉市</v>
      </c>
      <c r="P6" s="11">
        <v>4195623</v>
      </c>
      <c r="Q6" s="11">
        <v>10693652.618309233</v>
      </c>
      <c r="R6" s="11">
        <v>4449323</v>
      </c>
      <c r="S6" s="11">
        <v>16257670</v>
      </c>
      <c r="T6" s="11">
        <v>8580140</v>
      </c>
      <c r="U6" s="11">
        <v>119386522.30031425</v>
      </c>
      <c r="V6" s="11">
        <v>1207317</v>
      </c>
      <c r="W6" s="11">
        <v>544214</v>
      </c>
      <c r="X6" s="18">
        <v>120049625.30031425</v>
      </c>
      <c r="Y6" s="11">
        <v>1783073</v>
      </c>
      <c r="Z6" s="11">
        <v>24768451.682005011</v>
      </c>
      <c r="AA6" s="18">
        <v>92834997.61830923</v>
      </c>
      <c r="AB6" s="17"/>
      <c r="AC6" s="80">
        <v>37204</v>
      </c>
      <c r="AD6" s="71">
        <f t="shared" si="1"/>
        <v>3226.7934980194132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1" customFormat="1" ht="10.5" customHeight="1">
      <c r="A7" s="56" t="s">
        <v>9</v>
      </c>
      <c r="B7" s="11">
        <v>104502438.20453762</v>
      </c>
      <c r="C7" s="11">
        <v>1472479</v>
      </c>
      <c r="D7" s="11">
        <v>22822</v>
      </c>
      <c r="E7" s="11">
        <v>121368</v>
      </c>
      <c r="F7" s="11">
        <v>10750441.890470015</v>
      </c>
      <c r="G7" s="11">
        <v>3450476</v>
      </c>
      <c r="H7" s="11">
        <v>5025548</v>
      </c>
      <c r="I7" s="11">
        <v>10054646</v>
      </c>
      <c r="J7" s="11">
        <v>2346970</v>
      </c>
      <c r="K7" s="11">
        <v>4055319</v>
      </c>
      <c r="L7" s="11">
        <v>3674373</v>
      </c>
      <c r="M7" s="11">
        <v>3964058</v>
      </c>
      <c r="N7" s="18">
        <v>15941576</v>
      </c>
      <c r="O7" s="56" t="str">
        <f t="shared" si="0"/>
        <v>荒尾市</v>
      </c>
      <c r="P7" s="11">
        <v>3190894</v>
      </c>
      <c r="Q7" s="11">
        <v>5431796.3140676012</v>
      </c>
      <c r="R7" s="11">
        <v>5902861</v>
      </c>
      <c r="S7" s="11">
        <v>19487421</v>
      </c>
      <c r="T7" s="11">
        <v>9609389</v>
      </c>
      <c r="U7" s="11">
        <v>104502438.20453762</v>
      </c>
      <c r="V7" s="11">
        <v>1116984</v>
      </c>
      <c r="W7" s="11">
        <v>476366</v>
      </c>
      <c r="X7" s="18">
        <v>105143056.20453762</v>
      </c>
      <c r="Y7" s="11">
        <v>1616669</v>
      </c>
      <c r="Z7" s="11">
        <v>15775989.890470015</v>
      </c>
      <c r="AA7" s="18">
        <v>87109779.314067602</v>
      </c>
      <c r="AB7" s="17"/>
      <c r="AC7" s="80">
        <v>55868</v>
      </c>
      <c r="AD7" s="71">
        <f t="shared" si="1"/>
        <v>1881.9906960073317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1" customFormat="1" ht="10.5" customHeight="1">
      <c r="A8" s="56" t="s">
        <v>10</v>
      </c>
      <c r="B8" s="11">
        <v>84898942.421307236</v>
      </c>
      <c r="C8" s="11">
        <v>1308657</v>
      </c>
      <c r="D8" s="11">
        <v>226400</v>
      </c>
      <c r="E8" s="11">
        <v>3991</v>
      </c>
      <c r="F8" s="11">
        <v>16484885.155617286</v>
      </c>
      <c r="G8" s="11">
        <v>3186313</v>
      </c>
      <c r="H8" s="11">
        <v>5398672</v>
      </c>
      <c r="I8" s="11">
        <v>7021338</v>
      </c>
      <c r="J8" s="11">
        <v>4621733</v>
      </c>
      <c r="K8" s="11">
        <v>2241660</v>
      </c>
      <c r="L8" s="11">
        <v>1867921</v>
      </c>
      <c r="M8" s="11">
        <v>3490525</v>
      </c>
      <c r="N8" s="18">
        <v>7207396</v>
      </c>
      <c r="O8" s="56" t="str">
        <f t="shared" si="0"/>
        <v>水俣市</v>
      </c>
      <c r="P8" s="11">
        <v>3837593</v>
      </c>
      <c r="Q8" s="11">
        <v>4595105.2656899486</v>
      </c>
      <c r="R8" s="11">
        <v>4064227</v>
      </c>
      <c r="S8" s="11">
        <v>14733536</v>
      </c>
      <c r="T8" s="11">
        <v>4608990</v>
      </c>
      <c r="U8" s="11">
        <v>84898942.421307236</v>
      </c>
      <c r="V8" s="11">
        <v>877322</v>
      </c>
      <c r="W8" s="11">
        <v>387005</v>
      </c>
      <c r="X8" s="18">
        <v>85389259.421307236</v>
      </c>
      <c r="Y8" s="11">
        <v>1539048</v>
      </c>
      <c r="Z8" s="11">
        <v>21883557.155617286</v>
      </c>
      <c r="AA8" s="18">
        <v>61476337.265689954</v>
      </c>
      <c r="AB8" s="17"/>
      <c r="AC8" s="80">
        <v>28696</v>
      </c>
      <c r="AD8" s="71">
        <f t="shared" si="1"/>
        <v>2975.6502446789532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1" customFormat="1" ht="10.5" customHeight="1">
      <c r="A9" s="56" t="s">
        <v>11</v>
      </c>
      <c r="B9" s="11">
        <v>183148511.98431846</v>
      </c>
      <c r="C9" s="11">
        <v>11788541</v>
      </c>
      <c r="D9" s="11">
        <v>60761</v>
      </c>
      <c r="E9" s="11">
        <v>1057684</v>
      </c>
      <c r="F9" s="11">
        <v>33314503.221445356</v>
      </c>
      <c r="G9" s="11">
        <v>3226106</v>
      </c>
      <c r="H9" s="11">
        <v>12165118</v>
      </c>
      <c r="I9" s="11">
        <v>14807371</v>
      </c>
      <c r="J9" s="11">
        <v>6687429</v>
      </c>
      <c r="K9" s="11">
        <v>5118516</v>
      </c>
      <c r="L9" s="11">
        <v>5128440</v>
      </c>
      <c r="M9" s="11">
        <v>9973157</v>
      </c>
      <c r="N9" s="18">
        <v>19974843</v>
      </c>
      <c r="O9" s="56" t="str">
        <f t="shared" si="0"/>
        <v>玉名市</v>
      </c>
      <c r="P9" s="11">
        <v>6509145</v>
      </c>
      <c r="Q9" s="11">
        <v>13193883.762873122</v>
      </c>
      <c r="R9" s="11">
        <v>9885531</v>
      </c>
      <c r="S9" s="11">
        <v>19021510</v>
      </c>
      <c r="T9" s="11">
        <v>11235973</v>
      </c>
      <c r="U9" s="11">
        <v>183148511.98431846</v>
      </c>
      <c r="V9" s="11">
        <v>1861452</v>
      </c>
      <c r="W9" s="11">
        <v>834868</v>
      </c>
      <c r="X9" s="18">
        <v>184175095.98431846</v>
      </c>
      <c r="Y9" s="11">
        <v>12906986</v>
      </c>
      <c r="Z9" s="11">
        <v>45479621.221445352</v>
      </c>
      <c r="AA9" s="18">
        <v>124761904.76287311</v>
      </c>
      <c r="AB9" s="17"/>
      <c r="AC9" s="80">
        <v>71429</v>
      </c>
      <c r="AD9" s="71">
        <f t="shared" si="1"/>
        <v>2578.4358731652196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1" customFormat="1" ht="10.5" customHeight="1">
      <c r="A10" s="56" t="s">
        <v>12</v>
      </c>
      <c r="B10" s="11">
        <v>160806696.06043336</v>
      </c>
      <c r="C10" s="11">
        <v>7484957</v>
      </c>
      <c r="D10" s="11">
        <v>395582</v>
      </c>
      <c r="E10" s="11">
        <v>199765</v>
      </c>
      <c r="F10" s="11">
        <v>38646048.455593176</v>
      </c>
      <c r="G10" s="11">
        <v>3796581</v>
      </c>
      <c r="H10" s="11">
        <v>11785116</v>
      </c>
      <c r="I10" s="11">
        <v>11607800</v>
      </c>
      <c r="J10" s="11">
        <v>6060959</v>
      </c>
      <c r="K10" s="11">
        <v>5322675</v>
      </c>
      <c r="L10" s="11">
        <v>3667680</v>
      </c>
      <c r="M10" s="11">
        <v>5932606</v>
      </c>
      <c r="N10" s="18">
        <v>13936705</v>
      </c>
      <c r="O10" s="56" t="str">
        <f t="shared" si="0"/>
        <v>山鹿市</v>
      </c>
      <c r="P10" s="11">
        <v>6566553</v>
      </c>
      <c r="Q10" s="11">
        <v>10460705.604840189</v>
      </c>
      <c r="R10" s="11">
        <v>7784950</v>
      </c>
      <c r="S10" s="11">
        <v>17414192</v>
      </c>
      <c r="T10" s="11">
        <v>9743821</v>
      </c>
      <c r="U10" s="11">
        <v>160806696.06043336</v>
      </c>
      <c r="V10" s="11">
        <v>1627240</v>
      </c>
      <c r="W10" s="11">
        <v>733025</v>
      </c>
      <c r="X10" s="18">
        <v>161700911.06043336</v>
      </c>
      <c r="Y10" s="11">
        <v>8080304</v>
      </c>
      <c r="Z10" s="11">
        <v>50431164.455593176</v>
      </c>
      <c r="AA10" s="18">
        <v>102295227.60484019</v>
      </c>
      <c r="AB10" s="17"/>
      <c r="AC10" s="80">
        <v>57288</v>
      </c>
      <c r="AD10" s="71">
        <f t="shared" si="1"/>
        <v>2822.5965483248387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1" customFormat="1" ht="10.5" customHeight="1">
      <c r="A11" s="56" t="s">
        <v>13</v>
      </c>
      <c r="B11" s="11">
        <v>180561686.30079415</v>
      </c>
      <c r="C11" s="11">
        <v>10787138</v>
      </c>
      <c r="D11" s="11">
        <v>441535</v>
      </c>
      <c r="E11" s="11">
        <v>80103</v>
      </c>
      <c r="F11" s="11">
        <v>65094895.638752937</v>
      </c>
      <c r="G11" s="11">
        <v>4051720</v>
      </c>
      <c r="H11" s="11">
        <v>10245438</v>
      </c>
      <c r="I11" s="11">
        <v>13759533</v>
      </c>
      <c r="J11" s="11">
        <v>6759855</v>
      </c>
      <c r="K11" s="11">
        <v>5291247</v>
      </c>
      <c r="L11" s="11">
        <v>3200459</v>
      </c>
      <c r="M11" s="11">
        <v>5332280</v>
      </c>
      <c r="N11" s="18">
        <v>13336311</v>
      </c>
      <c r="O11" s="56" t="str">
        <f t="shared" si="0"/>
        <v>菊池市</v>
      </c>
      <c r="P11" s="11">
        <v>3835494</v>
      </c>
      <c r="Q11" s="11">
        <v>11449996.662041204</v>
      </c>
      <c r="R11" s="11">
        <v>6351973</v>
      </c>
      <c r="S11" s="11">
        <v>12858305</v>
      </c>
      <c r="T11" s="11">
        <v>7685403</v>
      </c>
      <c r="U11" s="11">
        <v>180561686.30079415</v>
      </c>
      <c r="V11" s="11">
        <v>1790940</v>
      </c>
      <c r="W11" s="11">
        <v>823077</v>
      </c>
      <c r="X11" s="18">
        <v>181529549.30079415</v>
      </c>
      <c r="Y11" s="11">
        <v>11308776</v>
      </c>
      <c r="Z11" s="11">
        <v>75340333.638752937</v>
      </c>
      <c r="AA11" s="18">
        <v>93912576.662041217</v>
      </c>
      <c r="AB11" s="17"/>
      <c r="AC11" s="80">
        <v>51557</v>
      </c>
      <c r="AD11" s="71">
        <f t="shared" si="1"/>
        <v>3520.9486452042233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1" customFormat="1" ht="10.5" customHeight="1">
      <c r="A12" s="56" t="s">
        <v>14</v>
      </c>
      <c r="B12" s="11">
        <v>91874522.696600899</v>
      </c>
      <c r="C12" s="11">
        <v>2841878</v>
      </c>
      <c r="D12" s="11">
        <v>54943</v>
      </c>
      <c r="E12" s="11">
        <v>634017</v>
      </c>
      <c r="F12" s="11">
        <v>25213880.483334575</v>
      </c>
      <c r="G12" s="11">
        <v>2657194</v>
      </c>
      <c r="H12" s="11">
        <v>4783991</v>
      </c>
      <c r="I12" s="11">
        <v>8965520</v>
      </c>
      <c r="J12" s="11">
        <v>5681211</v>
      </c>
      <c r="K12" s="11">
        <v>1856477</v>
      </c>
      <c r="L12" s="11">
        <v>2408430</v>
      </c>
      <c r="M12" s="11">
        <v>2778706</v>
      </c>
      <c r="N12" s="18">
        <v>10863201</v>
      </c>
      <c r="O12" s="56" t="str">
        <f t="shared" si="0"/>
        <v>宇土市</v>
      </c>
      <c r="P12" s="11">
        <v>3084635</v>
      </c>
      <c r="Q12" s="11">
        <v>3688439.213266328</v>
      </c>
      <c r="R12" s="11">
        <v>3164554</v>
      </c>
      <c r="S12" s="11">
        <v>8018286</v>
      </c>
      <c r="T12" s="11">
        <v>5179160</v>
      </c>
      <c r="U12" s="11">
        <v>91874522.696600899</v>
      </c>
      <c r="V12" s="11">
        <v>961070</v>
      </c>
      <c r="W12" s="11">
        <v>418803</v>
      </c>
      <c r="X12" s="18">
        <v>92416789.696600899</v>
      </c>
      <c r="Y12" s="11">
        <v>3530838</v>
      </c>
      <c r="Z12" s="11">
        <v>29997871.483334575</v>
      </c>
      <c r="AA12" s="18">
        <v>58345813.213266328</v>
      </c>
      <c r="AB12" s="17"/>
      <c r="AC12" s="80">
        <v>37988</v>
      </c>
      <c r="AD12" s="71">
        <f t="shared" si="1"/>
        <v>2432.7890306570735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1" customFormat="1" ht="10.5" customHeight="1">
      <c r="A13" s="56" t="s">
        <v>55</v>
      </c>
      <c r="B13" s="11">
        <v>74973327.946696639</v>
      </c>
      <c r="C13" s="11">
        <v>1322836</v>
      </c>
      <c r="D13" s="11">
        <v>158663</v>
      </c>
      <c r="E13" s="11">
        <v>1693000</v>
      </c>
      <c r="F13" s="11">
        <v>6145674.7104963828</v>
      </c>
      <c r="G13" s="11">
        <v>2652667</v>
      </c>
      <c r="H13" s="11">
        <v>6344585</v>
      </c>
      <c r="I13" s="11">
        <v>5654401</v>
      </c>
      <c r="J13" s="11">
        <v>10253856</v>
      </c>
      <c r="K13" s="11">
        <v>4368431</v>
      </c>
      <c r="L13" s="11">
        <v>2037813</v>
      </c>
      <c r="M13" s="11">
        <v>2885085</v>
      </c>
      <c r="N13" s="18">
        <v>8412537</v>
      </c>
      <c r="O13" s="56" t="str">
        <f t="shared" si="0"/>
        <v>上天草市</v>
      </c>
      <c r="P13" s="11">
        <v>2740267</v>
      </c>
      <c r="Q13" s="11">
        <v>4085081.2362002525</v>
      </c>
      <c r="R13" s="11">
        <v>4574093</v>
      </c>
      <c r="S13" s="11">
        <v>7262275</v>
      </c>
      <c r="T13" s="11">
        <v>4382063</v>
      </c>
      <c r="U13" s="11">
        <v>74973327.946696639</v>
      </c>
      <c r="V13" s="11">
        <v>796103</v>
      </c>
      <c r="W13" s="11">
        <v>341760</v>
      </c>
      <c r="X13" s="18">
        <v>75427670.946696639</v>
      </c>
      <c r="Y13" s="19">
        <v>3174499</v>
      </c>
      <c r="Z13" s="11">
        <v>12490259.710496383</v>
      </c>
      <c r="AA13" s="18">
        <v>59308569.236200258</v>
      </c>
      <c r="AB13" s="20"/>
      <c r="AC13" s="80">
        <v>31986</v>
      </c>
      <c r="AD13" s="71">
        <f t="shared" si="1"/>
        <v>2358.1464061369547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1" customFormat="1" ht="10.5" customHeight="1">
      <c r="A14" s="56" t="s">
        <v>56</v>
      </c>
      <c r="B14" s="19">
        <v>177072805.88030049</v>
      </c>
      <c r="C14" s="11">
        <v>10426013</v>
      </c>
      <c r="D14" s="11">
        <v>140269</v>
      </c>
      <c r="E14" s="11">
        <v>210333</v>
      </c>
      <c r="F14" s="11">
        <v>34515613.154672906</v>
      </c>
      <c r="G14" s="11">
        <v>4316659</v>
      </c>
      <c r="H14" s="11">
        <v>12311971</v>
      </c>
      <c r="I14" s="11">
        <v>12965496</v>
      </c>
      <c r="J14" s="11">
        <v>12650913</v>
      </c>
      <c r="K14" s="11">
        <v>4224265</v>
      </c>
      <c r="L14" s="11">
        <v>4394171</v>
      </c>
      <c r="M14" s="11">
        <v>5017951</v>
      </c>
      <c r="N14" s="18">
        <v>17780956</v>
      </c>
      <c r="O14" s="56" t="str">
        <f t="shared" si="0"/>
        <v>宇城市</v>
      </c>
      <c r="P14" s="11">
        <v>6265778</v>
      </c>
      <c r="Q14" s="11">
        <v>12549722.725627596</v>
      </c>
      <c r="R14" s="11">
        <v>8592440</v>
      </c>
      <c r="S14" s="11">
        <v>20150042</v>
      </c>
      <c r="T14" s="11">
        <v>10560213</v>
      </c>
      <c r="U14" s="11">
        <v>177072805.88030049</v>
      </c>
      <c r="V14" s="11">
        <v>1786126</v>
      </c>
      <c r="W14" s="11">
        <v>807173</v>
      </c>
      <c r="X14" s="18">
        <v>178051758.88030049</v>
      </c>
      <c r="Y14" s="11">
        <v>10776615</v>
      </c>
      <c r="Z14" s="11">
        <v>46827584.154672906</v>
      </c>
      <c r="AA14" s="18">
        <v>119468606.72562759</v>
      </c>
      <c r="AB14" s="17"/>
      <c r="AC14" s="80">
        <v>62885</v>
      </c>
      <c r="AD14" s="71">
        <f t="shared" si="1"/>
        <v>2831.3867994005009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1" customFormat="1" ht="10.5" customHeight="1">
      <c r="A15" s="56" t="s">
        <v>57</v>
      </c>
      <c r="B15" s="11">
        <v>94445490.026954323</v>
      </c>
      <c r="C15" s="11">
        <v>5024001</v>
      </c>
      <c r="D15" s="11">
        <v>445128</v>
      </c>
      <c r="E15" s="143">
        <v>0</v>
      </c>
      <c r="F15" s="11">
        <v>22697327.565476466</v>
      </c>
      <c r="G15" s="11">
        <v>1915935</v>
      </c>
      <c r="H15" s="11">
        <v>7130379</v>
      </c>
      <c r="I15" s="11">
        <v>5438745</v>
      </c>
      <c r="J15" s="11">
        <v>1941835</v>
      </c>
      <c r="K15" s="11">
        <v>6172840</v>
      </c>
      <c r="L15" s="11">
        <v>1943014</v>
      </c>
      <c r="M15" s="11">
        <v>2712815</v>
      </c>
      <c r="N15" s="18">
        <v>6818179</v>
      </c>
      <c r="O15" s="56" t="str">
        <f t="shared" si="0"/>
        <v>阿蘇市</v>
      </c>
      <c r="P15" s="11">
        <v>3864130</v>
      </c>
      <c r="Q15" s="11">
        <v>7981255.4614778617</v>
      </c>
      <c r="R15" s="11">
        <v>4142794</v>
      </c>
      <c r="S15" s="11">
        <v>10596465</v>
      </c>
      <c r="T15" s="11">
        <v>5620647</v>
      </c>
      <c r="U15" s="11">
        <v>94445490.026954323</v>
      </c>
      <c r="V15" s="11">
        <v>964349</v>
      </c>
      <c r="W15" s="11">
        <v>430523</v>
      </c>
      <c r="X15" s="18">
        <v>94979316.026954323</v>
      </c>
      <c r="Y15" s="11">
        <v>5469129</v>
      </c>
      <c r="Z15" s="11">
        <v>29827706.565476466</v>
      </c>
      <c r="AA15" s="18">
        <v>59148654.461477861</v>
      </c>
      <c r="AB15" s="17"/>
      <c r="AC15" s="80">
        <v>29413</v>
      </c>
      <c r="AD15" s="71">
        <f t="shared" si="1"/>
        <v>3229.1611201494006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1" customFormat="1" ht="10.5" customHeight="1">
      <c r="A16" s="56" t="s">
        <v>58</v>
      </c>
      <c r="B16" s="19">
        <v>226295005.07585886</v>
      </c>
      <c r="C16" s="11">
        <v>4730423</v>
      </c>
      <c r="D16" s="11">
        <v>983238</v>
      </c>
      <c r="E16" s="11">
        <v>7836406</v>
      </c>
      <c r="F16" s="11">
        <v>10572392.948412245</v>
      </c>
      <c r="G16" s="11">
        <v>7780912</v>
      </c>
      <c r="H16" s="11">
        <v>19740828</v>
      </c>
      <c r="I16" s="11">
        <v>21652155</v>
      </c>
      <c r="J16" s="11">
        <v>12474838</v>
      </c>
      <c r="K16" s="11">
        <v>7083932</v>
      </c>
      <c r="L16" s="11">
        <v>7055202</v>
      </c>
      <c r="M16" s="11">
        <v>10754204</v>
      </c>
      <c r="N16" s="18">
        <v>24959298</v>
      </c>
      <c r="O16" s="56" t="str">
        <f t="shared" si="0"/>
        <v>天草市</v>
      </c>
      <c r="P16" s="11">
        <v>11380718</v>
      </c>
      <c r="Q16" s="11">
        <v>19499179.127446622</v>
      </c>
      <c r="R16" s="11">
        <v>13134664</v>
      </c>
      <c r="S16" s="11">
        <v>32565588</v>
      </c>
      <c r="T16" s="11">
        <v>14091027</v>
      </c>
      <c r="U16" s="11">
        <v>226295005.07585886</v>
      </c>
      <c r="V16" s="11">
        <v>2307482</v>
      </c>
      <c r="W16" s="11">
        <v>1031548</v>
      </c>
      <c r="X16" s="18">
        <v>227570939.07585886</v>
      </c>
      <c r="Y16" s="11">
        <v>13550067</v>
      </c>
      <c r="Z16" s="11">
        <v>30313220.948412247</v>
      </c>
      <c r="AA16" s="18">
        <v>182431717.12744662</v>
      </c>
      <c r="AB16" s="17"/>
      <c r="AC16" s="80">
        <v>95005</v>
      </c>
      <c r="AD16" s="71">
        <f t="shared" si="1"/>
        <v>2395.3574977723156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1" customFormat="1" ht="10.5" customHeight="1">
      <c r="A17" s="57" t="s">
        <v>59</v>
      </c>
      <c r="B17" s="21">
        <v>165656991.58547485</v>
      </c>
      <c r="C17" s="22">
        <v>3263095</v>
      </c>
      <c r="D17" s="22">
        <v>22717</v>
      </c>
      <c r="E17" s="22">
        <v>0</v>
      </c>
      <c r="F17" s="22">
        <v>64179369.355668582</v>
      </c>
      <c r="G17" s="22">
        <v>3381696</v>
      </c>
      <c r="H17" s="22">
        <v>10425038</v>
      </c>
      <c r="I17" s="22">
        <v>7957184</v>
      </c>
      <c r="J17" s="22">
        <v>5097160</v>
      </c>
      <c r="K17" s="22">
        <v>1765026</v>
      </c>
      <c r="L17" s="22">
        <v>3747740</v>
      </c>
      <c r="M17" s="22">
        <v>2022859</v>
      </c>
      <c r="N17" s="23">
        <v>17018963</v>
      </c>
      <c r="O17" s="57" t="str">
        <f t="shared" si="0"/>
        <v>合志市</v>
      </c>
      <c r="P17" s="22">
        <v>14548262</v>
      </c>
      <c r="Q17" s="22">
        <v>3974497.2298062621</v>
      </c>
      <c r="R17" s="22">
        <v>7952068</v>
      </c>
      <c r="S17" s="22">
        <v>15444658</v>
      </c>
      <c r="T17" s="22">
        <v>4856659</v>
      </c>
      <c r="U17" s="22">
        <v>165656991.58547485</v>
      </c>
      <c r="V17" s="22">
        <v>1656463</v>
      </c>
      <c r="W17" s="22">
        <v>755135</v>
      </c>
      <c r="X17" s="23">
        <v>166558319.58547485</v>
      </c>
      <c r="Y17" s="22">
        <v>3285812</v>
      </c>
      <c r="Z17" s="22">
        <v>74604407.355668575</v>
      </c>
      <c r="AA17" s="23">
        <v>87766772.229806274</v>
      </c>
      <c r="AB17" s="17"/>
      <c r="AC17" s="81">
        <v>52335</v>
      </c>
      <c r="AD17" s="71">
        <f t="shared" si="1"/>
        <v>3182.5416945729407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1" customFormat="1" ht="10.5" customHeight="1">
      <c r="A18" s="57" t="s">
        <v>60</v>
      </c>
      <c r="B18" s="22">
        <v>22955513.018910944</v>
      </c>
      <c r="C18" s="22">
        <v>936382</v>
      </c>
      <c r="D18" s="22">
        <v>213138</v>
      </c>
      <c r="E18" s="144">
        <v>0</v>
      </c>
      <c r="F18" s="22">
        <v>2312616.9249140671</v>
      </c>
      <c r="G18" s="22">
        <v>1472372</v>
      </c>
      <c r="H18" s="22">
        <v>3285341</v>
      </c>
      <c r="I18" s="22">
        <v>1188462</v>
      </c>
      <c r="J18" s="22">
        <v>702416</v>
      </c>
      <c r="K18" s="22">
        <v>502885</v>
      </c>
      <c r="L18" s="22">
        <v>742354</v>
      </c>
      <c r="M18" s="22">
        <v>609262</v>
      </c>
      <c r="N18" s="23">
        <v>2381007</v>
      </c>
      <c r="O18" s="57" t="str">
        <f t="shared" si="0"/>
        <v>美里町</v>
      </c>
      <c r="P18" s="22">
        <v>468761</v>
      </c>
      <c r="Q18" s="22">
        <v>1625675.0939968745</v>
      </c>
      <c r="R18" s="22">
        <v>1118571</v>
      </c>
      <c r="S18" s="22">
        <v>4008469</v>
      </c>
      <c r="T18" s="22">
        <v>1387801</v>
      </c>
      <c r="U18" s="22">
        <v>22955513.018910944</v>
      </c>
      <c r="V18" s="22">
        <v>280676</v>
      </c>
      <c r="W18" s="22">
        <v>104641</v>
      </c>
      <c r="X18" s="23">
        <v>23131548.018910944</v>
      </c>
      <c r="Y18" s="22">
        <v>1149520</v>
      </c>
      <c r="Z18" s="22">
        <v>5597957.9249140676</v>
      </c>
      <c r="AA18" s="23">
        <v>16208035.093996877</v>
      </c>
      <c r="AB18" s="17"/>
      <c r="AC18" s="81">
        <v>12084</v>
      </c>
      <c r="AD18" s="71">
        <f t="shared" si="1"/>
        <v>1914.2293958052751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1" customFormat="1" ht="10.5" customHeight="1">
      <c r="A19" s="56" t="s">
        <v>21</v>
      </c>
      <c r="B19" s="19">
        <v>11222137.440722134</v>
      </c>
      <c r="C19" s="11">
        <v>1315902</v>
      </c>
      <c r="D19" s="11">
        <v>17105</v>
      </c>
      <c r="E19" s="11">
        <v>0</v>
      </c>
      <c r="F19" s="11">
        <v>1102096.4084545833</v>
      </c>
      <c r="G19" s="11">
        <v>568334</v>
      </c>
      <c r="H19" s="11">
        <v>1923449</v>
      </c>
      <c r="I19" s="11">
        <v>867617</v>
      </c>
      <c r="J19" s="11">
        <v>547700</v>
      </c>
      <c r="K19" s="11">
        <v>51089</v>
      </c>
      <c r="L19" s="11">
        <v>344072</v>
      </c>
      <c r="M19" s="11">
        <v>369634</v>
      </c>
      <c r="N19" s="18">
        <v>1329292</v>
      </c>
      <c r="O19" s="56" t="str">
        <f t="shared" si="0"/>
        <v>玉東町</v>
      </c>
      <c r="P19" s="11">
        <v>278662</v>
      </c>
      <c r="Q19" s="11">
        <v>558067.03226755268</v>
      </c>
      <c r="R19" s="11">
        <v>529337</v>
      </c>
      <c r="S19" s="11">
        <v>824846</v>
      </c>
      <c r="T19" s="11">
        <v>594935</v>
      </c>
      <c r="U19" s="11">
        <v>11222137.440722134</v>
      </c>
      <c r="V19" s="11">
        <v>159542</v>
      </c>
      <c r="W19" s="11">
        <v>51155</v>
      </c>
      <c r="X19" s="18">
        <v>11330524.440722134</v>
      </c>
      <c r="Y19" s="11">
        <v>1333007</v>
      </c>
      <c r="Z19" s="11">
        <v>3025545.408454583</v>
      </c>
      <c r="AA19" s="18">
        <v>6863585.0322675509</v>
      </c>
      <c r="AB19" s="17"/>
      <c r="AC19" s="80">
        <v>5616</v>
      </c>
      <c r="AD19" s="71">
        <f t="shared" si="1"/>
        <v>2017.5435257696108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1" customFormat="1" ht="10.5" customHeight="1">
      <c r="A20" s="56" t="s">
        <v>22</v>
      </c>
      <c r="B20" s="19">
        <v>26742608.75871364</v>
      </c>
      <c r="C20" s="11">
        <v>1014164</v>
      </c>
      <c r="D20" s="11">
        <v>120083</v>
      </c>
      <c r="E20" s="11">
        <v>0</v>
      </c>
      <c r="F20" s="11">
        <v>7915158.6984745171</v>
      </c>
      <c r="G20" s="11">
        <v>587986</v>
      </c>
      <c r="H20" s="11">
        <v>2956578</v>
      </c>
      <c r="I20" s="11">
        <v>1192385</v>
      </c>
      <c r="J20" s="11">
        <v>2750621</v>
      </c>
      <c r="K20" s="11">
        <v>367101</v>
      </c>
      <c r="L20" s="11">
        <v>699833</v>
      </c>
      <c r="M20" s="11">
        <v>764255</v>
      </c>
      <c r="N20" s="18">
        <v>2643631</v>
      </c>
      <c r="O20" s="56" t="str">
        <f t="shared" si="0"/>
        <v>南関町</v>
      </c>
      <c r="P20" s="11">
        <v>614892</v>
      </c>
      <c r="Q20" s="11">
        <v>1041835.0602391214</v>
      </c>
      <c r="R20" s="11">
        <v>1192855</v>
      </c>
      <c r="S20" s="11">
        <v>1258958</v>
      </c>
      <c r="T20" s="11">
        <v>1622273</v>
      </c>
      <c r="U20" s="11">
        <v>26742608.75871364</v>
      </c>
      <c r="V20" s="11">
        <v>312231</v>
      </c>
      <c r="W20" s="11">
        <v>121904</v>
      </c>
      <c r="X20" s="18">
        <v>26932935.75871364</v>
      </c>
      <c r="Y20" s="11">
        <v>1134247</v>
      </c>
      <c r="Z20" s="11">
        <v>10871736.698474517</v>
      </c>
      <c r="AA20" s="18">
        <v>14736625.060239123</v>
      </c>
      <c r="AB20" s="17"/>
      <c r="AC20" s="80">
        <v>11079</v>
      </c>
      <c r="AD20" s="71">
        <f t="shared" si="1"/>
        <v>2430.9897787447999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1" customFormat="1" ht="10.5" customHeight="1">
      <c r="A21" s="56" t="s">
        <v>23</v>
      </c>
      <c r="B21" s="19">
        <v>66474213.0990595</v>
      </c>
      <c r="C21" s="11">
        <v>503411</v>
      </c>
      <c r="D21" s="11">
        <v>762</v>
      </c>
      <c r="E21" s="11">
        <v>209533</v>
      </c>
      <c r="F21" s="11">
        <v>38209621.034273684</v>
      </c>
      <c r="G21" s="11">
        <v>1424109</v>
      </c>
      <c r="H21" s="11">
        <v>2298458</v>
      </c>
      <c r="I21" s="11">
        <v>2235868</v>
      </c>
      <c r="J21" s="11">
        <v>3868233</v>
      </c>
      <c r="K21" s="11">
        <v>614893</v>
      </c>
      <c r="L21" s="11">
        <v>1311379</v>
      </c>
      <c r="M21" s="11">
        <v>1304803</v>
      </c>
      <c r="N21" s="18">
        <v>5316831</v>
      </c>
      <c r="O21" s="56" t="str">
        <f t="shared" si="0"/>
        <v>長洲町</v>
      </c>
      <c r="P21" s="11">
        <v>1554388</v>
      </c>
      <c r="Q21" s="11">
        <v>1120470.0647858137</v>
      </c>
      <c r="R21" s="11">
        <v>1402659</v>
      </c>
      <c r="S21" s="11">
        <v>3506232</v>
      </c>
      <c r="T21" s="11">
        <v>1592563</v>
      </c>
      <c r="U21" s="11">
        <v>66474213.0990595</v>
      </c>
      <c r="V21" s="11">
        <v>683958</v>
      </c>
      <c r="W21" s="11">
        <v>303018</v>
      </c>
      <c r="X21" s="18">
        <v>66855153.099059492</v>
      </c>
      <c r="Y21" s="11">
        <v>713706</v>
      </c>
      <c r="Z21" s="11">
        <v>40508079.034273684</v>
      </c>
      <c r="AA21" s="18">
        <v>25252428.064785816</v>
      </c>
      <c r="AB21" s="20"/>
      <c r="AC21" s="80">
        <v>17232</v>
      </c>
      <c r="AD21" s="71">
        <f t="shared" si="1"/>
        <v>3879.7094416817254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s="11" customFormat="1" ht="10.5" customHeight="1">
      <c r="A22" s="57" t="s">
        <v>61</v>
      </c>
      <c r="B22" s="21">
        <v>57255428.310615659</v>
      </c>
      <c r="C22" s="22">
        <v>2111041</v>
      </c>
      <c r="D22" s="22">
        <v>209551</v>
      </c>
      <c r="E22" s="144">
        <v>0</v>
      </c>
      <c r="F22" s="22">
        <v>37385711.241024464</v>
      </c>
      <c r="G22" s="22">
        <v>507382</v>
      </c>
      <c r="H22" s="22">
        <v>1842001</v>
      </c>
      <c r="I22" s="22">
        <v>1265110</v>
      </c>
      <c r="J22" s="22">
        <v>2576254</v>
      </c>
      <c r="K22" s="22">
        <v>337961</v>
      </c>
      <c r="L22" s="22">
        <v>722557</v>
      </c>
      <c r="M22" s="22">
        <v>675561</v>
      </c>
      <c r="N22" s="23">
        <v>2425966</v>
      </c>
      <c r="O22" s="57" t="str">
        <f t="shared" si="0"/>
        <v>和水町</v>
      </c>
      <c r="P22" s="22">
        <v>578351</v>
      </c>
      <c r="Q22" s="22">
        <v>1203579.0695911939</v>
      </c>
      <c r="R22" s="22">
        <v>1342992</v>
      </c>
      <c r="S22" s="22">
        <v>2437220</v>
      </c>
      <c r="T22" s="22">
        <v>1634191</v>
      </c>
      <c r="U22" s="22">
        <v>57255428.310615659</v>
      </c>
      <c r="V22" s="22">
        <v>588138</v>
      </c>
      <c r="W22" s="22">
        <v>260994</v>
      </c>
      <c r="X22" s="23">
        <v>57582572.310615659</v>
      </c>
      <c r="Y22" s="22">
        <v>2320592</v>
      </c>
      <c r="Z22" s="22">
        <v>39227712.241024464</v>
      </c>
      <c r="AA22" s="23">
        <v>15707124.069591194</v>
      </c>
      <c r="AB22" s="17"/>
      <c r="AC22" s="81">
        <v>11774</v>
      </c>
      <c r="AD22" s="71">
        <f t="shared" si="1"/>
        <v>4890.6550289294764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11" customFormat="1" ht="10.5" customHeight="1">
      <c r="A23" s="56" t="s">
        <v>25</v>
      </c>
      <c r="B23" s="19">
        <v>144993813.87163791</v>
      </c>
      <c r="C23" s="11">
        <v>2777038</v>
      </c>
      <c r="D23" s="11">
        <v>110883</v>
      </c>
      <c r="E23" s="11">
        <v>0</v>
      </c>
      <c r="F23" s="11">
        <v>72504491.680744067</v>
      </c>
      <c r="G23" s="11">
        <v>3175399</v>
      </c>
      <c r="H23" s="11">
        <v>8190386</v>
      </c>
      <c r="I23" s="11">
        <v>10004924</v>
      </c>
      <c r="J23" s="11">
        <v>9335074</v>
      </c>
      <c r="K23" s="11">
        <v>2675320</v>
      </c>
      <c r="L23" s="11">
        <v>2674773</v>
      </c>
      <c r="M23" s="11">
        <v>2304383</v>
      </c>
      <c r="N23" s="18">
        <v>9487497</v>
      </c>
      <c r="O23" s="56" t="str">
        <f t="shared" si="0"/>
        <v>大津町</v>
      </c>
      <c r="P23" s="11">
        <v>3712170</v>
      </c>
      <c r="Q23" s="11">
        <v>3301507.1908938373</v>
      </c>
      <c r="R23" s="11">
        <v>4460099</v>
      </c>
      <c r="S23" s="11">
        <v>6606916</v>
      </c>
      <c r="T23" s="11">
        <v>3672953</v>
      </c>
      <c r="U23" s="11">
        <v>144993813.87163791</v>
      </c>
      <c r="V23" s="11">
        <v>1417442</v>
      </c>
      <c r="W23" s="11">
        <v>660943</v>
      </c>
      <c r="X23" s="18">
        <v>145750312.87163791</v>
      </c>
      <c r="Y23" s="11">
        <v>2887921</v>
      </c>
      <c r="Z23" s="11">
        <v>80694877.680744067</v>
      </c>
      <c r="AA23" s="18">
        <v>61411015.190893844</v>
      </c>
      <c r="AB23" s="17"/>
      <c r="AC23" s="80">
        <v>29539</v>
      </c>
      <c r="AD23" s="71">
        <f t="shared" si="1"/>
        <v>4934.1654379511128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1" customFormat="1" ht="10.5" customHeight="1">
      <c r="A24" s="57" t="s">
        <v>26</v>
      </c>
      <c r="B24" s="21">
        <v>181604261.28361484</v>
      </c>
      <c r="C24" s="22">
        <v>1635808</v>
      </c>
      <c r="D24" s="22">
        <v>26386</v>
      </c>
      <c r="E24" s="22">
        <v>0</v>
      </c>
      <c r="F24" s="22">
        <v>98129787.112667128</v>
      </c>
      <c r="G24" s="22">
        <v>1010358</v>
      </c>
      <c r="H24" s="22">
        <v>15535539</v>
      </c>
      <c r="I24" s="22">
        <v>14349807</v>
      </c>
      <c r="J24" s="22">
        <v>8525535</v>
      </c>
      <c r="K24" s="22">
        <v>3707700</v>
      </c>
      <c r="L24" s="22">
        <v>2149962</v>
      </c>
      <c r="M24" s="22">
        <v>1159870</v>
      </c>
      <c r="N24" s="23">
        <v>11939239</v>
      </c>
      <c r="O24" s="57" t="str">
        <f t="shared" si="0"/>
        <v>菊陽町</v>
      </c>
      <c r="P24" s="22">
        <v>1913469</v>
      </c>
      <c r="Q24" s="22">
        <v>2956539.1709477138</v>
      </c>
      <c r="R24" s="22">
        <v>2244935</v>
      </c>
      <c r="S24" s="22">
        <v>9574746</v>
      </c>
      <c r="T24" s="22">
        <v>6744581</v>
      </c>
      <c r="U24" s="22">
        <v>181604261.28361484</v>
      </c>
      <c r="V24" s="22">
        <v>1754375</v>
      </c>
      <c r="W24" s="22">
        <v>827829</v>
      </c>
      <c r="X24" s="23">
        <v>182530807.28361484</v>
      </c>
      <c r="Y24" s="22">
        <v>1662194</v>
      </c>
      <c r="Z24" s="22">
        <v>113665326.11266713</v>
      </c>
      <c r="AA24" s="23">
        <v>66276741.170947716</v>
      </c>
      <c r="AB24" s="17"/>
      <c r="AC24" s="81">
        <v>33453</v>
      </c>
      <c r="AD24" s="71">
        <f t="shared" si="1"/>
        <v>5456.3359723676458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1" customFormat="1" ht="10.5" customHeight="1">
      <c r="A25" s="56" t="s">
        <v>27</v>
      </c>
      <c r="B25" s="11">
        <v>12560062.374244487</v>
      </c>
      <c r="C25" s="11">
        <v>1014235</v>
      </c>
      <c r="D25" s="11">
        <v>206288</v>
      </c>
      <c r="E25" s="11">
        <v>0</v>
      </c>
      <c r="F25" s="11">
        <v>304846.33213709091</v>
      </c>
      <c r="G25" s="11">
        <v>316667</v>
      </c>
      <c r="H25" s="11">
        <v>1337296</v>
      </c>
      <c r="I25" s="11">
        <v>637090</v>
      </c>
      <c r="J25" s="11">
        <v>154697</v>
      </c>
      <c r="K25" s="11">
        <v>4000271</v>
      </c>
      <c r="L25" s="11">
        <v>296233</v>
      </c>
      <c r="M25" s="11">
        <v>149975</v>
      </c>
      <c r="N25" s="18">
        <v>1264257</v>
      </c>
      <c r="O25" s="56" t="str">
        <f t="shared" si="0"/>
        <v>南小国町</v>
      </c>
      <c r="P25" s="11">
        <v>300077</v>
      </c>
      <c r="Q25" s="11">
        <v>728247.04210739641</v>
      </c>
      <c r="R25" s="11">
        <v>568685</v>
      </c>
      <c r="S25" s="11">
        <v>630086</v>
      </c>
      <c r="T25" s="11">
        <v>651112</v>
      </c>
      <c r="U25" s="11">
        <v>12560062.374244487</v>
      </c>
      <c r="V25" s="11">
        <v>169348</v>
      </c>
      <c r="W25" s="11">
        <v>57254</v>
      </c>
      <c r="X25" s="18">
        <v>12672156.374244487</v>
      </c>
      <c r="Y25" s="11">
        <v>1220523</v>
      </c>
      <c r="Z25" s="11">
        <v>1642142.3321370909</v>
      </c>
      <c r="AA25" s="18">
        <v>9697397.0421073958</v>
      </c>
      <c r="AB25" s="17"/>
      <c r="AC25" s="80">
        <v>4637</v>
      </c>
      <c r="AD25" s="71">
        <f t="shared" si="1"/>
        <v>2732.8351033522722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1" customFormat="1" ht="10.5" customHeight="1">
      <c r="A26" s="56" t="s">
        <v>28</v>
      </c>
      <c r="B26" s="11">
        <v>24329344.176948398</v>
      </c>
      <c r="C26" s="11">
        <v>1073816</v>
      </c>
      <c r="D26" s="11">
        <v>264769</v>
      </c>
      <c r="E26" s="143">
        <v>0</v>
      </c>
      <c r="F26" s="11">
        <v>1094281.0952247288</v>
      </c>
      <c r="G26" s="11">
        <v>1091181</v>
      </c>
      <c r="H26" s="11">
        <v>5428436</v>
      </c>
      <c r="I26" s="11">
        <v>1717989</v>
      </c>
      <c r="J26" s="11">
        <v>1602403</v>
      </c>
      <c r="K26" s="11">
        <v>1846043</v>
      </c>
      <c r="L26" s="11">
        <v>628039</v>
      </c>
      <c r="M26" s="11">
        <v>1171850</v>
      </c>
      <c r="N26" s="18">
        <v>1680898</v>
      </c>
      <c r="O26" s="56" t="str">
        <f t="shared" si="0"/>
        <v>小国町</v>
      </c>
      <c r="P26" s="11">
        <v>410386</v>
      </c>
      <c r="Q26" s="11">
        <v>1413410.0817236667</v>
      </c>
      <c r="R26" s="11">
        <v>1901950</v>
      </c>
      <c r="S26" s="11">
        <v>1354748</v>
      </c>
      <c r="T26" s="11">
        <v>1649145</v>
      </c>
      <c r="U26" s="11">
        <v>24329344.176948398</v>
      </c>
      <c r="V26" s="11">
        <v>284435</v>
      </c>
      <c r="W26" s="11">
        <v>110903</v>
      </c>
      <c r="X26" s="18">
        <v>24502876.176948398</v>
      </c>
      <c r="Y26" s="11">
        <v>1338585</v>
      </c>
      <c r="Z26" s="11">
        <v>6522717.0952247288</v>
      </c>
      <c r="AA26" s="18">
        <v>16468042.08172367</v>
      </c>
      <c r="AB26" s="17"/>
      <c r="AC26" s="80">
        <v>8472</v>
      </c>
      <c r="AD26" s="71">
        <f t="shared" si="1"/>
        <v>2892.2186233414068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1" customFormat="1" ht="10.5" customHeight="1">
      <c r="A27" s="56" t="s">
        <v>29</v>
      </c>
      <c r="B27" s="11">
        <v>3980060.3860400426</v>
      </c>
      <c r="C27" s="11">
        <v>668486</v>
      </c>
      <c r="D27" s="11">
        <v>105561</v>
      </c>
      <c r="E27" s="11">
        <v>0</v>
      </c>
      <c r="F27" s="11">
        <v>7028.3660351163517</v>
      </c>
      <c r="G27" s="11">
        <v>55623</v>
      </c>
      <c r="H27" s="11">
        <v>903359</v>
      </c>
      <c r="I27" s="11">
        <v>54649</v>
      </c>
      <c r="J27" s="11">
        <v>79920</v>
      </c>
      <c r="K27" s="11">
        <v>536890</v>
      </c>
      <c r="L27" s="11">
        <v>104223</v>
      </c>
      <c r="M27" s="11">
        <v>57518</v>
      </c>
      <c r="N27" s="18">
        <v>318201</v>
      </c>
      <c r="O27" s="56" t="str">
        <f t="shared" si="0"/>
        <v>産山村</v>
      </c>
      <c r="P27" s="11">
        <v>40264</v>
      </c>
      <c r="Q27" s="11">
        <v>345985.02000492631</v>
      </c>
      <c r="R27" s="11">
        <v>353335</v>
      </c>
      <c r="S27" s="11">
        <v>231132</v>
      </c>
      <c r="T27" s="11">
        <v>117886</v>
      </c>
      <c r="U27" s="11">
        <v>3980060.3860400426</v>
      </c>
      <c r="V27" s="11">
        <v>85184</v>
      </c>
      <c r="W27" s="11">
        <v>18143</v>
      </c>
      <c r="X27" s="18">
        <v>4047101.3860400426</v>
      </c>
      <c r="Y27" s="11">
        <v>774047</v>
      </c>
      <c r="Z27" s="11">
        <v>910387.36603511637</v>
      </c>
      <c r="AA27" s="18">
        <v>2295626.0200049262</v>
      </c>
      <c r="AB27" s="17"/>
      <c r="AC27" s="80">
        <v>1688</v>
      </c>
      <c r="AD27" s="71">
        <f t="shared" si="1"/>
        <v>2397.5719111611629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1" customFormat="1" ht="10.5" customHeight="1">
      <c r="A28" s="56" t="s">
        <v>30</v>
      </c>
      <c r="B28" s="11">
        <v>16659831.922636703</v>
      </c>
      <c r="C28" s="11">
        <v>933899</v>
      </c>
      <c r="D28" s="11">
        <v>269358</v>
      </c>
      <c r="E28" s="11">
        <v>56546</v>
      </c>
      <c r="F28" s="11">
        <v>2825259.836423412</v>
      </c>
      <c r="G28" s="11">
        <v>289031</v>
      </c>
      <c r="H28" s="11">
        <v>1373767</v>
      </c>
      <c r="I28" s="11">
        <v>1313086</v>
      </c>
      <c r="J28" s="11">
        <v>695912</v>
      </c>
      <c r="K28" s="11">
        <v>957212</v>
      </c>
      <c r="L28" s="11">
        <v>450199</v>
      </c>
      <c r="M28" s="11">
        <v>572566</v>
      </c>
      <c r="N28" s="18">
        <v>1552236</v>
      </c>
      <c r="O28" s="56" t="str">
        <f t="shared" si="0"/>
        <v>高森町</v>
      </c>
      <c r="P28" s="11">
        <v>671900</v>
      </c>
      <c r="Q28" s="11">
        <v>1491058.0862132907</v>
      </c>
      <c r="R28" s="11">
        <v>942791</v>
      </c>
      <c r="S28" s="11">
        <v>1175233</v>
      </c>
      <c r="T28" s="11">
        <v>1089778</v>
      </c>
      <c r="U28" s="11">
        <v>16659831.922636703</v>
      </c>
      <c r="V28" s="11">
        <v>211858</v>
      </c>
      <c r="W28" s="11">
        <v>75943</v>
      </c>
      <c r="X28" s="18">
        <v>16795746.922636703</v>
      </c>
      <c r="Y28" s="11">
        <v>1259803</v>
      </c>
      <c r="Z28" s="11">
        <v>4199026.836423412</v>
      </c>
      <c r="AA28" s="18">
        <v>11201002.086213291</v>
      </c>
      <c r="AB28" s="17"/>
      <c r="AC28" s="80">
        <v>7011</v>
      </c>
      <c r="AD28" s="71">
        <f t="shared" si="1"/>
        <v>2395.6278594546716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1" customFormat="1" ht="10.5" customHeight="1">
      <c r="A29" s="56" t="s">
        <v>31</v>
      </c>
      <c r="B29" s="11">
        <v>28671678.103472926</v>
      </c>
      <c r="C29" s="11">
        <v>1335479</v>
      </c>
      <c r="D29" s="11">
        <v>105026</v>
      </c>
      <c r="E29" s="11">
        <v>0</v>
      </c>
      <c r="F29" s="11">
        <v>14702188.065599646</v>
      </c>
      <c r="G29" s="11">
        <v>763387</v>
      </c>
      <c r="H29" s="11">
        <v>1503715</v>
      </c>
      <c r="I29" s="11">
        <v>854002</v>
      </c>
      <c r="J29" s="11">
        <v>803776</v>
      </c>
      <c r="K29" s="11">
        <v>653476</v>
      </c>
      <c r="L29" s="11">
        <v>396690</v>
      </c>
      <c r="M29" s="11">
        <v>130300</v>
      </c>
      <c r="N29" s="18">
        <v>1956403</v>
      </c>
      <c r="O29" s="56" t="str">
        <f t="shared" si="0"/>
        <v>西原村</v>
      </c>
      <c r="P29" s="11">
        <v>695064</v>
      </c>
      <c r="Q29" s="11">
        <v>655018.03787328012</v>
      </c>
      <c r="R29" s="11">
        <v>577710</v>
      </c>
      <c r="S29" s="11">
        <v>753058</v>
      </c>
      <c r="T29" s="11">
        <v>2786386</v>
      </c>
      <c r="U29" s="11">
        <v>28671678.103472926</v>
      </c>
      <c r="V29" s="11">
        <v>318101</v>
      </c>
      <c r="W29" s="11">
        <v>130698</v>
      </c>
      <c r="X29" s="18">
        <v>28859081.103472926</v>
      </c>
      <c r="Y29" s="11">
        <v>1440505</v>
      </c>
      <c r="Z29" s="11">
        <v>16205903.065599646</v>
      </c>
      <c r="AA29" s="18">
        <v>11025270.037873279</v>
      </c>
      <c r="AB29" s="20"/>
      <c r="AC29" s="80">
        <v>6442</v>
      </c>
      <c r="AD29" s="71">
        <f t="shared" si="1"/>
        <v>4479.8325214953311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s="11" customFormat="1" ht="10.5" customHeight="1">
      <c r="A30" s="57" t="s">
        <v>62</v>
      </c>
      <c r="B30" s="22">
        <v>28368070.278554596</v>
      </c>
      <c r="C30" s="22">
        <v>1919007</v>
      </c>
      <c r="D30" s="22">
        <v>151787</v>
      </c>
      <c r="E30" s="22">
        <v>0</v>
      </c>
      <c r="F30" s="22">
        <v>670279.18173759815</v>
      </c>
      <c r="G30" s="22">
        <v>1524095</v>
      </c>
      <c r="H30" s="22">
        <v>3218203</v>
      </c>
      <c r="I30" s="22">
        <v>1658861</v>
      </c>
      <c r="J30" s="22">
        <v>335749</v>
      </c>
      <c r="K30" s="22">
        <v>3969348</v>
      </c>
      <c r="L30" s="22">
        <v>780674</v>
      </c>
      <c r="M30" s="22">
        <v>626806</v>
      </c>
      <c r="N30" s="23">
        <v>3484310</v>
      </c>
      <c r="O30" s="57" t="str">
        <f>A30</f>
        <v>南阿蘇村</v>
      </c>
      <c r="P30" s="22">
        <v>994689</v>
      </c>
      <c r="Q30" s="22">
        <v>1674449.0968169975</v>
      </c>
      <c r="R30" s="22">
        <v>2139837</v>
      </c>
      <c r="S30" s="22">
        <v>2886404</v>
      </c>
      <c r="T30" s="22">
        <v>2333572</v>
      </c>
      <c r="U30" s="22">
        <v>28368070.278554596</v>
      </c>
      <c r="V30" s="22">
        <v>329326</v>
      </c>
      <c r="W30" s="22">
        <v>129314</v>
      </c>
      <c r="X30" s="23">
        <v>28568082.278554596</v>
      </c>
      <c r="Y30" s="22">
        <v>2070794</v>
      </c>
      <c r="Z30" s="22">
        <v>3888482.181737598</v>
      </c>
      <c r="AA30" s="23">
        <v>22408794.096816998</v>
      </c>
      <c r="AB30" s="17"/>
      <c r="AC30" s="81">
        <v>12205</v>
      </c>
      <c r="AD30" s="71">
        <f t="shared" si="1"/>
        <v>2340.6867905411386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1" customFormat="1" ht="10.5" customHeight="1">
      <c r="A31" s="56" t="s">
        <v>33</v>
      </c>
      <c r="B31" s="11">
        <v>39865799.499253601</v>
      </c>
      <c r="C31" s="11">
        <v>1112294</v>
      </c>
      <c r="D31" s="11">
        <v>154273</v>
      </c>
      <c r="E31" s="11">
        <v>0</v>
      </c>
      <c r="F31" s="11">
        <v>3476695.2334955987</v>
      </c>
      <c r="G31" s="11">
        <v>1380596</v>
      </c>
      <c r="H31" s="11">
        <v>2810579</v>
      </c>
      <c r="I31" s="11">
        <v>4121298</v>
      </c>
      <c r="J31" s="11">
        <v>2959659</v>
      </c>
      <c r="K31" s="11">
        <v>527257</v>
      </c>
      <c r="L31" s="11">
        <v>1132906</v>
      </c>
      <c r="M31" s="11">
        <v>1565419</v>
      </c>
      <c r="N31" s="18">
        <v>4319244</v>
      </c>
      <c r="O31" s="56" t="str">
        <f t="shared" si="0"/>
        <v>御船町</v>
      </c>
      <c r="P31" s="11">
        <v>707559</v>
      </c>
      <c r="Q31" s="11">
        <v>4596282.2657580031</v>
      </c>
      <c r="R31" s="11">
        <v>3289396</v>
      </c>
      <c r="S31" s="11">
        <v>4662380</v>
      </c>
      <c r="T31" s="11">
        <v>3049962</v>
      </c>
      <c r="U31" s="11">
        <v>39865799.499253601</v>
      </c>
      <c r="V31" s="11">
        <v>446531</v>
      </c>
      <c r="W31" s="11">
        <v>181725</v>
      </c>
      <c r="X31" s="18">
        <v>40130605.499253601</v>
      </c>
      <c r="Y31" s="11">
        <v>1266567</v>
      </c>
      <c r="Z31" s="11">
        <v>6287274.2334955987</v>
      </c>
      <c r="AA31" s="18">
        <v>32311958.265758</v>
      </c>
      <c r="AB31" s="17"/>
      <c r="AC31" s="80">
        <v>18082</v>
      </c>
      <c r="AD31" s="71">
        <f t="shared" si="1"/>
        <v>2219.3676307517753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1" customFormat="1" ht="10.5" customHeight="1">
      <c r="A32" s="56" t="s">
        <v>34</v>
      </c>
      <c r="B32" s="11">
        <v>65574802.404346824</v>
      </c>
      <c r="C32" s="11">
        <v>644450</v>
      </c>
      <c r="D32" s="11">
        <v>25</v>
      </c>
      <c r="E32" s="11">
        <v>64574</v>
      </c>
      <c r="F32" s="11">
        <v>34250823.355802536</v>
      </c>
      <c r="G32" s="11">
        <v>392087</v>
      </c>
      <c r="H32" s="11">
        <v>2038091</v>
      </c>
      <c r="I32" s="11">
        <v>10701711</v>
      </c>
      <c r="J32" s="11">
        <v>3146674</v>
      </c>
      <c r="K32" s="11">
        <v>1650174</v>
      </c>
      <c r="L32" s="11">
        <v>807326</v>
      </c>
      <c r="M32" s="11">
        <v>373683</v>
      </c>
      <c r="N32" s="18">
        <v>3324315</v>
      </c>
      <c r="O32" s="56" t="str">
        <f t="shared" si="0"/>
        <v>嘉島町</v>
      </c>
      <c r="P32" s="11">
        <v>945820</v>
      </c>
      <c r="Q32" s="11">
        <v>839573.04854428943</v>
      </c>
      <c r="R32" s="11">
        <v>702356</v>
      </c>
      <c r="S32" s="11">
        <v>3272687</v>
      </c>
      <c r="T32" s="11">
        <v>2420433</v>
      </c>
      <c r="U32" s="11">
        <v>65574802.404346824</v>
      </c>
      <c r="V32" s="11">
        <v>654857</v>
      </c>
      <c r="W32" s="11">
        <v>298918</v>
      </c>
      <c r="X32" s="18">
        <v>65930741.404346824</v>
      </c>
      <c r="Y32" s="11">
        <v>709049</v>
      </c>
      <c r="Z32" s="11">
        <v>36288914.355802536</v>
      </c>
      <c r="AA32" s="18">
        <v>28576839.048544288</v>
      </c>
      <c r="AB32" s="17"/>
      <c r="AC32" s="80">
        <v>8533</v>
      </c>
      <c r="AD32" s="71">
        <f t="shared" si="1"/>
        <v>7726.5605770944358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1" customFormat="1" ht="10.5" customHeight="1">
      <c r="A33" s="56" t="s">
        <v>35</v>
      </c>
      <c r="B33" s="11">
        <v>124725280.03951058</v>
      </c>
      <c r="C33" s="11">
        <v>2415532</v>
      </c>
      <c r="D33" s="11">
        <v>45957</v>
      </c>
      <c r="E33" s="11">
        <v>0</v>
      </c>
      <c r="F33" s="11">
        <v>33317225.546078824</v>
      </c>
      <c r="G33" s="11">
        <v>1790855</v>
      </c>
      <c r="H33" s="11">
        <v>5102300</v>
      </c>
      <c r="I33" s="11">
        <v>8286154</v>
      </c>
      <c r="J33" s="11">
        <v>18464811</v>
      </c>
      <c r="K33" s="11">
        <v>898813</v>
      </c>
      <c r="L33" s="11">
        <v>12386382</v>
      </c>
      <c r="M33" s="11">
        <v>1442014</v>
      </c>
      <c r="N33" s="18">
        <v>8811240</v>
      </c>
      <c r="O33" s="56" t="str">
        <f t="shared" si="0"/>
        <v>益城町</v>
      </c>
      <c r="P33" s="11">
        <v>8635414</v>
      </c>
      <c r="Q33" s="11">
        <v>8533897.4934317414</v>
      </c>
      <c r="R33" s="11">
        <v>2524870</v>
      </c>
      <c r="S33" s="11">
        <v>6677772</v>
      </c>
      <c r="T33" s="11">
        <v>5392043</v>
      </c>
      <c r="U33" s="11">
        <v>124725280.03951058</v>
      </c>
      <c r="V33" s="11">
        <v>1243951</v>
      </c>
      <c r="W33" s="11">
        <v>568551</v>
      </c>
      <c r="X33" s="18">
        <v>125400680.03951058</v>
      </c>
      <c r="Y33" s="11">
        <v>2461489</v>
      </c>
      <c r="Z33" s="11">
        <v>38419525.546078824</v>
      </c>
      <c r="AA33" s="18">
        <v>83844265.493431747</v>
      </c>
      <c r="AB33" s="17"/>
      <c r="AC33" s="80">
        <v>32782</v>
      </c>
      <c r="AD33" s="71">
        <f t="shared" si="1"/>
        <v>3825.2907095207911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1" customFormat="1" ht="10.5" customHeight="1">
      <c r="A34" s="56" t="s">
        <v>36</v>
      </c>
      <c r="B34" s="11">
        <v>30247871.58360235</v>
      </c>
      <c r="C34" s="11">
        <v>1276678</v>
      </c>
      <c r="D34" s="11">
        <v>61445</v>
      </c>
      <c r="E34" s="11">
        <v>144130</v>
      </c>
      <c r="F34" s="11">
        <v>7300844.52508731</v>
      </c>
      <c r="G34" s="11">
        <v>630618</v>
      </c>
      <c r="H34" s="11">
        <v>1992625</v>
      </c>
      <c r="I34" s="11">
        <v>1807749</v>
      </c>
      <c r="J34" s="11">
        <v>2338138</v>
      </c>
      <c r="K34" s="11">
        <v>199247</v>
      </c>
      <c r="L34" s="11">
        <v>708106</v>
      </c>
      <c r="M34" s="11">
        <v>1410649</v>
      </c>
      <c r="N34" s="18">
        <v>2761250</v>
      </c>
      <c r="O34" s="56" t="str">
        <f t="shared" si="0"/>
        <v>甲佐町</v>
      </c>
      <c r="P34" s="11">
        <v>1675598</v>
      </c>
      <c r="Q34" s="11">
        <v>1012017.0585150383</v>
      </c>
      <c r="R34" s="11">
        <v>1435510</v>
      </c>
      <c r="S34" s="11">
        <v>3527710</v>
      </c>
      <c r="T34" s="11">
        <v>1965557</v>
      </c>
      <c r="U34" s="11">
        <v>30247871.58360235</v>
      </c>
      <c r="V34" s="11">
        <v>344685</v>
      </c>
      <c r="W34" s="11">
        <v>137883</v>
      </c>
      <c r="X34" s="18">
        <v>30454673.58360235</v>
      </c>
      <c r="Y34" s="11">
        <v>1482253</v>
      </c>
      <c r="Z34" s="11">
        <v>9293469.52508731</v>
      </c>
      <c r="AA34" s="18">
        <v>19472149.058515042</v>
      </c>
      <c r="AB34" s="17"/>
      <c r="AC34" s="80">
        <v>11525</v>
      </c>
      <c r="AD34" s="71">
        <f t="shared" si="1"/>
        <v>2642.4879465164731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1" customFormat="1" ht="10.5" customHeight="1">
      <c r="A35" s="57" t="s">
        <v>63</v>
      </c>
      <c r="B35" s="22">
        <v>43032657.625371963</v>
      </c>
      <c r="C35" s="22">
        <v>3564396</v>
      </c>
      <c r="D35" s="22">
        <v>760349</v>
      </c>
      <c r="E35" s="22">
        <v>3029</v>
      </c>
      <c r="F35" s="22">
        <v>3438045.40393078</v>
      </c>
      <c r="G35" s="22">
        <v>1100254</v>
      </c>
      <c r="H35" s="22">
        <v>6711305</v>
      </c>
      <c r="I35" s="22">
        <v>2424054</v>
      </c>
      <c r="J35" s="22">
        <v>1675207</v>
      </c>
      <c r="K35" s="22">
        <v>1473655</v>
      </c>
      <c r="L35" s="22">
        <v>1227772</v>
      </c>
      <c r="M35" s="22">
        <v>1244515</v>
      </c>
      <c r="N35" s="23">
        <v>2992819</v>
      </c>
      <c r="O35" s="57" t="str">
        <f t="shared" si="0"/>
        <v>山都町</v>
      </c>
      <c r="P35" s="22">
        <v>1097996</v>
      </c>
      <c r="Q35" s="22">
        <v>3829823.2214411809</v>
      </c>
      <c r="R35" s="22">
        <v>2884263</v>
      </c>
      <c r="S35" s="22">
        <v>5774224</v>
      </c>
      <c r="T35" s="22">
        <v>2830951</v>
      </c>
      <c r="U35" s="22">
        <v>43032657.625371963</v>
      </c>
      <c r="V35" s="22">
        <v>476521</v>
      </c>
      <c r="W35" s="22">
        <v>196161</v>
      </c>
      <c r="X35" s="23">
        <v>43313017.625371963</v>
      </c>
      <c r="Y35" s="22">
        <v>4327774</v>
      </c>
      <c r="Z35" s="22">
        <v>10149350.40393078</v>
      </c>
      <c r="AA35" s="23">
        <v>28555533.221441183</v>
      </c>
      <c r="AB35" s="17"/>
      <c r="AC35" s="81">
        <v>18403</v>
      </c>
      <c r="AD35" s="71">
        <f t="shared" si="1"/>
        <v>2353.5846125833809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1" customFormat="1" ht="10.5" customHeight="1">
      <c r="A36" s="58" t="s">
        <v>64</v>
      </c>
      <c r="B36" s="25">
        <v>22131917.927253596</v>
      </c>
      <c r="C36" s="25">
        <v>2949340</v>
      </c>
      <c r="D36" s="25">
        <v>6926</v>
      </c>
      <c r="E36" s="25">
        <v>7235</v>
      </c>
      <c r="F36" s="25">
        <v>468615.82206683123</v>
      </c>
      <c r="G36" s="25">
        <v>930890</v>
      </c>
      <c r="H36" s="25">
        <v>1805638</v>
      </c>
      <c r="I36" s="25">
        <v>2022055</v>
      </c>
      <c r="J36" s="25">
        <v>1664948</v>
      </c>
      <c r="K36" s="25">
        <v>388409</v>
      </c>
      <c r="L36" s="25">
        <v>804733</v>
      </c>
      <c r="M36" s="25">
        <v>751342</v>
      </c>
      <c r="N36" s="26">
        <v>3212849</v>
      </c>
      <c r="O36" s="58" t="str">
        <f t="shared" si="0"/>
        <v>氷川町</v>
      </c>
      <c r="P36" s="25">
        <v>563491</v>
      </c>
      <c r="Q36" s="25">
        <v>1819204.1051867623</v>
      </c>
      <c r="R36" s="25">
        <v>1181052</v>
      </c>
      <c r="S36" s="25">
        <v>2093586</v>
      </c>
      <c r="T36" s="25">
        <v>1461604</v>
      </c>
      <c r="U36" s="25">
        <v>22131917.927253596</v>
      </c>
      <c r="V36" s="25">
        <v>275587</v>
      </c>
      <c r="W36" s="25">
        <v>100887</v>
      </c>
      <c r="X36" s="26">
        <v>22306617.927253596</v>
      </c>
      <c r="Y36" s="25">
        <v>2963501</v>
      </c>
      <c r="Z36" s="25">
        <v>2274253.8220668314</v>
      </c>
      <c r="AA36" s="26">
        <v>16894163.105186764</v>
      </c>
      <c r="AB36" s="17"/>
      <c r="AC36" s="82">
        <v>13135</v>
      </c>
      <c r="AD36" s="71">
        <f t="shared" si="1"/>
        <v>1698.2579312716862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1" customFormat="1" ht="10.5" customHeight="1">
      <c r="A37" s="56" t="s">
        <v>65</v>
      </c>
      <c r="B37" s="19">
        <v>51681388.19798547</v>
      </c>
      <c r="C37" s="11">
        <v>2187794</v>
      </c>
      <c r="D37" s="11">
        <v>341220</v>
      </c>
      <c r="E37" s="11">
        <v>213632</v>
      </c>
      <c r="F37" s="11">
        <v>9920811.9460549355</v>
      </c>
      <c r="G37" s="11">
        <v>1072188</v>
      </c>
      <c r="H37" s="11">
        <v>10305316</v>
      </c>
      <c r="I37" s="11">
        <v>2745497</v>
      </c>
      <c r="J37" s="11">
        <v>1370387</v>
      </c>
      <c r="K37" s="11">
        <v>801744</v>
      </c>
      <c r="L37" s="11">
        <v>1294371</v>
      </c>
      <c r="M37" s="11">
        <v>1237176</v>
      </c>
      <c r="N37" s="18">
        <v>4327274</v>
      </c>
      <c r="O37" s="56" t="str">
        <f t="shared" si="0"/>
        <v>芦北町</v>
      </c>
      <c r="P37" s="11">
        <v>1166372</v>
      </c>
      <c r="Q37" s="11">
        <v>4357136.2519305311</v>
      </c>
      <c r="R37" s="11">
        <v>2843771</v>
      </c>
      <c r="S37" s="11">
        <v>5288696</v>
      </c>
      <c r="T37" s="11">
        <v>2208002</v>
      </c>
      <c r="U37" s="11">
        <v>51681388.19798547</v>
      </c>
      <c r="V37" s="11">
        <v>559175</v>
      </c>
      <c r="W37" s="11">
        <v>235586</v>
      </c>
      <c r="X37" s="18">
        <v>52004977.19798547</v>
      </c>
      <c r="Y37" s="11">
        <v>2742646</v>
      </c>
      <c r="Z37" s="11">
        <v>20226127.946054935</v>
      </c>
      <c r="AA37" s="18">
        <v>28712614.251930535</v>
      </c>
      <c r="AB37" s="17"/>
      <c r="AC37" s="80">
        <v>20539</v>
      </c>
      <c r="AD37" s="71">
        <f t="shared" si="1"/>
        <v>2532.0111591599139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1" customFormat="1" ht="10.5" customHeight="1">
      <c r="A38" s="57" t="s">
        <v>40</v>
      </c>
      <c r="B38" s="21">
        <v>8660151.3235555217</v>
      </c>
      <c r="C38" s="22">
        <v>516077</v>
      </c>
      <c r="D38" s="22">
        <v>47440</v>
      </c>
      <c r="E38" s="22">
        <v>328751</v>
      </c>
      <c r="F38" s="22">
        <v>759437.28126703319</v>
      </c>
      <c r="G38" s="22">
        <v>163789</v>
      </c>
      <c r="H38" s="22">
        <v>1334881</v>
      </c>
      <c r="I38" s="22">
        <v>568494</v>
      </c>
      <c r="J38" s="22">
        <v>169556</v>
      </c>
      <c r="K38" s="22">
        <v>150712</v>
      </c>
      <c r="L38" s="22">
        <v>329166</v>
      </c>
      <c r="M38" s="22">
        <v>223886</v>
      </c>
      <c r="N38" s="23">
        <v>1401842</v>
      </c>
      <c r="O38" s="57" t="str">
        <f t="shared" si="0"/>
        <v>津奈木町</v>
      </c>
      <c r="P38" s="22">
        <v>201540</v>
      </c>
      <c r="Q38" s="22">
        <v>731379.04228848941</v>
      </c>
      <c r="R38" s="22">
        <v>628600</v>
      </c>
      <c r="S38" s="22">
        <v>715618</v>
      </c>
      <c r="T38" s="22">
        <v>388983</v>
      </c>
      <c r="U38" s="22">
        <v>8660151.3235555217</v>
      </c>
      <c r="V38" s="22">
        <v>136036</v>
      </c>
      <c r="W38" s="22">
        <v>39477</v>
      </c>
      <c r="X38" s="23">
        <v>8756710.3235555217</v>
      </c>
      <c r="Y38" s="22">
        <v>892268</v>
      </c>
      <c r="Z38" s="22">
        <v>2094318.2812670332</v>
      </c>
      <c r="AA38" s="23">
        <v>5673565.0422884887</v>
      </c>
      <c r="AB38" s="17"/>
      <c r="AC38" s="81">
        <v>5353</v>
      </c>
      <c r="AD38" s="71">
        <f t="shared" si="1"/>
        <v>1635.8509851588869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1" customFormat="1" ht="10.5" customHeight="1">
      <c r="A39" s="56" t="s">
        <v>41</v>
      </c>
      <c r="B39" s="11">
        <v>39370584.184696957</v>
      </c>
      <c r="C39" s="11">
        <v>2269386</v>
      </c>
      <c r="D39" s="11">
        <v>70257</v>
      </c>
      <c r="E39" s="11">
        <v>5799</v>
      </c>
      <c r="F39" s="11">
        <v>14241508.085905109</v>
      </c>
      <c r="G39" s="11">
        <v>370036</v>
      </c>
      <c r="H39" s="11">
        <v>2748844</v>
      </c>
      <c r="I39" s="11">
        <v>2742243</v>
      </c>
      <c r="J39" s="11">
        <v>534433</v>
      </c>
      <c r="K39" s="11">
        <v>594678</v>
      </c>
      <c r="L39" s="11">
        <v>719067</v>
      </c>
      <c r="M39" s="11">
        <v>472339</v>
      </c>
      <c r="N39" s="18">
        <v>2703282</v>
      </c>
      <c r="O39" s="56" t="str">
        <f t="shared" si="0"/>
        <v>錦町</v>
      </c>
      <c r="P39" s="11">
        <v>4090197</v>
      </c>
      <c r="Q39" s="11">
        <v>1708604.0987918468</v>
      </c>
      <c r="R39" s="11">
        <v>1423652</v>
      </c>
      <c r="S39" s="11">
        <v>1685280</v>
      </c>
      <c r="T39" s="11">
        <v>2990979</v>
      </c>
      <c r="U39" s="11">
        <v>39370584.184696957</v>
      </c>
      <c r="V39" s="11">
        <v>426785</v>
      </c>
      <c r="W39" s="11">
        <v>179468</v>
      </c>
      <c r="X39" s="18">
        <v>39617901.184696957</v>
      </c>
      <c r="Y39" s="11">
        <v>2345442</v>
      </c>
      <c r="Z39" s="11">
        <v>16990352.085905109</v>
      </c>
      <c r="AA39" s="18">
        <v>20034790.098791849</v>
      </c>
      <c r="AB39" s="17"/>
      <c r="AC39" s="80">
        <v>11537</v>
      </c>
      <c r="AD39" s="71">
        <f t="shared" si="1"/>
        <v>3433.9864076187014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1" customFormat="1" ht="10.5" customHeight="1">
      <c r="A40" s="56" t="s">
        <v>42</v>
      </c>
      <c r="B40" s="11">
        <v>26417565.967665099</v>
      </c>
      <c r="C40" s="11">
        <v>1663609</v>
      </c>
      <c r="D40" s="11">
        <v>258070</v>
      </c>
      <c r="E40" s="11">
        <v>4953</v>
      </c>
      <c r="F40" s="11">
        <v>3225605.834028421</v>
      </c>
      <c r="G40" s="11">
        <v>1057447</v>
      </c>
      <c r="H40" s="11">
        <v>3231350</v>
      </c>
      <c r="I40" s="11">
        <v>2272264</v>
      </c>
      <c r="J40" s="11">
        <v>263183</v>
      </c>
      <c r="K40" s="11">
        <v>408203</v>
      </c>
      <c r="L40" s="11">
        <v>711158</v>
      </c>
      <c r="M40" s="11">
        <v>1224600</v>
      </c>
      <c r="N40" s="18">
        <v>2506048</v>
      </c>
      <c r="O40" s="56" t="str">
        <f t="shared" si="0"/>
        <v>多良木町</v>
      </c>
      <c r="P40" s="11">
        <v>795964</v>
      </c>
      <c r="Q40" s="11">
        <v>2311245.1336366776</v>
      </c>
      <c r="R40" s="11">
        <v>1807315</v>
      </c>
      <c r="S40" s="11">
        <v>3203363</v>
      </c>
      <c r="T40" s="11">
        <v>1473188</v>
      </c>
      <c r="U40" s="11">
        <v>26417565.967665099</v>
      </c>
      <c r="V40" s="11">
        <v>309770</v>
      </c>
      <c r="W40" s="11">
        <v>120422</v>
      </c>
      <c r="X40" s="18">
        <v>26606913.967665099</v>
      </c>
      <c r="Y40" s="11">
        <v>1926632</v>
      </c>
      <c r="Z40" s="11">
        <v>6456955.834028421</v>
      </c>
      <c r="AA40" s="18">
        <v>18033978.133636676</v>
      </c>
      <c r="AB40" s="17"/>
      <c r="AC40" s="80">
        <v>11231</v>
      </c>
      <c r="AD40" s="71">
        <f t="shared" si="1"/>
        <v>2369.0600986256877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1" customFormat="1" ht="10.5" customHeight="1">
      <c r="A41" s="56" t="s">
        <v>43</v>
      </c>
      <c r="B41" s="11">
        <v>8105679.1403040141</v>
      </c>
      <c r="C41" s="11">
        <v>638525</v>
      </c>
      <c r="D41" s="11">
        <v>34573</v>
      </c>
      <c r="E41" s="11">
        <v>6657</v>
      </c>
      <c r="F41" s="11">
        <v>1064736.1039243457</v>
      </c>
      <c r="G41" s="11">
        <v>249212</v>
      </c>
      <c r="H41" s="11">
        <v>1148742</v>
      </c>
      <c r="I41" s="11">
        <v>584797</v>
      </c>
      <c r="J41" s="11">
        <v>503380</v>
      </c>
      <c r="K41" s="11">
        <v>229536</v>
      </c>
      <c r="L41" s="11">
        <v>286524</v>
      </c>
      <c r="M41" s="11">
        <v>230729</v>
      </c>
      <c r="N41" s="18">
        <v>920473</v>
      </c>
      <c r="O41" s="56" t="str">
        <f t="shared" si="0"/>
        <v>湯前町</v>
      </c>
      <c r="P41" s="11">
        <v>123518</v>
      </c>
      <c r="Q41" s="11">
        <v>629186.0363796684</v>
      </c>
      <c r="R41" s="11">
        <v>335791</v>
      </c>
      <c r="S41" s="11">
        <v>465210</v>
      </c>
      <c r="T41" s="11">
        <v>654090</v>
      </c>
      <c r="U41" s="11">
        <v>8105679.1403040141</v>
      </c>
      <c r="V41" s="11">
        <v>129402</v>
      </c>
      <c r="W41" s="11">
        <v>36949</v>
      </c>
      <c r="X41" s="18">
        <v>8198132.1403040141</v>
      </c>
      <c r="Y41" s="11">
        <v>679755</v>
      </c>
      <c r="Z41" s="11">
        <v>2213478.1039243457</v>
      </c>
      <c r="AA41" s="18">
        <v>5212446.0363796689</v>
      </c>
      <c r="AB41" s="17"/>
      <c r="AC41" s="80">
        <v>4657</v>
      </c>
      <c r="AD41" s="71">
        <f t="shared" si="1"/>
        <v>1760.3891218174822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1" customFormat="1" ht="10.5" customHeight="1">
      <c r="A42" s="56" t="s">
        <v>44</v>
      </c>
      <c r="B42" s="11">
        <v>6799178.774031654</v>
      </c>
      <c r="C42" s="11">
        <v>258580</v>
      </c>
      <c r="D42" s="11">
        <v>340499</v>
      </c>
      <c r="E42" s="11">
        <v>4394</v>
      </c>
      <c r="F42" s="11">
        <v>833444.73360231635</v>
      </c>
      <c r="G42" s="11">
        <v>489871</v>
      </c>
      <c r="H42" s="11">
        <v>933321</v>
      </c>
      <c r="I42" s="11">
        <v>84998</v>
      </c>
      <c r="J42" s="11">
        <v>82710</v>
      </c>
      <c r="K42" s="11">
        <v>204379</v>
      </c>
      <c r="L42" s="11">
        <v>167006</v>
      </c>
      <c r="M42" s="11">
        <v>82289</v>
      </c>
      <c r="N42" s="18">
        <v>458075</v>
      </c>
      <c r="O42" s="56" t="str">
        <f t="shared" si="0"/>
        <v>水上村</v>
      </c>
      <c r="P42" s="11">
        <v>684647</v>
      </c>
      <c r="Q42" s="11">
        <v>699225.04042933823</v>
      </c>
      <c r="R42" s="11">
        <v>461325</v>
      </c>
      <c r="S42" s="11">
        <v>660502</v>
      </c>
      <c r="T42" s="11">
        <v>353913</v>
      </c>
      <c r="U42" s="11">
        <v>6799178.774031654</v>
      </c>
      <c r="V42" s="11">
        <v>112625</v>
      </c>
      <c r="W42" s="11">
        <v>30994</v>
      </c>
      <c r="X42" s="18">
        <v>6880809.774031654</v>
      </c>
      <c r="Y42" s="11">
        <v>603473</v>
      </c>
      <c r="Z42" s="11">
        <v>1766765.7336023164</v>
      </c>
      <c r="AA42" s="18">
        <v>4428940.0404293379</v>
      </c>
      <c r="AB42" s="17"/>
      <c r="AC42" s="80">
        <v>2559</v>
      </c>
      <c r="AD42" s="71">
        <f t="shared" si="1"/>
        <v>2688.8666565188173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1" customFormat="1" ht="10.5" customHeight="1">
      <c r="A43" s="56" t="s">
        <v>45</v>
      </c>
      <c r="B43" s="11">
        <v>12198371.77858118</v>
      </c>
      <c r="C43" s="11">
        <v>1183408</v>
      </c>
      <c r="D43" s="11">
        <v>140720</v>
      </c>
      <c r="E43" s="11">
        <v>31268</v>
      </c>
      <c r="F43" s="11">
        <v>1600698.6904000356</v>
      </c>
      <c r="G43" s="11">
        <v>166767</v>
      </c>
      <c r="H43" s="11">
        <v>1341027</v>
      </c>
      <c r="I43" s="11">
        <v>632376</v>
      </c>
      <c r="J43" s="11">
        <v>94205</v>
      </c>
      <c r="K43" s="11">
        <v>221884</v>
      </c>
      <c r="L43" s="11">
        <v>359145</v>
      </c>
      <c r="M43" s="11">
        <v>117948</v>
      </c>
      <c r="N43" s="18">
        <v>1030719</v>
      </c>
      <c r="O43" s="56" t="str">
        <f t="shared" si="0"/>
        <v>相良村</v>
      </c>
      <c r="P43" s="11">
        <v>1167756</v>
      </c>
      <c r="Q43" s="11">
        <v>1525092.0881811441</v>
      </c>
      <c r="R43" s="11">
        <v>455670</v>
      </c>
      <c r="S43" s="11">
        <v>1102241</v>
      </c>
      <c r="T43" s="11">
        <v>1027447</v>
      </c>
      <c r="U43" s="11">
        <v>12198371.77858118</v>
      </c>
      <c r="V43" s="11">
        <v>167778</v>
      </c>
      <c r="W43" s="11">
        <v>55605</v>
      </c>
      <c r="X43" s="18">
        <v>12310544.77858118</v>
      </c>
      <c r="Y43" s="11">
        <v>1355396</v>
      </c>
      <c r="Z43" s="11">
        <v>2941725.6904000356</v>
      </c>
      <c r="AA43" s="18">
        <v>7901250.0881811436</v>
      </c>
      <c r="AB43" s="17"/>
      <c r="AC43" s="80">
        <v>5305</v>
      </c>
      <c r="AD43" s="71">
        <f t="shared" si="1"/>
        <v>2320.5550949257645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1" customFormat="1" ht="10.5" customHeight="1">
      <c r="A44" s="56" t="s">
        <v>46</v>
      </c>
      <c r="B44" s="11">
        <v>6825690.3881164901</v>
      </c>
      <c r="C44" s="11">
        <v>39499</v>
      </c>
      <c r="D44" s="11">
        <v>482140</v>
      </c>
      <c r="E44" s="11">
        <v>9771</v>
      </c>
      <c r="F44" s="11">
        <v>360767.35516677413</v>
      </c>
      <c r="G44" s="11">
        <v>468387</v>
      </c>
      <c r="H44" s="11">
        <v>2640231</v>
      </c>
      <c r="I44" s="11">
        <v>103107</v>
      </c>
      <c r="J44" s="11">
        <v>58693</v>
      </c>
      <c r="K44" s="11">
        <v>69998</v>
      </c>
      <c r="L44" s="11">
        <v>81300</v>
      </c>
      <c r="M44" s="11">
        <v>67489</v>
      </c>
      <c r="N44" s="18">
        <v>379880</v>
      </c>
      <c r="O44" s="56" t="str">
        <f t="shared" si="0"/>
        <v>五木村</v>
      </c>
      <c r="P44" s="11">
        <v>490052</v>
      </c>
      <c r="Q44" s="11">
        <v>569865.0329497155</v>
      </c>
      <c r="R44" s="11">
        <v>543786</v>
      </c>
      <c r="S44" s="11">
        <v>271708</v>
      </c>
      <c r="T44" s="11">
        <v>189017</v>
      </c>
      <c r="U44" s="11">
        <v>6825690.3881164901</v>
      </c>
      <c r="V44" s="11">
        <v>109934</v>
      </c>
      <c r="W44" s="11">
        <v>31114</v>
      </c>
      <c r="X44" s="18">
        <v>6904510.3881164901</v>
      </c>
      <c r="Y44" s="11">
        <v>531410</v>
      </c>
      <c r="Z44" s="11">
        <v>3000998.3551667742</v>
      </c>
      <c r="AA44" s="18">
        <v>3293282.0329497159</v>
      </c>
      <c r="AB44" s="17"/>
      <c r="AC44" s="80">
        <v>1327</v>
      </c>
      <c r="AD44" s="71">
        <f t="shared" si="1"/>
        <v>5203.0975042324717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1" customFormat="1" ht="10.5" customHeight="1">
      <c r="A45" s="56" t="s">
        <v>47</v>
      </c>
      <c r="B45" s="11">
        <v>9924615.1743653361</v>
      </c>
      <c r="C45" s="11">
        <v>296260</v>
      </c>
      <c r="D45" s="11">
        <v>231813</v>
      </c>
      <c r="E45" s="11">
        <v>4276</v>
      </c>
      <c r="F45" s="11">
        <v>100813.13444816899</v>
      </c>
      <c r="G45" s="11">
        <v>225963</v>
      </c>
      <c r="H45" s="11">
        <v>861865</v>
      </c>
      <c r="I45" s="11">
        <v>194769</v>
      </c>
      <c r="J45" s="11">
        <v>4263871</v>
      </c>
      <c r="K45" s="11">
        <v>138472</v>
      </c>
      <c r="L45" s="11">
        <v>236365</v>
      </c>
      <c r="M45" s="11">
        <v>78934</v>
      </c>
      <c r="N45" s="18">
        <v>686960</v>
      </c>
      <c r="O45" s="56" t="str">
        <f t="shared" si="0"/>
        <v>山江村</v>
      </c>
      <c r="P45" s="11">
        <v>604090</v>
      </c>
      <c r="Q45" s="11">
        <v>690367.03991716681</v>
      </c>
      <c r="R45" s="11">
        <v>528226</v>
      </c>
      <c r="S45" s="11">
        <v>576891</v>
      </c>
      <c r="T45" s="11">
        <v>204680</v>
      </c>
      <c r="U45" s="11">
        <v>9924615.1743653361</v>
      </c>
      <c r="V45" s="11">
        <v>143801</v>
      </c>
      <c r="W45" s="11">
        <v>45241</v>
      </c>
      <c r="X45" s="18">
        <v>10023175.174365336</v>
      </c>
      <c r="Y45" s="11">
        <v>532349</v>
      </c>
      <c r="Z45" s="11">
        <v>962678.13444816903</v>
      </c>
      <c r="AA45" s="18">
        <v>8429588.0399171673</v>
      </c>
      <c r="AB45" s="17"/>
      <c r="AC45" s="80">
        <v>3858</v>
      </c>
      <c r="AD45" s="71">
        <f t="shared" si="1"/>
        <v>2598.0236325467436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1" customFormat="1" ht="10.5" customHeight="1">
      <c r="A46" s="56" t="s">
        <v>48</v>
      </c>
      <c r="B46" s="11">
        <v>10429092.327567514</v>
      </c>
      <c r="C46" s="11">
        <v>248580</v>
      </c>
      <c r="D46" s="11">
        <v>370302</v>
      </c>
      <c r="E46" s="11">
        <v>126892</v>
      </c>
      <c r="F46" s="11">
        <v>79766.279876419198</v>
      </c>
      <c r="G46" s="11">
        <v>206441</v>
      </c>
      <c r="H46" s="11">
        <v>4556425</v>
      </c>
      <c r="I46" s="11">
        <v>241173</v>
      </c>
      <c r="J46" s="11">
        <v>145492</v>
      </c>
      <c r="K46" s="11">
        <v>186243</v>
      </c>
      <c r="L46" s="11">
        <v>286481</v>
      </c>
      <c r="M46" s="11">
        <v>129004</v>
      </c>
      <c r="N46" s="18">
        <v>808570</v>
      </c>
      <c r="O46" s="56" t="str">
        <f t="shared" si="0"/>
        <v>球磨村</v>
      </c>
      <c r="P46" s="11">
        <v>555830</v>
      </c>
      <c r="Q46" s="11">
        <v>824817.04769109446</v>
      </c>
      <c r="R46" s="11">
        <v>756476</v>
      </c>
      <c r="S46" s="11">
        <v>418859</v>
      </c>
      <c r="T46" s="11">
        <v>487741</v>
      </c>
      <c r="U46" s="11">
        <v>10429092.327567514</v>
      </c>
      <c r="V46" s="11">
        <v>150428</v>
      </c>
      <c r="W46" s="11">
        <v>47540</v>
      </c>
      <c r="X46" s="18">
        <v>10531980.327567514</v>
      </c>
      <c r="Y46" s="11">
        <v>745774</v>
      </c>
      <c r="Z46" s="11">
        <v>4636191.2798764193</v>
      </c>
      <c r="AA46" s="18">
        <v>5047127.0476910947</v>
      </c>
      <c r="AB46" s="17"/>
      <c r="AC46" s="80">
        <v>4676</v>
      </c>
      <c r="AD46" s="71">
        <f t="shared" si="1"/>
        <v>2252.3482308741477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1" customFormat="1" ht="10.5" customHeight="1">
      <c r="A47" s="57" t="s">
        <v>66</v>
      </c>
      <c r="B47" s="22">
        <v>35552384.189785555</v>
      </c>
      <c r="C47" s="22">
        <v>3370980</v>
      </c>
      <c r="D47" s="22">
        <v>231209</v>
      </c>
      <c r="E47" s="22">
        <v>11377</v>
      </c>
      <c r="F47" s="22">
        <v>3599172.0734660877</v>
      </c>
      <c r="G47" s="22">
        <v>939625</v>
      </c>
      <c r="H47" s="22">
        <v>2321643</v>
      </c>
      <c r="I47" s="22">
        <v>3321313</v>
      </c>
      <c r="J47" s="22">
        <v>1078014</v>
      </c>
      <c r="K47" s="22">
        <v>794069</v>
      </c>
      <c r="L47" s="22">
        <v>1196290</v>
      </c>
      <c r="M47" s="22">
        <v>1276318</v>
      </c>
      <c r="N47" s="23">
        <v>4022670</v>
      </c>
      <c r="O47" s="57" t="str">
        <f t="shared" si="0"/>
        <v>あさぎり町</v>
      </c>
      <c r="P47" s="22">
        <v>3238934</v>
      </c>
      <c r="Q47" s="22">
        <v>2011744.1163194661</v>
      </c>
      <c r="R47" s="22">
        <v>2488589</v>
      </c>
      <c r="S47" s="22">
        <v>2851433</v>
      </c>
      <c r="T47" s="22">
        <v>2799004</v>
      </c>
      <c r="U47" s="22">
        <v>35552384.189785555</v>
      </c>
      <c r="V47" s="22">
        <v>405832</v>
      </c>
      <c r="W47" s="22">
        <v>162063</v>
      </c>
      <c r="X47" s="23">
        <v>35796153.189785555</v>
      </c>
      <c r="Y47" s="22">
        <v>3613566</v>
      </c>
      <c r="Z47" s="22">
        <v>5920815.0734660877</v>
      </c>
      <c r="AA47" s="23">
        <v>26018003.116319466</v>
      </c>
      <c r="AB47" s="17"/>
      <c r="AC47" s="81">
        <v>17177</v>
      </c>
      <c r="AD47" s="71">
        <f t="shared" si="1"/>
        <v>2083.9583856194654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1" customFormat="1" ht="10.5" customHeight="1">
      <c r="A48" s="58" t="s">
        <v>50</v>
      </c>
      <c r="B48" s="24">
        <v>55555763.862128846</v>
      </c>
      <c r="C48" s="25">
        <v>892148</v>
      </c>
      <c r="D48" s="25">
        <v>89639</v>
      </c>
      <c r="E48" s="25">
        <v>288215</v>
      </c>
      <c r="F48" s="25">
        <v>1418484.7972471651</v>
      </c>
      <c r="G48" s="25">
        <v>36092286</v>
      </c>
      <c r="H48" s="25">
        <v>1593917</v>
      </c>
      <c r="I48" s="25">
        <v>1071269</v>
      </c>
      <c r="J48" s="25">
        <v>535728</v>
      </c>
      <c r="K48" s="25">
        <v>374510</v>
      </c>
      <c r="L48" s="25">
        <v>540779</v>
      </c>
      <c r="M48" s="25">
        <v>588484</v>
      </c>
      <c r="N48" s="26">
        <v>2560419</v>
      </c>
      <c r="O48" s="58" t="str">
        <f t="shared" si="0"/>
        <v>苓北町</v>
      </c>
      <c r="P48" s="25">
        <v>1399982</v>
      </c>
      <c r="Q48" s="25">
        <v>1122128.0648816796</v>
      </c>
      <c r="R48" s="25">
        <v>1910897</v>
      </c>
      <c r="S48" s="25">
        <v>3933888</v>
      </c>
      <c r="T48" s="25">
        <v>1142990</v>
      </c>
      <c r="U48" s="25">
        <v>55555763.862128846</v>
      </c>
      <c r="V48" s="25">
        <v>565832</v>
      </c>
      <c r="W48" s="25">
        <v>253247</v>
      </c>
      <c r="X48" s="26">
        <v>55868348.862128846</v>
      </c>
      <c r="Y48" s="25">
        <v>1270002</v>
      </c>
      <c r="Z48" s="25">
        <v>3012401.7972471649</v>
      </c>
      <c r="AA48" s="26">
        <v>51273360.064881682</v>
      </c>
      <c r="AB48" s="17"/>
      <c r="AC48" s="82">
        <v>8807</v>
      </c>
      <c r="AD48" s="71">
        <f t="shared" si="1"/>
        <v>6343.6299377913983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1" customFormat="1" ht="10.5" customHeight="1">
      <c r="A49" s="59" t="s">
        <v>51</v>
      </c>
      <c r="B49" s="27">
        <v>5583290032.6505852</v>
      </c>
      <c r="C49" s="27">
        <v>143495555</v>
      </c>
      <c r="D49" s="27">
        <v>9698897</v>
      </c>
      <c r="E49" s="27">
        <v>17222784</v>
      </c>
      <c r="F49" s="27">
        <v>991367036.13479328</v>
      </c>
      <c r="G49" s="27">
        <v>160335065</v>
      </c>
      <c r="H49" s="27">
        <v>354492670</v>
      </c>
      <c r="I49" s="27">
        <v>583008866</v>
      </c>
      <c r="J49" s="27">
        <v>292701161</v>
      </c>
      <c r="K49" s="27">
        <v>168435426</v>
      </c>
      <c r="L49" s="27">
        <v>195532759</v>
      </c>
      <c r="M49" s="27">
        <v>273842678</v>
      </c>
      <c r="N49" s="28">
        <v>578082728</v>
      </c>
      <c r="O49" s="59" t="str">
        <f t="shared" si="0"/>
        <v>市町村計</v>
      </c>
      <c r="P49" s="27">
        <v>292939298</v>
      </c>
      <c r="Q49" s="27">
        <v>424000399.51579189</v>
      </c>
      <c r="R49" s="27">
        <v>262889710</v>
      </c>
      <c r="S49" s="27">
        <v>534016231</v>
      </c>
      <c r="T49" s="27">
        <v>301228769</v>
      </c>
      <c r="U49" s="27">
        <v>5583290032.6505852</v>
      </c>
      <c r="V49" s="27">
        <v>57217979</v>
      </c>
      <c r="W49" s="27">
        <v>25451001</v>
      </c>
      <c r="X49" s="28">
        <v>5615057010.6505852</v>
      </c>
      <c r="Y49" s="27">
        <v>170417236</v>
      </c>
      <c r="Z49" s="27">
        <v>1345859706.1347933</v>
      </c>
      <c r="AA49" s="28">
        <v>4067013090.5157919</v>
      </c>
      <c r="AB49" s="17"/>
      <c r="AC49" s="83">
        <v>1838148</v>
      </c>
      <c r="AD49" s="71">
        <f t="shared" si="1"/>
        <v>3054.7360771007475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4.25" customHeight="1" thickBot="1">
      <c r="A50" s="29" t="s">
        <v>72</v>
      </c>
      <c r="B50" s="140">
        <f>AVERAGE(B4:B48)</f>
        <v>124073111.8366797</v>
      </c>
      <c r="C50" s="141">
        <f t="shared" ref="C50:AC50" si="2">AVERAGE(C4:C48)</f>
        <v>3188790.111111111</v>
      </c>
      <c r="D50" s="189">
        <f>D49/COUNTA($A$4:$A$48)</f>
        <v>215531.04444444444</v>
      </c>
      <c r="E50" s="189">
        <f>E49/COUNTA($A$4:$A$48)</f>
        <v>382728.53333333333</v>
      </c>
      <c r="F50" s="141">
        <f t="shared" si="2"/>
        <v>22030378.580773182</v>
      </c>
      <c r="G50" s="141">
        <f t="shared" si="2"/>
        <v>3563001.4444444445</v>
      </c>
      <c r="H50" s="141">
        <f t="shared" si="2"/>
        <v>7877614.888888889</v>
      </c>
      <c r="I50" s="141">
        <f t="shared" si="2"/>
        <v>12955752.577777777</v>
      </c>
      <c r="J50" s="141">
        <f t="shared" si="2"/>
        <v>6504470.2444444448</v>
      </c>
      <c r="K50" s="141">
        <f t="shared" si="2"/>
        <v>3743009.4666666668</v>
      </c>
      <c r="L50" s="141">
        <f t="shared" si="2"/>
        <v>4345172.4222222222</v>
      </c>
      <c r="M50" s="141">
        <f t="shared" si="2"/>
        <v>6085392.8444444444</v>
      </c>
      <c r="N50" s="141">
        <f t="shared" si="2"/>
        <v>12846282.844444444</v>
      </c>
      <c r="O50" s="31" t="s">
        <v>152</v>
      </c>
      <c r="P50" s="141">
        <f t="shared" si="2"/>
        <v>6509762.1777777774</v>
      </c>
      <c r="Q50" s="141">
        <f t="shared" si="2"/>
        <v>9422231.1003509331</v>
      </c>
      <c r="R50" s="141">
        <f t="shared" si="2"/>
        <v>5841993.555555556</v>
      </c>
      <c r="S50" s="141">
        <f t="shared" si="2"/>
        <v>11867027.355555555</v>
      </c>
      <c r="T50" s="141">
        <f t="shared" si="2"/>
        <v>6693972.6444444442</v>
      </c>
      <c r="U50" s="141">
        <f t="shared" si="2"/>
        <v>124073111.8366797</v>
      </c>
      <c r="V50" s="141">
        <f t="shared" si="2"/>
        <v>1271510.6444444444</v>
      </c>
      <c r="W50" s="141">
        <f t="shared" si="2"/>
        <v>565577.80000000005</v>
      </c>
      <c r="X50" s="141">
        <f t="shared" si="2"/>
        <v>124779044.68112414</v>
      </c>
      <c r="Y50" s="141">
        <f t="shared" si="2"/>
        <v>3787049.6888888888</v>
      </c>
      <c r="Z50" s="141">
        <f t="shared" si="2"/>
        <v>29907993.469662074</v>
      </c>
      <c r="AA50" s="141">
        <f t="shared" si="2"/>
        <v>90378068.678128704</v>
      </c>
      <c r="AC50" s="76">
        <f t="shared" si="2"/>
        <v>40847.73333333333</v>
      </c>
      <c r="AD50" s="77">
        <f t="shared" si="1"/>
        <v>3054.7360771007484</v>
      </c>
    </row>
    <row r="51" spans="1:78" ht="12.75" thickTop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78">
      <c r="A52" s="142" t="s">
        <v>171</v>
      </c>
      <c r="W52" s="30"/>
      <c r="AC52" s="17">
        <f>SUM(AC4:AC48)</f>
        <v>1838148</v>
      </c>
    </row>
    <row r="53" spans="1:78">
      <c r="A53" s="31" t="s">
        <v>151</v>
      </c>
    </row>
    <row r="54" spans="1:78">
      <c r="A54" s="179" t="s">
        <v>161</v>
      </c>
    </row>
    <row r="55" spans="1:78" s="17" customFormat="1" ht="9" customHeight="1"/>
    <row r="56" spans="1:78" s="17" customFormat="1" ht="9" customHeight="1"/>
    <row r="57" spans="1:78" s="17" customFormat="1" ht="9" customHeight="1"/>
    <row r="58" spans="1:78" s="17" customFormat="1" ht="9" customHeight="1"/>
    <row r="59" spans="1:78" s="17" customFormat="1" ht="9" customHeight="1"/>
    <row r="60" spans="1:78" s="17" customFormat="1" ht="9" customHeight="1"/>
    <row r="61" spans="1:78" s="17" customFormat="1" ht="9" customHeight="1"/>
    <row r="62" spans="1:78" s="17" customFormat="1" ht="9" customHeight="1"/>
    <row r="63" spans="1:78" s="17" customFormat="1" ht="9" customHeight="1"/>
    <row r="64" spans="1:78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11.1" customHeight="1"/>
    <row r="76" s="17" customFormat="1" ht="11.1" customHeight="1"/>
    <row r="77" s="17" customFormat="1" ht="11.1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9" customHeight="1"/>
    <row r="99" s="17" customFormat="1" ht="9" customHeight="1"/>
    <row r="100" s="17" customFormat="1" ht="9" customHeight="1"/>
    <row r="101" s="17" customFormat="1" ht="9" customHeight="1"/>
    <row r="102" s="17" customFormat="1" ht="9" customHeight="1"/>
    <row r="103" s="17" customFormat="1" ht="9" customHeight="1"/>
    <row r="104" s="17" customFormat="1" ht="9" customHeight="1"/>
    <row r="105" s="17" customFormat="1" ht="9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.9499999999999993" customHeigh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</sheetData>
  <sheetProtection sheet="1" objects="1" scenarios="1"/>
  <phoneticPr fontId="5"/>
  <pageMargins left="0.55118110236220474" right="0.19685039370078741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S80"/>
  <sheetViews>
    <sheetView zoomScaleNormal="100" workbookViewId="0"/>
  </sheetViews>
  <sheetFormatPr defaultRowHeight="12"/>
  <cols>
    <col min="1" max="1" width="2.7109375" customWidth="1"/>
    <col min="2" max="2" width="9" customWidth="1"/>
    <col min="3" max="19" width="9.7109375" customWidth="1"/>
  </cols>
  <sheetData>
    <row r="1" spans="2:7" ht="12.75" thickBot="1"/>
    <row r="2" spans="2:7" ht="13.5" thickTop="1" thickBot="1">
      <c r="B2" s="62" t="s">
        <v>93</v>
      </c>
      <c r="E2" s="177" t="s">
        <v>26</v>
      </c>
    </row>
    <row r="3" spans="2:7" ht="9" customHeight="1" thickTop="1"/>
    <row r="5" spans="2:7">
      <c r="C5" s="194" t="str">
        <f>"総生産（産業別）の推移 （"&amp;$E$2&amp;"）"</f>
        <v>総生産（産業別）の推移 （菊陽町）</v>
      </c>
      <c r="D5" s="194"/>
      <c r="E5" s="194"/>
      <c r="F5" s="194"/>
      <c r="G5" s="194"/>
    </row>
    <row r="6" spans="2:7">
      <c r="C6" s="194"/>
      <c r="D6" s="194"/>
      <c r="E6" s="194"/>
      <c r="F6" s="194"/>
      <c r="G6" s="194"/>
    </row>
    <row r="36" spans="3:8">
      <c r="C36" s="194" t="str">
        <f>"総生産（構成比）の推移 （"&amp;$E$2&amp;"）"</f>
        <v>総生産（構成比）の推移 （菊陽町）</v>
      </c>
      <c r="D36" s="194"/>
      <c r="E36" s="194"/>
      <c r="F36" s="194"/>
      <c r="G36" s="194"/>
      <c r="H36" s="194"/>
    </row>
    <row r="37" spans="3:8">
      <c r="C37" s="194"/>
      <c r="D37" s="194"/>
      <c r="E37" s="194"/>
      <c r="F37" s="194"/>
      <c r="G37" s="194"/>
      <c r="H37" s="194"/>
    </row>
    <row r="65" spans="2:19" ht="7.5" customHeight="1"/>
    <row r="67" spans="2:19">
      <c r="C67" t="s">
        <v>177</v>
      </c>
    </row>
    <row r="68" spans="2:19" ht="50.25" customHeight="1">
      <c r="B68" s="160" t="str">
        <f>$E$2</f>
        <v>菊陽町</v>
      </c>
      <c r="C68" s="160" t="s">
        <v>3</v>
      </c>
      <c r="D68" s="161" t="s">
        <v>4</v>
      </c>
      <c r="E68" s="161" t="s">
        <v>5</v>
      </c>
      <c r="F68" s="161" t="s">
        <v>81</v>
      </c>
      <c r="G68" s="187" t="s">
        <v>168</v>
      </c>
      <c r="H68" s="161" t="s">
        <v>105</v>
      </c>
      <c r="I68" s="161" t="s">
        <v>96</v>
      </c>
      <c r="J68" s="161" t="s">
        <v>108</v>
      </c>
      <c r="K68" s="161" t="s">
        <v>110</v>
      </c>
      <c r="L68" s="161" t="s">
        <v>112</v>
      </c>
      <c r="M68" s="161" t="s">
        <v>114</v>
      </c>
      <c r="N68" s="161" t="s">
        <v>116</v>
      </c>
      <c r="O68" s="187" t="s">
        <v>175</v>
      </c>
      <c r="P68" s="161" t="s">
        <v>120</v>
      </c>
      <c r="Q68" s="160" t="s">
        <v>122</v>
      </c>
      <c r="R68" s="160" t="s">
        <v>124</v>
      </c>
      <c r="S68" s="160" t="s">
        <v>126</v>
      </c>
    </row>
    <row r="69" spans="2:19">
      <c r="B69" s="162" t="s">
        <v>133</v>
      </c>
      <c r="C69" s="163">
        <f>SUMIF(H18生産!$A$4:$A$50,$E$2,H18生産!$C$4:$C$50)/1000</f>
        <v>1635.808</v>
      </c>
      <c r="D69" s="163">
        <f>SUMIF(H18生産!$A$4:$A$50,$E$2,H18生産!$D$4:$D$50)/1000</f>
        <v>26.385999999999999</v>
      </c>
      <c r="E69" s="163">
        <f>SUMIF(H18生産!$A$4:$A$50,$E$2,H18生産!$E$4:$E$50)/1000</f>
        <v>0</v>
      </c>
      <c r="F69" s="163">
        <f>SUMIF(H18生産!$A$4:$A$50,$E$2,H18生産!$F$4:$F$50)/1000</f>
        <v>98129.787112667123</v>
      </c>
      <c r="G69" s="163">
        <f>SUMIF(H18生産!$A$4:$A$50,$E$2,H18生産!$G$4:$G$50)/1000</f>
        <v>1010.3579999999999</v>
      </c>
      <c r="H69" s="163">
        <f>SUMIF(H18生産!$A$4:$A$50,$E$2,H18生産!$H$4:$H$50)/1000</f>
        <v>15535.539000000001</v>
      </c>
      <c r="I69" s="163">
        <f>SUMIF(H18生産!$A$4:$A$50,$E$2,H18生産!$I$4:$I$50)/1000</f>
        <v>14349.807000000001</v>
      </c>
      <c r="J69" s="163">
        <f>SUMIF(H18生産!$A$4:$A$50,$E$2,H18生産!$J$4:$J$50)/1000</f>
        <v>8525.5349999999999</v>
      </c>
      <c r="K69" s="163">
        <f>SUMIF(H18生産!$A$4:$A$50,$E$2,H18生産!$K$4:$K$50)/1000</f>
        <v>3707.7</v>
      </c>
      <c r="L69" s="163">
        <f>SUMIF(H18生産!$A$4:$A$50,$E$2,H18生産!$L$4:$L$50)/1000</f>
        <v>2149.962</v>
      </c>
      <c r="M69" s="163">
        <f>SUMIF(H18生産!$A$4:$A$50,$E$2,H18生産!$M$4:$M$50)/1000</f>
        <v>1159.8699999999999</v>
      </c>
      <c r="N69" s="163">
        <f>SUMIF(H18生産!$A$4:$A$50,$E$2,H18生産!$N$4:$N$50)/1000</f>
        <v>11939.239</v>
      </c>
      <c r="O69" s="163">
        <f>SUMIF(H18生産!$A$4:$A$50,$E$2,H18生産!P$4:P$50)/1000</f>
        <v>1913.4690000000001</v>
      </c>
      <c r="P69" s="163">
        <f>SUMIF(H18生産!$A$4:$A$50,$E$2,H18生産!Q$4:Q$50)/1000</f>
        <v>2956.539170947714</v>
      </c>
      <c r="Q69" s="163">
        <f>SUMIF(H18生産!$A$4:$A$50,$E$2,H18生産!R$4:R$50)/1000</f>
        <v>2244.9349999999999</v>
      </c>
      <c r="R69" s="163">
        <f>SUMIF(H18生産!$A$4:$A$50,$E$2,H18生産!S$4:S$50)/1000</f>
        <v>9574.7459999999992</v>
      </c>
      <c r="S69" s="163">
        <f>SUMIF(H18生産!$A$4:$A$50,$E$2,H18生産!T$4:T$50)/1000</f>
        <v>6744.5810000000001</v>
      </c>
    </row>
    <row r="70" spans="2:19">
      <c r="B70" s="162" t="s">
        <v>134</v>
      </c>
      <c r="C70" s="163">
        <f>SUMIF(H19生産!$A$4:$A$50,$E$2,H19生産!$C$4:$C$50)/1000</f>
        <v>2032.1410000000001</v>
      </c>
      <c r="D70" s="163">
        <f>SUMIF(H19生産!$A$4:$A$50,$E$2,H19生産!$D$4:$D$50)/1000</f>
        <v>27.654</v>
      </c>
      <c r="E70" s="163">
        <f>SUMIF(H19生産!$A$4:$A$50,$E$2,H19生産!$E$4:$E$50)/1000</f>
        <v>0</v>
      </c>
      <c r="F70" s="163">
        <f>SUMIF(H19生産!$A$4:$A$50,$E$2,H19生産!$F$4:$F$50)/1000</f>
        <v>108586.86836587526</v>
      </c>
      <c r="G70" s="163">
        <f>SUMIF(H19生産!$A$4:$A$50,$E$2,H19生産!$G$4:$G$50)/1000</f>
        <v>880.697</v>
      </c>
      <c r="H70" s="163">
        <f>SUMIF(H19生産!$A$4:$A$50,$E$2,H19生産!$H$4:$H$50)/1000</f>
        <v>11623.919</v>
      </c>
      <c r="I70" s="163">
        <f>SUMIF(H19生産!$A$4:$A$50,$E$2,H19生産!$I$4:$I$50)/1000</f>
        <v>15690.145</v>
      </c>
      <c r="J70" s="163">
        <f>SUMIF(H19生産!$A$4:$A$50,$E$2,H19生産!$J$4:$J$50)/1000</f>
        <v>8676.4380000000001</v>
      </c>
      <c r="K70" s="163">
        <f>SUMIF(H19生産!$A$4:$A$50,$E$2,H19生産!$K$4:$K$50)/1000</f>
        <v>3645.1379999999999</v>
      </c>
      <c r="L70" s="163">
        <f>SUMIF(H19生産!$A$4:$A$50,$E$2,H19生産!$L$4:$L$50)/1000</f>
        <v>2186.625</v>
      </c>
      <c r="M70" s="163">
        <f>SUMIF(H19生産!$A$4:$A$50,$E$2,H19生産!$M$4:$M$50)/1000</f>
        <v>1264.7560000000001</v>
      </c>
      <c r="N70" s="163">
        <f>SUMIF(H19生産!$A$4:$A$50,$E$2,H19生産!$N$4:$N$50)/1000</f>
        <v>12705.33</v>
      </c>
      <c r="O70" s="163">
        <f>SUMIF(H19生産!$A$4:$A$50,$E$2,H19生産!P$4:P$50)/1000</f>
        <v>1957.4639999999999</v>
      </c>
      <c r="P70" s="163">
        <f>SUMIF(H19生産!$A$4:$A$50,$E$2,H19生産!Q$4:Q$50)/1000</f>
        <v>2773.3528710050532</v>
      </c>
      <c r="Q70" s="163">
        <f>SUMIF(H19生産!$A$4:$A$50,$E$2,H19生産!R$4:R$50)/1000</f>
        <v>2212.433</v>
      </c>
      <c r="R70" s="163">
        <f>SUMIF(H19生産!$A$4:$A$50,$E$2,H19生産!S$4:S$50)/1000</f>
        <v>9964.9069999999992</v>
      </c>
      <c r="S70" s="163">
        <f>SUMIF(H19生産!$A$4:$A$50,$E$2,H19生産!T$4:T$50)/1000</f>
        <v>6337.049</v>
      </c>
    </row>
    <row r="71" spans="2:19">
      <c r="B71" s="162" t="s">
        <v>135</v>
      </c>
      <c r="C71" s="163">
        <f>SUMIF(H20生産!$A$4:$A$50,$E$2,H20生産!$C$4:$C$50)/1000</f>
        <v>1906.153</v>
      </c>
      <c r="D71" s="163">
        <f>SUMIF(H20生産!$A$4:$A$50,$E$2,H20生産!$D$4:$D$50)/1000</f>
        <v>33.683</v>
      </c>
      <c r="E71" s="163">
        <f>SUMIF(H20生産!$A$4:$A$50,$E$2,H20生産!$E$4:$E$50)/1000</f>
        <v>0</v>
      </c>
      <c r="F71" s="163">
        <f>SUMIF(H20生産!$A$4:$A$50,$E$2,H20生産!$F$4:$F$50)/1000</f>
        <v>97725.815915999032</v>
      </c>
      <c r="G71" s="163">
        <f>SUMIF(H20生産!$A$4:$A$50,$E$2,H20生産!$G$4:$G$50)/1000</f>
        <v>908.29600000000005</v>
      </c>
      <c r="H71" s="163">
        <f>SUMIF(H20生産!$A$4:$A$50,$E$2,H20生産!$H$4:$H$50)/1000</f>
        <v>6753.86</v>
      </c>
      <c r="I71" s="163">
        <f>SUMIF(H20生産!$A$4:$A$50,$E$2,H20生産!$I$4:$I$50)/1000</f>
        <v>16426.933000000001</v>
      </c>
      <c r="J71" s="163">
        <f>SUMIF(H20生産!$A$4:$A$50,$E$2,H20生産!$J$4:$J$50)/1000</f>
        <v>7091.0510000000004</v>
      </c>
      <c r="K71" s="163">
        <f>SUMIF(H20生産!$A$4:$A$50,$E$2,H20生産!$K$4:$K$50)/1000</f>
        <v>3595.011</v>
      </c>
      <c r="L71" s="163">
        <f>SUMIF(H20生産!$A$4:$A$50,$E$2,H20生産!$L$4:$L$50)/1000</f>
        <v>2345.761</v>
      </c>
      <c r="M71" s="163">
        <f>SUMIF(H20生産!$A$4:$A$50,$E$2,H20生産!$M$4:$M$50)/1000</f>
        <v>1063.8599999999999</v>
      </c>
      <c r="N71" s="163">
        <f>SUMIF(H20生産!$A$4:$A$50,$E$2,H20生産!$N$4:$N$50)/1000</f>
        <v>13217.259</v>
      </c>
      <c r="O71" s="163">
        <f>SUMIF(H20生産!$A$4:$A$50,$E$2,H20生産!P$4:P$50)/1000</f>
        <v>2035.221</v>
      </c>
      <c r="P71" s="163">
        <f>SUMIF(H20生産!$A$4:$A$50,$E$2,H20生産!Q$4:Q$50)/1000</f>
        <v>3015.2342873870384</v>
      </c>
      <c r="Q71" s="163">
        <f>SUMIF(H20生産!$A$4:$A$50,$E$2,H20生産!R$4:R$50)/1000</f>
        <v>2458.6840000000002</v>
      </c>
      <c r="R71" s="163">
        <f>SUMIF(H20生産!$A$4:$A$50,$E$2,H20生産!S$4:S$50)/1000</f>
        <v>9369.3919999999998</v>
      </c>
      <c r="S71" s="163">
        <f>SUMIF(H20生産!$A$4:$A$50,$E$2,H20生産!T$4:T$50)/1000</f>
        <v>6395.3590000000004</v>
      </c>
    </row>
    <row r="72" spans="2:19">
      <c r="B72" s="162" t="s">
        <v>136</v>
      </c>
      <c r="C72" s="163">
        <f>SUMIF(H21生産!$A$4:$A$50,$E$2,H21生産!$C$4:$C$50)/1000</f>
        <v>1799.731</v>
      </c>
      <c r="D72" s="163">
        <f>SUMIF(H21生産!$A$4:$A$50,$E$2,H21生産!$D$4:$D$50)/1000</f>
        <v>39.036000000000001</v>
      </c>
      <c r="E72" s="163">
        <f>SUMIF(H21生産!$A$4:$A$50,$E$2,H21生産!$E$4:$E$50)/1000</f>
        <v>0</v>
      </c>
      <c r="F72" s="163">
        <f>SUMIF(H21生産!$A$4:$A$50,$E$2,H21生産!$F$4:$F$50)/1000</f>
        <v>123404.57197099787</v>
      </c>
      <c r="G72" s="163">
        <f>SUMIF(H21生産!$A$4:$A$50,$E$2,H21生産!$G$4:$G$50)/1000</f>
        <v>1129.3530000000001</v>
      </c>
      <c r="H72" s="163">
        <f>SUMIF(H21生産!$A$4:$A$50,$E$2,H21生産!$H$4:$H$50)/1000</f>
        <v>4612.9129999999996</v>
      </c>
      <c r="I72" s="163">
        <f>SUMIF(H21生産!$A$4:$A$50,$E$2,H21生産!$I$4:$I$50)/1000</f>
        <v>18254.388999999999</v>
      </c>
      <c r="J72" s="163">
        <f>SUMIF(H21生産!$A$4:$A$50,$E$2,H21生産!$J$4:$J$50)/1000</f>
        <v>9712.1479999999992</v>
      </c>
      <c r="K72" s="163">
        <f>SUMIF(H21生産!$A$4:$A$50,$E$2,H21生産!$K$4:$K$50)/1000</f>
        <v>4447.634</v>
      </c>
      <c r="L72" s="163">
        <f>SUMIF(H21生産!$A$4:$A$50,$E$2,H21生産!$L$4:$L$50)/1000</f>
        <v>2828.22</v>
      </c>
      <c r="M72" s="163">
        <f>SUMIF(H21生産!$A$4:$A$50,$E$2,H21生産!$M$4:$M$50)/1000</f>
        <v>1038.7919999999999</v>
      </c>
      <c r="N72" s="163">
        <f>SUMIF(H21生産!$A$4:$A$50,$E$2,H21生産!$N$4:$N$50)/1000</f>
        <v>14172.74</v>
      </c>
      <c r="O72" s="163">
        <f>SUMIF(H21生産!$A$4:$A$50,$E$2,H21生産!P$4:P$50)/1000</f>
        <v>2797.672</v>
      </c>
      <c r="P72" s="163">
        <f>SUMIF(H21生産!$A$4:$A$50,$E$2,H21生産!Q$4:Q$50)/1000</f>
        <v>3142.646426610313</v>
      </c>
      <c r="Q72" s="163">
        <f>SUMIF(H21生産!$A$4:$A$50,$E$2,H21生産!R$4:R$50)/1000</f>
        <v>2567.38</v>
      </c>
      <c r="R72" s="163">
        <f>SUMIF(H21生産!$A$4:$A$50,$E$2,H21生産!S$4:S$50)/1000</f>
        <v>10699.199000000001</v>
      </c>
      <c r="S72" s="163">
        <f>SUMIF(H21生産!$A$4:$A$50,$E$2,H21生産!T$4:T$50)/1000</f>
        <v>7000.8429999999998</v>
      </c>
    </row>
    <row r="73" spans="2:19">
      <c r="B73" s="162" t="s">
        <v>137</v>
      </c>
      <c r="C73" s="163">
        <f>SUMIF(H22生産!$A$4:$A$50,$E$2,H22生産!$C$4:$C$50)/1000</f>
        <v>1841.049</v>
      </c>
      <c r="D73" s="163">
        <f>SUMIF(H22生産!$A$4:$A$50,$E$2,H22生産!$D$4:$D$50)/1000</f>
        <v>56.219000000000001</v>
      </c>
      <c r="E73" s="163">
        <f>SUMIF(H22生産!$A$4:$A$50,$E$2,H22生産!$E$4:$E$50)/1000</f>
        <v>0</v>
      </c>
      <c r="F73" s="163">
        <f>SUMIF(H22生産!$A$4:$A$50,$E$2,H22生産!$F$4:$F$50)/1000</f>
        <v>106406.61113012202</v>
      </c>
      <c r="G73" s="163">
        <f>SUMIF(H22生産!$A$4:$A$50,$E$2,H22生産!$G$4:$G$50)/1000</f>
        <v>1288.9079999999999</v>
      </c>
      <c r="H73" s="163">
        <f>SUMIF(H22生産!$A$4:$A$50,$E$2,H22生産!$H$4:$H$50)/1000</f>
        <v>7363.0450000000001</v>
      </c>
      <c r="I73" s="163">
        <f>SUMIF(H22生産!$A$4:$A$50,$E$2,H22生産!$I$4:$I$50)/1000</f>
        <v>19126.044999999998</v>
      </c>
      <c r="J73" s="163">
        <f>SUMIF(H22生産!$A$4:$A$50,$E$2,H22生産!$J$4:$J$50)/1000</f>
        <v>12026.539000000001</v>
      </c>
      <c r="K73" s="163">
        <f>SUMIF(H22生産!$A$4:$A$50,$E$2,H22生産!$K$4:$K$50)/1000</f>
        <v>4200.576</v>
      </c>
      <c r="L73" s="163">
        <f>SUMIF(H22生産!$A$4:$A$50,$E$2,H22生産!$L$4:$L$50)/1000</f>
        <v>3064.6419999999998</v>
      </c>
      <c r="M73" s="163">
        <f>SUMIF(H22生産!$A$4:$A$50,$E$2,H22生産!$M$4:$M$50)/1000</f>
        <v>1089.694</v>
      </c>
      <c r="N73" s="163">
        <f>SUMIF(H22生産!$A$4:$A$50,$E$2,H22生産!$N$4:$N$50)/1000</f>
        <v>14308.597</v>
      </c>
      <c r="O73" s="163">
        <f>SUMIF(H22生産!$A$4:$A$50,$E$2,H22生産!P$4:P$50)/1000</f>
        <v>3352.422</v>
      </c>
      <c r="P73" s="163">
        <f>SUMIF(H22生産!$A$4:$A$50,$E$2,H22生産!Q$4:Q$50)/1000</f>
        <v>3098.8254890301441</v>
      </c>
      <c r="Q73" s="163">
        <f>SUMIF(H22生産!$A$4:$A$50,$E$2,H22生産!R$4:R$50)/1000</f>
        <v>2672.9670000000001</v>
      </c>
      <c r="R73" s="163">
        <f>SUMIF(H22生産!$A$4:$A$50,$E$2,H22生産!S$4:S$50)/1000</f>
        <v>11356.804</v>
      </c>
      <c r="S73" s="163">
        <f>SUMIF(H22生産!$A$4:$A$50,$E$2,H22生産!T$4:T$50)/1000</f>
        <v>6577.3159999999998</v>
      </c>
    </row>
    <row r="74" spans="2:19">
      <c r="B74" s="162" t="s">
        <v>138</v>
      </c>
      <c r="C74" s="163">
        <f>SUMIF(H23生産!$A$4:$A$50,$E$2,H23生産!$C$4:$C$50)/1000</f>
        <v>1907.4380000000001</v>
      </c>
      <c r="D74" s="163">
        <f>SUMIF(H23生産!$A$4:$A$50,$E$2,H23生産!$D$4:$D$50)/1000</f>
        <v>28.952000000000002</v>
      </c>
      <c r="E74" s="163">
        <f>SUMIF(H23生産!$A$4:$A$50,$E$2,H23生産!$E$4:$E$50)/1000</f>
        <v>0</v>
      </c>
      <c r="F74" s="163">
        <f>SUMIF(H23生産!$A$4:$A$50,$E$2,H23生産!$F$4:$F$50)/1000</f>
        <v>181632.5364341005</v>
      </c>
      <c r="G74" s="163">
        <f>SUMIF(H23生産!$A$4:$A$50,$E$2,H23生産!$G$4:$G$50)/1000</f>
        <v>1138.9269999999999</v>
      </c>
      <c r="H74" s="163">
        <f>SUMIF(H23生産!$A$4:$A$50,$E$2,H23生産!$H$4:$H$50)/1000</f>
        <v>7447.5240000000003</v>
      </c>
      <c r="I74" s="163">
        <f>SUMIF(H23生産!$A$4:$A$50,$E$2,H23生産!$I$4:$I$50)/1000</f>
        <v>21219.718000000001</v>
      </c>
      <c r="J74" s="163">
        <f>SUMIF(H23生産!$A$4:$A$50,$E$2,H23生産!$J$4:$J$50)/1000</f>
        <v>13330.973</v>
      </c>
      <c r="K74" s="163">
        <f>SUMIF(H23生産!$A$4:$A$50,$E$2,H23生産!$K$4:$K$50)/1000</f>
        <v>4165.2629999999999</v>
      </c>
      <c r="L74" s="163">
        <f>SUMIF(H23生産!$A$4:$A$50,$E$2,H23生産!$L$4:$L$50)/1000</f>
        <v>3332.6289999999999</v>
      </c>
      <c r="M74" s="163">
        <f>SUMIF(H23生産!$A$4:$A$50,$E$2,H23生産!$M$4:$M$50)/1000</f>
        <v>1113.354</v>
      </c>
      <c r="N74" s="163">
        <f>SUMIF(H23生産!$A$4:$A$50,$E$2,H23生産!$N$4:$N$50)/1000</f>
        <v>14300.554</v>
      </c>
      <c r="O74" s="163">
        <f>SUMIF(H23生産!$A$4:$A$50,$E$2,H23生産!P$4:P$50)/1000</f>
        <v>3729.6080000000002</v>
      </c>
      <c r="P74" s="163">
        <f>SUMIF(H23生産!$A$4:$A$50,$E$2,H23生産!Q$4:Q$50)/1000</f>
        <v>3204.2815890829033</v>
      </c>
      <c r="Q74" s="163">
        <f>SUMIF(H23生産!$A$4:$A$50,$E$2,H23生産!R$4:R$50)/1000</f>
        <v>2736.9180000000001</v>
      </c>
      <c r="R74" s="163">
        <f>SUMIF(H23生産!$A$4:$A$50,$E$2,H23生産!S$4:S$50)/1000</f>
        <v>11568.465</v>
      </c>
      <c r="S74" s="163">
        <f>SUMIF(H23生産!$A$4:$A$50,$E$2,H23生産!T$4:T$50)/1000</f>
        <v>6425.0290000000005</v>
      </c>
    </row>
    <row r="75" spans="2:19">
      <c r="B75" s="162" t="s">
        <v>139</v>
      </c>
      <c r="C75" s="163">
        <f>SUMIF(H24生産!$A$4:$A$50,$E$2,H24生産!$C$4:$C$50)/1000</f>
        <v>1789.374</v>
      </c>
      <c r="D75" s="163">
        <f>SUMIF(H24生産!$A$4:$A$50,$E$2,H24生産!$D$4:$D$50)/1000</f>
        <v>23.651</v>
      </c>
      <c r="E75" s="163">
        <f>SUMIF(H24生産!$A$4:$A$50,$E$2,H24生産!$E$4:$E$50)/1000</f>
        <v>0</v>
      </c>
      <c r="F75" s="163">
        <f>SUMIF(H24生産!$A$4:$A$50,$E$2,H24生産!$F$4:$F$50)/1000</f>
        <v>175129.79864451464</v>
      </c>
      <c r="G75" s="163">
        <f>SUMIF(H24生産!$A$4:$A$50,$E$2,H24生産!$G$4:$G$50)/1000</f>
        <v>700.803</v>
      </c>
      <c r="H75" s="163">
        <f>SUMIF(H24生産!$A$4:$A$50,$E$2,H24生産!$H$4:$H$50)/1000</f>
        <v>7712.6390000000001</v>
      </c>
      <c r="I75" s="163">
        <f>SUMIF(H24生産!$A$4:$A$50,$E$2,H24生産!$I$4:$I$50)/1000</f>
        <v>18757.771000000001</v>
      </c>
      <c r="J75" s="163">
        <f>SUMIF(H24生産!$A$4:$A$50,$E$2,H24生産!$J$4:$J$50)/1000</f>
        <v>13042.535</v>
      </c>
      <c r="K75" s="163">
        <f>SUMIF(H24生産!$A$4:$A$50,$E$2,H24生産!$K$4:$K$50)/1000</f>
        <v>3999.8739999999998</v>
      </c>
      <c r="L75" s="163">
        <f>SUMIF(H24生産!$A$4:$A$50,$E$2,H24生産!$L$4:$L$50)/1000</f>
        <v>3617.8359999999998</v>
      </c>
      <c r="M75" s="163">
        <f>SUMIF(H24生産!$A$4:$A$50,$E$2,H24生産!$M$4:$M$50)/1000</f>
        <v>1135.538</v>
      </c>
      <c r="N75" s="163">
        <f>SUMIF(H24生産!$A$4:$A$50,$E$2,H24生産!$N$4:$N$50)/1000</f>
        <v>14371.727999999999</v>
      </c>
      <c r="O75" s="163">
        <f>SUMIF(H24生産!$A$4:$A$50,$E$2,H24生産!P$4:P$50)/1000</f>
        <v>4296.2359999999999</v>
      </c>
      <c r="P75" s="163">
        <f>SUMIF(H24生産!$A$4:$A$50,$E$2,H24生産!Q$4:Q$50)/1000</f>
        <v>2979.164167743686</v>
      </c>
      <c r="Q75" s="163">
        <f>SUMIF(H24生産!$A$4:$A$50,$E$2,H24生産!R$4:R$50)/1000</f>
        <v>2800.558</v>
      </c>
      <c r="R75" s="163">
        <f>SUMIF(H24生産!$A$4:$A$50,$E$2,H24生産!S$4:S$50)/1000</f>
        <v>12030.681</v>
      </c>
      <c r="S75" s="163">
        <f>SUMIF(H24生産!$A$4:$A$50,$E$2,H24生産!T$4:T$50)/1000</f>
        <v>6365.6440000000002</v>
      </c>
    </row>
    <row r="76" spans="2:19">
      <c r="B76" s="162" t="s">
        <v>140</v>
      </c>
      <c r="C76" s="163">
        <f>SUMIF(H25生産!$A$4:$A$50,$E$2,H25生産!$C$4:$C$50)/1000</f>
        <v>1811.9559999999999</v>
      </c>
      <c r="D76" s="163">
        <f>SUMIF(H25生産!$A$4:$A$50,$E$2,H25生産!$D$4:$D$50)/1000</f>
        <v>22.829000000000001</v>
      </c>
      <c r="E76" s="163">
        <f>SUMIF(H25生産!$A$4:$A$50,$E$2,H25生産!$E$4:$E$50)/1000</f>
        <v>0</v>
      </c>
      <c r="F76" s="163">
        <f>SUMIF(H25生産!$A$4:$A$50,$E$2,H25生産!$F$4:$F$50)/1000</f>
        <v>59919.662748409959</v>
      </c>
      <c r="G76" s="163">
        <f>SUMIF(H25生産!$A$4:$A$50,$E$2,H25生産!$G$4:$G$50)/1000</f>
        <v>855.71799999999996</v>
      </c>
      <c r="H76" s="163">
        <f>SUMIF(H25生産!$A$4:$A$50,$E$2,H25生産!$H$4:$H$50)/1000</f>
        <v>9941.0750000000007</v>
      </c>
      <c r="I76" s="163">
        <f>SUMIF(H25生産!$A$4:$A$50,$E$2,H25生産!$I$4:$I$50)/1000</f>
        <v>16705.331999999999</v>
      </c>
      <c r="J76" s="163">
        <f>SUMIF(H25生産!$A$4:$A$50,$E$2,H25生産!$J$4:$J$50)/1000</f>
        <v>14966.953</v>
      </c>
      <c r="K76" s="163">
        <f>SUMIF(H25生産!$A$4:$A$50,$E$2,H25生産!$K$4:$K$50)/1000</f>
        <v>4111.3329999999996</v>
      </c>
      <c r="L76" s="163">
        <f>SUMIF(H25生産!$A$4:$A$50,$E$2,H25生産!$L$4:$L$50)/1000</f>
        <v>4019.873</v>
      </c>
      <c r="M76" s="163">
        <f>SUMIF(H25生産!$A$4:$A$50,$E$2,H25生産!$M$4:$M$50)/1000</f>
        <v>1176.9970000000001</v>
      </c>
      <c r="N76" s="163">
        <f>SUMIF(H25生産!$A$4:$A$50,$E$2,H25生産!$N$4:$N$50)/1000</f>
        <v>14664.768</v>
      </c>
      <c r="O76" s="163">
        <f>SUMIF(H25生産!$A$4:$A$50,$E$2,H25生産!P$4:P$50)/1000</f>
        <v>5218.8869999999997</v>
      </c>
      <c r="P76" s="163">
        <f>SUMIF(H25生産!$A$4:$A$50,$E$2,H25生産!Q$4:Q$50)/1000</f>
        <v>2921.7583376975931</v>
      </c>
      <c r="Q76" s="163">
        <f>SUMIF(H25生産!$A$4:$A$50,$E$2,H25生産!R$4:R$50)/1000</f>
        <v>2844.556</v>
      </c>
      <c r="R76" s="163">
        <f>SUMIF(H25生産!$A$4:$A$50,$E$2,H25生産!S$4:S$50)/1000</f>
        <v>12443.859</v>
      </c>
      <c r="S76" s="163">
        <f>SUMIF(H25生産!$A$4:$A$50,$E$2,H25生産!T$4:T$50)/1000</f>
        <v>6299.6719999999996</v>
      </c>
    </row>
    <row r="77" spans="2:19">
      <c r="B77" s="162" t="s">
        <v>141</v>
      </c>
      <c r="C77" s="163">
        <f>SUMIF(H26生産!$A$4:$A$50,$E$2,H26生産!$C$4:$C$50)/1000</f>
        <v>2210.1689999999999</v>
      </c>
      <c r="D77" s="163">
        <f>SUMIF(H26生産!$A$4:$A$50,$E$2,H26生産!$D$4:$D$50)/1000</f>
        <v>21.065000000000001</v>
      </c>
      <c r="E77" s="163">
        <f>SUMIF(H26生産!$A$4:$A$50,$E$2,H26生産!$E$4:$E$50)/1000</f>
        <v>0</v>
      </c>
      <c r="F77" s="163">
        <f>SUMIF(H26生産!$A$4:$A$50,$E$2,H26生産!$F$4:$F$50)/1000</f>
        <v>76894.687593245151</v>
      </c>
      <c r="G77" s="163">
        <f>SUMIF(H26生産!$A$4:$A$50,$E$2,H26生産!$G$4:$G$50)/1000</f>
        <v>1044.5309999999999</v>
      </c>
      <c r="H77" s="163">
        <f>SUMIF(H26生産!$A$4:$A$50,$E$2,H26生産!$H$4:$H$50)/1000</f>
        <v>7455.8530000000001</v>
      </c>
      <c r="I77" s="163">
        <f>SUMIF(H26生産!$A$4:$A$50,$E$2,H26生産!$I$4:$I$50)/1000</f>
        <v>17906.210999999999</v>
      </c>
      <c r="J77" s="163">
        <f>SUMIF(H26生産!$A$4:$A$50,$E$2,H26生産!$J$4:$J$50)/1000</f>
        <v>15353.43</v>
      </c>
      <c r="K77" s="163">
        <f>SUMIF(H26生産!$A$4:$A$50,$E$2,H26生産!$K$4:$K$50)/1000</f>
        <v>4238.8559999999998</v>
      </c>
      <c r="L77" s="163">
        <f>SUMIF(H26生産!$A$4:$A$50,$E$2,H26生産!$L$4:$L$50)/1000</f>
        <v>4520.241</v>
      </c>
      <c r="M77" s="163">
        <f>SUMIF(H26生産!$A$4:$A$50,$E$2,H26生産!$M$4:$M$50)/1000</f>
        <v>1216.396</v>
      </c>
      <c r="N77" s="163">
        <f>SUMIF(H26生産!$A$4:$A$50,$E$2,H26生産!$N$4:$N$50)/1000</f>
        <v>14828.593000000001</v>
      </c>
      <c r="O77" s="163">
        <f>SUMIF(H26生産!$A$4:$A$50,$E$2,H26生産!P$4:P$50)/1000</f>
        <v>6172.6819999999998</v>
      </c>
      <c r="P77" s="163">
        <f>SUMIF(H26生産!$A$4:$A$50,$E$2,H26生産!Q$4:Q$50)/1000</f>
        <v>3060.5311713181368</v>
      </c>
      <c r="Q77" s="163">
        <f>SUMIF(H26生産!$A$4:$A$50,$E$2,H26生産!R$4:R$50)/1000</f>
        <v>3031.3589999999999</v>
      </c>
      <c r="R77" s="163">
        <f>SUMIF(H26生産!$A$4:$A$50,$E$2,H26生産!S$4:S$50)/1000</f>
        <v>12568.334000000001</v>
      </c>
      <c r="S77" s="163">
        <f>SUMIF(H26生産!$A$4:$A$50,$E$2,H26生産!T$4:T$50)/1000</f>
        <v>6115.3140000000003</v>
      </c>
    </row>
    <row r="78" spans="2:19">
      <c r="B78" s="162" t="s">
        <v>142</v>
      </c>
      <c r="C78" s="163">
        <f>SUMIF(H27生産!$A$4:$A$50,$E$2,H27生産!$C$4:$C$50)/1000</f>
        <v>2205.7060000000001</v>
      </c>
      <c r="D78" s="163">
        <f>SUMIF(H27生産!$A$4:$A$50,$E$2,H27生産!$D$4:$D$50)/1000</f>
        <v>11.417</v>
      </c>
      <c r="E78" s="163">
        <f>SUMIF(H27生産!$A$4:$A$50,$E$2,H27生産!$E$4:$E$50)/1000</f>
        <v>0</v>
      </c>
      <c r="F78" s="163">
        <f>SUMIF(H27生産!$A$4:$A$50,$E$2,H27生産!$F$4:$F$50)/1000</f>
        <v>119492.69411400646</v>
      </c>
      <c r="G78" s="163">
        <f>SUMIF(H27生産!$A$4:$A$50,$E$2,H27生産!$G$4:$G$50)/1000</f>
        <v>1452.827</v>
      </c>
      <c r="H78" s="163">
        <f>SUMIF(H27生産!$A$4:$A$50,$E$2,H27生産!$H$4:$H$50)/1000</f>
        <v>8075.9390000000003</v>
      </c>
      <c r="I78" s="163">
        <f>SUMIF(H27生産!$A$4:$A$50,$E$2,H27生産!$I$4:$I$50)/1000</f>
        <v>20235.927</v>
      </c>
      <c r="J78" s="163">
        <f>SUMIF(H27生産!$A$4:$A$50,$E$2,H27生産!$J$4:$J$50)/1000</f>
        <v>16439.198</v>
      </c>
      <c r="K78" s="163">
        <f>SUMIF(H27生産!$A$4:$A$50,$E$2,H27生産!$K$4:$K$50)/1000</f>
        <v>4108.3180000000002</v>
      </c>
      <c r="L78" s="163">
        <f>SUMIF(H27生産!$A$4:$A$50,$E$2,H27生産!$L$4:$L$50)/1000</f>
        <v>4355.5320000000002</v>
      </c>
      <c r="M78" s="163">
        <f>SUMIF(H27生産!$A$4:$A$50,$E$2,H27生産!$M$4:$M$50)/1000</f>
        <v>1154.078</v>
      </c>
      <c r="N78" s="163">
        <f>SUMIF(H27生産!$A$4:$A$50,$E$2,H27生産!$N$4:$N$50)/1000</f>
        <v>15191.843999999999</v>
      </c>
      <c r="O78" s="163">
        <f>SUMIF(H27生産!$A$4:$A$50,$E$2,H27生産!P$4:P$50)/1000</f>
        <v>6774.9139999999998</v>
      </c>
      <c r="P78" s="163">
        <f>SUMIF(H27生産!$A$4:$A$50,$E$2,H27生産!Q$4:Q$50)/1000</f>
        <v>3139.8715385835194</v>
      </c>
      <c r="Q78" s="163">
        <f>SUMIF(H27生産!$A$4:$A$50,$E$2,H27生産!R$4:R$50)/1000</f>
        <v>3553.9209999999998</v>
      </c>
      <c r="R78" s="163">
        <f>SUMIF(H27生産!$A$4:$A$50,$E$2,H27生産!S$4:S$50)/1000</f>
        <v>12969.027</v>
      </c>
      <c r="S78" s="163">
        <f>SUMIF(H27生産!$A$4:$A$50,$E$2,H27生産!T$4:T$50)/1000</f>
        <v>6200.7879999999996</v>
      </c>
    </row>
    <row r="79" spans="2:19">
      <c r="B79" s="162" t="s">
        <v>143</v>
      </c>
      <c r="C79" s="163">
        <f>SUMIF(H28生産!$A$4:$A$50,$E$2,H28生産!$C$4:$C$50)/1000</f>
        <v>2275.3319999999999</v>
      </c>
      <c r="D79" s="163">
        <f>SUMIF(H28生産!$A$4:$A$50,$E$2,H28生産!$D$4:$D$50)/1000</f>
        <v>10.563000000000001</v>
      </c>
      <c r="E79" s="163">
        <f>SUMIF(H28生産!$A$4:$A$50,$E$2,H28生産!$E$4:$E$50)/1000</f>
        <v>0</v>
      </c>
      <c r="F79" s="163">
        <f>SUMIF(H28生産!$A$4:$A$50,$E$2,H28生産!$F$4:$F$50)/1000</f>
        <v>212328.62342990906</v>
      </c>
      <c r="G79" s="163">
        <f>SUMIF(H28生産!$A$4:$A$50,$E$2,H28生産!$G$4:$G$50)/1000</f>
        <v>1544.6289999999999</v>
      </c>
      <c r="H79" s="163">
        <f>SUMIF(H28生産!$A$4:$A$50,$E$2,H28生産!$H$4:$H$50)/1000</f>
        <v>8793.9699999999993</v>
      </c>
      <c r="I79" s="163">
        <f>SUMIF(H28生産!$A$4:$A$50,$E$2,H28生産!$I$4:$I$50)/1000</f>
        <v>20770.670999999998</v>
      </c>
      <c r="J79" s="163">
        <f>SUMIF(H28生産!$A$4:$A$50,$E$2,H28生産!$J$4:$J$50)/1000</f>
        <v>16724.814999999999</v>
      </c>
      <c r="K79" s="163">
        <f>SUMIF(H28生産!$A$4:$A$50,$E$2,H28生産!$K$4:$K$50)/1000</f>
        <v>4698.68</v>
      </c>
      <c r="L79" s="163">
        <f>SUMIF(H28生産!$A$4:$A$50,$E$2,H28生産!$L$4:$L$50)/1000</f>
        <v>4289.0529999999999</v>
      </c>
      <c r="M79" s="163">
        <f>SUMIF(H28生産!$A$4:$A$50,$E$2,H28生産!$M$4:$M$50)/1000</f>
        <v>1154.432</v>
      </c>
      <c r="N79" s="163">
        <f>SUMIF(H28生産!$A$4:$A$50,$E$2,H28生産!$N$4:$N$50)/1000</f>
        <v>15297.239</v>
      </c>
      <c r="O79" s="163">
        <f>SUMIF(H28生産!$A$4:$A$50,$E$2,H28生産!P$4:P$50)/1000</f>
        <v>7996.4780000000001</v>
      </c>
      <c r="P79" s="163">
        <f>SUMIF(H28生産!$A$4:$A$50,$E$2,H28生産!Q$4:Q$50)/1000</f>
        <v>3209.5812925872128</v>
      </c>
      <c r="Q79" s="163">
        <f>SUMIF(H28生産!$A$4:$A$50,$E$2,H28生産!R$4:R$50)/1000</f>
        <v>4377.9780000000001</v>
      </c>
      <c r="R79" s="163">
        <f>SUMIF(H28生産!$A$4:$A$50,$E$2,H28生産!S$4:S$50)/1000</f>
        <v>13020.561</v>
      </c>
      <c r="S79" s="163">
        <f>SUMIF(H28生産!$A$4:$A$50,$E$2,H28生産!T$4:T$50)/1000</f>
        <v>6191.6350000000002</v>
      </c>
    </row>
    <row r="80" spans="2:19">
      <c r="B80" s="162" t="s">
        <v>163</v>
      </c>
      <c r="C80" s="163">
        <f>SUMIF(H29生産!$A$4:$A$50,$E$2,H29生産!$C$4:$C$50)/1000</f>
        <v>2352.8339999999998</v>
      </c>
      <c r="D80" s="163">
        <f>SUMIF(H29生産!$A$4:$A$50,$E$2,H29生産!$D$4:$D$50)/1000</f>
        <v>9.8309999999999995</v>
      </c>
      <c r="E80" s="163">
        <f>SUMIF(H29生産!$A$4:$A$50,$E$2,H29生産!$E$4:$E$50)/1000</f>
        <v>0</v>
      </c>
      <c r="F80" s="163">
        <f>SUMIF(H29生産!$A$4:$A$50,$E$2,H29生産!$F$4:$F$50)/1000</f>
        <v>135843.69716056724</v>
      </c>
      <c r="G80" s="163">
        <f>SUMIF(H29生産!$A$4:$A$50,$E$2,H29生産!$G$4:$G$50)/1000</f>
        <v>1634.4349999999999</v>
      </c>
      <c r="H80" s="163">
        <f>SUMIF(H29生産!$A$4:$A$50,$E$2,H29生産!$H$4:$H$50)/1000</f>
        <v>13025.004999999999</v>
      </c>
      <c r="I80" s="163">
        <f>SUMIF(H29生産!$A$4:$A$50,$E$2,H29生産!$I$4:$I$50)/1000</f>
        <v>20342.788</v>
      </c>
      <c r="J80" s="163">
        <f>SUMIF(H29生産!$A$4:$A$50,$E$2,H29生産!$J$4:$J$50)/1000</f>
        <v>17684.543000000001</v>
      </c>
      <c r="K80" s="163">
        <f>SUMIF(H29生産!$A$4:$A$50,$E$2,H29生産!$K$4:$K$50)/1000</f>
        <v>4766.4319999999998</v>
      </c>
      <c r="L80" s="163">
        <f>SUMIF(H29生産!$A$4:$A$50,$E$2,H29生産!$L$4:$L$50)/1000</f>
        <v>4081.7710000000002</v>
      </c>
      <c r="M80" s="163">
        <f>SUMIF(H29生産!$A$4:$A$50,$E$2,H29生産!$M$4:$M$50)/1000</f>
        <v>1194.0440000000001</v>
      </c>
      <c r="N80" s="163">
        <f>SUMIF(H29生産!$A$4:$A$50,$E$2,H29生産!$N$4:$N$50)/1000</f>
        <v>14957.005999999999</v>
      </c>
      <c r="O80" s="163">
        <f>SUMIF(H29生産!$A$4:$A$50,$E$2,H29生産!P$4:P$50)/1000</f>
        <v>8106.1289999999999</v>
      </c>
      <c r="P80" s="163">
        <f>SUMIF(H29生産!$A$4:$A$50,$E$2,H29生産!Q$4:Q$50)/1000</f>
        <v>3092.0587337151387</v>
      </c>
      <c r="Q80" s="163">
        <f>SUMIF(H29生産!$A$4:$A$50,$E$2,H29生産!R$4:R$50)/1000</f>
        <v>4467.1040000000003</v>
      </c>
      <c r="R80" s="163">
        <f>SUMIF(H29生産!$A$4:$A$50,$E$2,H29生産!S$4:S$50)/1000</f>
        <v>13215.263000000001</v>
      </c>
      <c r="S80" s="163">
        <f>SUMIF(H29生産!$A$4:$A$50,$E$2,H29生産!T$4:T$50)/1000</f>
        <v>6227.335</v>
      </c>
    </row>
  </sheetData>
  <mergeCells count="2">
    <mergeCell ref="C5:G6"/>
    <mergeCell ref="C36:H37"/>
  </mergeCells>
  <phoneticPr fontId="5"/>
  <pageMargins left="0.70866141732283472" right="0.51181102362204722" top="0.74803149606299213" bottom="0.74803149606299213" header="0.31496062992125984" footer="0.31496062992125984"/>
  <pageSetup paperSize="9" scale="6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H25生産!$A$4:$A$50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B1:S126"/>
  <sheetViews>
    <sheetView zoomScaleNormal="100" workbookViewId="0"/>
  </sheetViews>
  <sheetFormatPr defaultRowHeight="12"/>
  <cols>
    <col min="1" max="1" width="3.5703125" customWidth="1"/>
    <col min="2" max="2" width="10.140625" customWidth="1"/>
    <col min="3" max="3" width="12" customWidth="1"/>
    <col min="4" max="5" width="11.140625" customWidth="1"/>
    <col min="6" max="6" width="13" customWidth="1"/>
    <col min="7" max="7" width="11.42578125" customWidth="1"/>
    <col min="8" max="8" width="12.5703125" customWidth="1"/>
    <col min="9" max="9" width="10.7109375" customWidth="1"/>
    <col min="10" max="10" width="13.42578125" bestFit="1" customWidth="1"/>
    <col min="11" max="11" width="11" customWidth="1"/>
    <col min="12" max="12" width="12.28515625" customWidth="1"/>
    <col min="13" max="13" width="12" customWidth="1"/>
    <col min="14" max="14" width="11.28515625" customWidth="1"/>
    <col min="15" max="15" width="11.5703125" customWidth="1"/>
    <col min="16" max="16" width="9.7109375" customWidth="1"/>
    <col min="17" max="17" width="10.140625" bestFit="1" customWidth="1"/>
    <col min="18" max="19" width="10.7109375" bestFit="1" customWidth="1"/>
  </cols>
  <sheetData>
    <row r="1" spans="2:8" ht="12.75" thickBot="1"/>
    <row r="2" spans="2:8" ht="13.5" thickTop="1" thickBot="1">
      <c r="B2" s="62" t="s">
        <v>94</v>
      </c>
      <c r="E2" s="191" t="s">
        <v>72</v>
      </c>
    </row>
    <row r="3" spans="2:8" ht="13.5" thickTop="1" thickBot="1">
      <c r="B3" s="62" t="s">
        <v>95</v>
      </c>
      <c r="E3" s="191" t="s">
        <v>26</v>
      </c>
    </row>
    <row r="4" spans="2:8" ht="12.75" customHeight="1" thickTop="1"/>
    <row r="6" spans="2:8">
      <c r="C6" s="195" t="str">
        <f>"経済成長率の推移 （"&amp;$E$2&amp;"と"&amp;$E$3&amp;"との比較）"</f>
        <v>経済成長率の推移 （市町村平均と菊陽町との比較）</v>
      </c>
      <c r="D6" s="195"/>
      <c r="E6" s="195"/>
      <c r="F6" s="195"/>
      <c r="G6" s="195"/>
      <c r="H6" s="195"/>
    </row>
    <row r="7" spans="2:8">
      <c r="C7" s="195"/>
      <c r="D7" s="195"/>
      <c r="E7" s="195"/>
      <c r="F7" s="195"/>
      <c r="G7" s="195"/>
      <c r="H7" s="195"/>
    </row>
    <row r="38" spans="3:5">
      <c r="C38" s="194" t="str">
        <f>"経済成長率に対する寄与度の推移 （"&amp;$E$2&amp;"）"</f>
        <v>経済成長率に対する寄与度の推移 （市町村平均）</v>
      </c>
      <c r="D38" s="194"/>
      <c r="E38" s="194"/>
    </row>
    <row r="39" spans="3:5">
      <c r="C39" s="194"/>
      <c r="D39" s="194"/>
      <c r="E39" s="194"/>
    </row>
    <row r="67" spans="2:14">
      <c r="B67" t="s">
        <v>174</v>
      </c>
    </row>
    <row r="68" spans="2:14">
      <c r="B68" t="s">
        <v>179</v>
      </c>
    </row>
    <row r="70" spans="2:14">
      <c r="B70" t="s">
        <v>92</v>
      </c>
      <c r="G70" s="139" t="s">
        <v>91</v>
      </c>
      <c r="H70" s="139"/>
      <c r="I70" s="139"/>
      <c r="J70" s="139"/>
      <c r="L70" s="139"/>
      <c r="M70" s="139"/>
      <c r="N70" s="139"/>
    </row>
    <row r="71" spans="2:14" ht="24">
      <c r="B71" s="172"/>
      <c r="C71" s="183" t="str">
        <f>$E$2</f>
        <v>市町村平均</v>
      </c>
      <c r="D71" s="167" t="str">
        <f>$E$3</f>
        <v>菊陽町</v>
      </c>
      <c r="E71" s="167" t="s">
        <v>88</v>
      </c>
      <c r="F71" s="184"/>
      <c r="G71" s="185"/>
      <c r="H71" s="185" t="str">
        <f>$E$2</f>
        <v>市町村平均</v>
      </c>
      <c r="I71" s="165" t="str">
        <f>$E$3</f>
        <v>菊陽町</v>
      </c>
      <c r="J71" s="185" t="s">
        <v>88</v>
      </c>
      <c r="K71" s="184"/>
      <c r="L71" s="186" t="s">
        <v>89</v>
      </c>
      <c r="M71" s="186" t="s">
        <v>165</v>
      </c>
      <c r="N71" s="186" t="s">
        <v>90</v>
      </c>
    </row>
    <row r="72" spans="2:14">
      <c r="B72" s="162" t="str">
        <f>'生産（一人当たり） '!B70</f>
        <v>H18(2006)</v>
      </c>
      <c r="C72" s="163">
        <f>SUMIF(H18生産!$A$4:$A$50,$E$2,H18生産!$X$4:$X$50)/1000</f>
        <v>124779.04468112414</v>
      </c>
      <c r="D72" s="163">
        <f>SUMIF(H18生産!$A$4:$A$50,$E$3,H18生産!$X$4:$X$50)/1000</f>
        <v>182530.80728361485</v>
      </c>
      <c r="E72" s="168">
        <f t="shared" ref="E72:E79" si="0">L72*1000000/M72/1000</f>
        <v>302823.98397252435</v>
      </c>
      <c r="G72" s="164" t="str">
        <f>'生産（一人当たり） '!G70</f>
        <v>H18(2006)</v>
      </c>
      <c r="H72" s="166">
        <f ca="1">SUMIF(H18生産!$A$4:$A$50,$E$2,H18生産!$AD$4:$AD$40)</f>
        <v>3054.7360771007484</v>
      </c>
      <c r="I72" s="166">
        <f ca="1">SUMIF(H18生産!$A$4:$A$50,$E$3,H18生産!$AD$4:$AD$40)</f>
        <v>5456.3359723676458</v>
      </c>
      <c r="J72" s="166">
        <f t="shared" ref="J72:J79" si="1">L72*1000/N72</f>
        <v>4137.0820169539238</v>
      </c>
      <c r="L72" s="173">
        <f>'生産（一人当たり） '!L70</f>
        <v>529033.5</v>
      </c>
      <c r="M72" s="174">
        <f>'生産（一人当たり） '!M70</f>
        <v>1747</v>
      </c>
      <c r="N72" s="182">
        <f>'生産（一人当たり） '!N70</f>
        <v>127876</v>
      </c>
    </row>
    <row r="73" spans="2:14">
      <c r="B73" s="162" t="str">
        <f>'生産（一人当たり） '!B71</f>
        <v>H19(2007)</v>
      </c>
      <c r="C73" s="163">
        <f>SUMIF(H19生産!$A$4:$A$50,$E$2,H19生産!$X$4:$X$50)/1000</f>
        <v>126539.15000530079</v>
      </c>
      <c r="D73" s="163">
        <f>SUMIF(H19生産!$A$4:$A$50,$E$3,H19生産!$X$4:$X$50)/1000</f>
        <v>191318.33023688031</v>
      </c>
      <c r="E73" s="168">
        <f t="shared" si="0"/>
        <v>303905.49513451627</v>
      </c>
      <c r="G73" s="164" t="str">
        <f>'生産（一人当たり） '!G71</f>
        <v>H19(2007)</v>
      </c>
      <c r="H73" s="166">
        <f ca="1">SUMIF(H19生産!$A$4:$A$50,$E$2,H19生産!$AD$4:$AD$40)</f>
        <v>3108.9206471316343</v>
      </c>
      <c r="I73" s="166">
        <f ca="1">SUMIF(H19生産!$A$4:$A$50,$E$3,H19生産!$AD$4:$AD$40)</f>
        <v>5553.0238364403767</v>
      </c>
      <c r="J73" s="166">
        <f t="shared" si="1"/>
        <v>4147.7703473383226</v>
      </c>
      <c r="L73" s="173">
        <f>'生産（一人当たり） '!L71</f>
        <v>530922.9</v>
      </c>
      <c r="M73" s="174">
        <f>'生産（一人当たり） '!M71</f>
        <v>1747</v>
      </c>
      <c r="N73" s="182">
        <f>'生産（一人当たり） '!N71</f>
        <v>128002</v>
      </c>
    </row>
    <row r="74" spans="2:14">
      <c r="B74" s="162" t="str">
        <f>'生産（一人当たり） '!B72</f>
        <v>H20(2008)</v>
      </c>
      <c r="C74" s="163">
        <f>SUMIF(H20生産!$A$4:$A$50,$E$2,H20生産!$X$4:$X$50)/1000</f>
        <v>120778.6780486559</v>
      </c>
      <c r="D74" s="163">
        <f>SUMIF(H20生産!$A$4:$A$50,$E$3,H20生産!$X$4:$X$50)/1000</f>
        <v>175064.15720338607</v>
      </c>
      <c r="E74" s="168">
        <f t="shared" si="0"/>
        <v>291632.51287922153</v>
      </c>
      <c r="G74" s="164" t="str">
        <f>'生産（一人当たり） '!G72</f>
        <v>H20(2008)</v>
      </c>
      <c r="H74" s="166">
        <f ca="1">SUMIF(H20生産!$A$4:$A$50,$E$2,H20生産!$AD$4:$AD$40)</f>
        <v>2975.7808353420019</v>
      </c>
      <c r="I74" s="166">
        <f ca="1">SUMIF(H20生産!$A$4:$A$50,$E$3,H20生産!$AD$4:$AD$40)</f>
        <v>4930.2736623686515</v>
      </c>
      <c r="J74" s="166">
        <f t="shared" si="1"/>
        <v>3978.6807025216121</v>
      </c>
      <c r="L74" s="173">
        <f>'生産（一人当たり） '!L72</f>
        <v>509482</v>
      </c>
      <c r="M74" s="174">
        <f>'生産（一人当たり） '!M72</f>
        <v>1747</v>
      </c>
      <c r="N74" s="182">
        <f>'生産（一人当たり） '!N72</f>
        <v>128053</v>
      </c>
    </row>
    <row r="75" spans="2:14">
      <c r="B75" s="162" t="str">
        <f>'生産（一人当たり） '!B73</f>
        <v>H21(2009)</v>
      </c>
      <c r="C75" s="163">
        <f>SUMIF(H21生産!$A$4:$A$50,$E$2,H21生産!$X$4:$X$50)/1000</f>
        <v>118398.03970893339</v>
      </c>
      <c r="D75" s="163">
        <f>SUMIF(H21生産!$A$4:$A$50,$E$3,H21生産!$X$4:$X$50)/1000</f>
        <v>208310.94539760819</v>
      </c>
      <c r="E75" s="168">
        <f t="shared" si="0"/>
        <v>281601.03033772181</v>
      </c>
      <c r="G75" s="164" t="str">
        <f>'生産（一人当たり） '!G73</f>
        <v>H21(2009)</v>
      </c>
      <c r="H75" s="166">
        <f ca="1">SUMIF(H21生産!$A$4:$A$50,$E$2,H21生産!$AD$4:$AD$40)</f>
        <v>2925.9241207128448</v>
      </c>
      <c r="I75" s="166">
        <f ca="1">SUMIF(H21生産!$A$4:$A$50,$E$3,H21生産!$AD$4:$AD$40)</f>
        <v>5693.7338161484777</v>
      </c>
      <c r="J75" s="166">
        <f t="shared" si="1"/>
        <v>3842.4834610367802</v>
      </c>
      <c r="L75" s="173">
        <f>'生産（一人当たり） '!L73</f>
        <v>491957</v>
      </c>
      <c r="M75" s="174">
        <f>'生産（一人当たり） '!M73</f>
        <v>1747</v>
      </c>
      <c r="N75" s="182">
        <f>'生産（一人当たり） '!N73</f>
        <v>128031</v>
      </c>
    </row>
    <row r="76" spans="2:14">
      <c r="B76" s="162" t="str">
        <f>'生産（一人当たり） '!B74</f>
        <v>H22(2010)</v>
      </c>
      <c r="C76" s="163">
        <f>SUMIF(H22生産!$A$4:$A$50,$E$2,H22生産!$X$4:$X$50)/1000</f>
        <v>120708.31762412583</v>
      </c>
      <c r="D76" s="163">
        <f>SUMIF(H22生産!$A$4:$A$50,$E$3,H22生産!$X$4:$X$50)/1000</f>
        <v>198708.81361915215</v>
      </c>
      <c r="E76" s="168">
        <f t="shared" si="0"/>
        <v>285878.01946193475</v>
      </c>
      <c r="G76" s="164" t="str">
        <f>'生産（一人当たり） '!G74</f>
        <v>H22(2010)</v>
      </c>
      <c r="H76" s="166">
        <f ca="1">SUMIF(H22生産!$A$4:$A$50,$E$2,H22生産!$AD$4:$AD$40)</f>
        <v>2988.7732942555367</v>
      </c>
      <c r="I76" s="166">
        <f ca="1">SUMIF(H22生産!$A$4:$A$50,$E$3,H22生産!$AD$4:$AD$40)</f>
        <v>5266.0415969457827</v>
      </c>
      <c r="J76" s="166">
        <f t="shared" si="1"/>
        <v>3900.7826107331703</v>
      </c>
      <c r="L76" s="173">
        <f>'生産（一人当たり） '!L74</f>
        <v>499428.9</v>
      </c>
      <c r="M76" s="174">
        <f>'生産（一人当たり） '!M74</f>
        <v>1747</v>
      </c>
      <c r="N76" s="182">
        <f>'生産（一人当たり） '!N74</f>
        <v>128033</v>
      </c>
    </row>
    <row r="77" spans="2:14">
      <c r="B77" s="162" t="str">
        <f>'生産（一人当たり） '!B75</f>
        <v>H23(2011)</v>
      </c>
      <c r="C77" s="163">
        <f>SUMIF(H23生産!$A$4:$A$50,$E$2,H23生産!$X$4:$X$50)/1000</f>
        <v>122213.06872297381</v>
      </c>
      <c r="D77" s="163">
        <f>SUMIF(H23生産!$A$4:$A$50,$E$3,H23生産!$X$4:$X$50)/1000</f>
        <v>278771.44402318343</v>
      </c>
      <c r="E77" s="168">
        <f t="shared" si="0"/>
        <v>282794.79107040644</v>
      </c>
      <c r="G77" s="164" t="str">
        <f>'生産（一人当たり） '!G75</f>
        <v>H23(2011)</v>
      </c>
      <c r="H77" s="166">
        <f ca="1">SUMIF(H23生産!$A$4:$A$50,$E$2,H23生産!$AD$4:$AD$40)</f>
        <v>3033.9006375716722</v>
      </c>
      <c r="I77" s="166">
        <f ca="1">SUMIF(H23生産!$A$4:$A$50,$E$3,H23生産!$AD$4:$AD$40)</f>
        <v>7259.294933159299</v>
      </c>
      <c r="J77" s="166">
        <f t="shared" si="1"/>
        <v>3866.6246644387224</v>
      </c>
      <c r="L77" s="173">
        <f>'生産（一人当たり） '!L75</f>
        <v>494042.5</v>
      </c>
      <c r="M77" s="174">
        <f>'生産（一人当たり） '!M75</f>
        <v>1747</v>
      </c>
      <c r="N77" s="182">
        <f>'生産（一人当たり） '!N75</f>
        <v>127771</v>
      </c>
    </row>
    <row r="78" spans="2:14">
      <c r="B78" s="162" t="str">
        <f>'生産（一人当たり） '!B76</f>
        <v>H24(2012)</v>
      </c>
      <c r="C78" s="163">
        <f>SUMIF(H24生産!$A$4:$A$50,$E$2,H24生産!$X$4:$X$50)/1000</f>
        <v>121404.70164789107</v>
      </c>
      <c r="D78" s="163">
        <f>SUMIF(H24生産!$A$4:$A$50,$E$3,H24生産!$X$4:$X$50)/1000</f>
        <v>270377.47581225837</v>
      </c>
      <c r="E78" s="168">
        <f t="shared" si="0"/>
        <v>282982.14081282198</v>
      </c>
      <c r="G78" s="164" t="str">
        <f>'生産（一人当たり） '!G76</f>
        <v>H24(2012)</v>
      </c>
      <c r="H78" s="166">
        <f ca="1">SUMIF(H24生産!$A$4:$A$50,$E$2,H24生産!$AD$4:$AD$40)</f>
        <v>3023.0304577503712</v>
      </c>
      <c r="I78" s="166">
        <f ca="1">SUMIF(H24生産!$A$4:$A$50,$E$3,H24生産!$AD$4:$AD$40)</f>
        <v>6921.9291828744363</v>
      </c>
      <c r="J78" s="166">
        <f t="shared" si="1"/>
        <v>3875.2522124934349</v>
      </c>
      <c r="L78" s="173">
        <f>'生産（一人当たり） '!L76</f>
        <v>494369.8</v>
      </c>
      <c r="M78" s="174">
        <f>'生産（一人当たり） '!M76</f>
        <v>1747</v>
      </c>
      <c r="N78" s="182">
        <f>'生産（一人当たり） '!N76</f>
        <v>127571</v>
      </c>
    </row>
    <row r="79" spans="2:14">
      <c r="B79" s="162" t="str">
        <f>'生産（一人当たり） '!B77</f>
        <v>H25(2013)</v>
      </c>
      <c r="C79" s="163">
        <f>SUMIF(H25生産!$A$4:$A$50,$E$2,H25生産!$X$4:$X$50)/1000</f>
        <v>122252.20733036241</v>
      </c>
      <c r="D79" s="163">
        <f>SUMIF(H25生産!$A$4:$A$50,$E$3,H25生産!$X$4:$X$50)/1000</f>
        <v>159039.45608610756</v>
      </c>
      <c r="E79" s="168">
        <f t="shared" si="0"/>
        <v>290357.87063537491</v>
      </c>
      <c r="G79" s="164" t="str">
        <f>'生産（一人当たり） '!G77</f>
        <v>H25(2013)</v>
      </c>
      <c r="H79" s="166">
        <f ca="1">SUMIF(H25生産!$A$4:$A$50,$E$2,H25生産!$AD$4:$AD$40)</f>
        <v>3053.8163229558513</v>
      </c>
      <c r="I79" s="166">
        <f ca="1">SUMIF(H25生産!$A$4:$A$50,$E$3,H25生産!$AD$4:$AD$40)</f>
        <v>4003.6113202625002</v>
      </c>
      <c r="J79" s="166">
        <f t="shared" si="1"/>
        <v>3981.8137574278021</v>
      </c>
      <c r="L79" s="173">
        <f>'生産（一人当たり） '!L77</f>
        <v>507255.2</v>
      </c>
      <c r="M79" s="174">
        <f>'生産（一人当たり） '!M77</f>
        <v>1747</v>
      </c>
      <c r="N79" s="182">
        <f>'生産（一人当たり） '!N77</f>
        <v>127393</v>
      </c>
    </row>
    <row r="80" spans="2:14">
      <c r="B80" s="162" t="str">
        <f>'生産（一人当たり） '!B78</f>
        <v>H26(2014)</v>
      </c>
      <c r="C80" s="163">
        <f>SUMIF(H26生産!$A$4:$A$50,$E$2,H26生産!$X$4:$X$50)/1000</f>
        <v>122876.02000961508</v>
      </c>
      <c r="D80" s="163">
        <f>SUMIF(H26生産!$A$4:$A$50,$E$3,H26生産!$X$4:$X$50)/1000</f>
        <v>178149.34476456328</v>
      </c>
      <c r="E80" s="168">
        <f t="shared" ref="E80" si="2">L80*1000000/M80/1000</f>
        <v>296642.9307384087</v>
      </c>
      <c r="G80" s="164" t="str">
        <f>'生産（一人当たり） '!G78</f>
        <v>H26(2014)</v>
      </c>
      <c r="H80" s="166">
        <f ca="1">SUMIF(H26生産!$A$4:$A$50,$E$2,H26生産!$AD$4:$AD$40)</f>
        <v>3081.1044439041953</v>
      </c>
      <c r="I80" s="166">
        <f ca="1">SUMIF(H26生産!$A$4:$A$50,$E$3,H26生産!$AD$4:$AD$40)</f>
        <v>4413.1327973782027</v>
      </c>
      <c r="J80" s="166">
        <f t="shared" ref="J80:J82" si="3">L80*1000/N80</f>
        <v>4073.6316687235199</v>
      </c>
      <c r="L80" s="173">
        <f>'生産（一人当たり） '!L78</f>
        <v>518235.2</v>
      </c>
      <c r="M80" s="174">
        <f>'生産（一人当たり） '!M78</f>
        <v>1747</v>
      </c>
      <c r="N80" s="182">
        <f>'生産（一人当たり） '!N78</f>
        <v>127217</v>
      </c>
    </row>
    <row r="81" spans="2:14">
      <c r="B81" s="162" t="str">
        <f>'生産（一人当たり） '!B79</f>
        <v>H27(2015)</v>
      </c>
      <c r="C81" s="163">
        <f>SUMIF(H27生産!$A$4:$A$50,$E$2,H27生産!$X$4:$X$50)/1000</f>
        <v>125868.8357696007</v>
      </c>
      <c r="D81" s="163">
        <f>SUMIF(H27生産!$A$4:$A$50,$E$3,H27生産!$X$4:$X$50)/1000</f>
        <v>226554.40565258998</v>
      </c>
      <c r="E81" s="168">
        <f t="shared" ref="E81" si="4">L81*1000000/M81/1000</f>
        <v>304971.95191757299</v>
      </c>
      <c r="G81" s="164" t="str">
        <f>'生産（一人当たり） '!G79</f>
        <v>H27(2015)</v>
      </c>
      <c r="H81" s="166">
        <f ca="1">SUMIF(H27生産!$A$4:$A$50,$E$2,H27生産!$AD$4:$AD$40)</f>
        <v>3171.0854003997561</v>
      </c>
      <c r="I81" s="166">
        <f ca="1">SUMIF(H27生産!$A$4:$A$50,$E$3,H27生産!$AD$4:$AD$40)</f>
        <v>5527.8744303286639</v>
      </c>
      <c r="J81" s="166">
        <f t="shared" si="3"/>
        <v>4192.6893566791268</v>
      </c>
      <c r="L81" s="173">
        <f>'生産（一人当たり） '!L79</f>
        <v>532786</v>
      </c>
      <c r="M81" s="174">
        <f>'生産（一人当たり） '!M79</f>
        <v>1747</v>
      </c>
      <c r="N81" s="182">
        <f>'生産（一人当たり） '!N79</f>
        <v>127075</v>
      </c>
    </row>
    <row r="82" spans="2:14">
      <c r="B82" s="162" t="str">
        <f>'生産（一人当たり） '!B80</f>
        <v>H28(2016)</v>
      </c>
      <c r="C82" s="163">
        <f>SUMIF(H28生産!$A$4:$A$50,$E$2,H28生産!$X$4:$X$50)/1000</f>
        <v>131072.22496394292</v>
      </c>
      <c r="D82" s="163">
        <f>SUMIF(H28生産!$A$4:$A$50,$E$3,H28生産!$X$4:$X$50)/1000</f>
        <v>323955.24972249626</v>
      </c>
      <c r="E82" s="168">
        <f t="shared" ref="E82" si="5">L82*1000000/M82/1000</f>
        <v>307298.68345735548</v>
      </c>
      <c r="G82" s="164" t="str">
        <f>'生産（一人当たり） '!G80</f>
        <v>H28(2016)</v>
      </c>
      <c r="H82" s="166">
        <f ca="1">SUMIF(H28生産!$A$4:$A$50,$E$2,H28生産!$AD$4:$AD$40)</f>
        <v>3323.822946241462</v>
      </c>
      <c r="I82" s="166">
        <f ca="1">SUMIF(H28生産!$A$4:$A$50,$E$3,H28生産!$AD$4:$AD$40)</f>
        <v>7825.1950463174535</v>
      </c>
      <c r="J82" s="166">
        <f t="shared" si="3"/>
        <v>4230.236076527879</v>
      </c>
      <c r="L82" s="173">
        <f>'生産（一人当たり） '!L80</f>
        <v>536850.80000000005</v>
      </c>
      <c r="M82" s="174">
        <f>'生産（一人当たり） '!M80</f>
        <v>1747</v>
      </c>
      <c r="N82" s="182">
        <f>'生産（一人当たり） '!N80</f>
        <v>126908</v>
      </c>
    </row>
    <row r="83" spans="2:14">
      <c r="B83" s="162" t="str">
        <f>'生産（一人当たり） '!B81</f>
        <v>H29(2017)</v>
      </c>
      <c r="C83" s="163">
        <f>SUMIF(H29生産!$A$4:$A$50,$E$2,H29生産!$X$4:$X$50)/1000</f>
        <v>134829.75128314857</v>
      </c>
      <c r="D83" s="163">
        <f>SUMIF(H29生産!$A$4:$A$50,$E$3,H29生産!$X$4:$X$50)/1000</f>
        <v>252276.30789428239</v>
      </c>
      <c r="E83" s="168">
        <f t="shared" ref="E83" si="6">L83*1000000/M83/1000</f>
        <v>313443.61763022322</v>
      </c>
      <c r="G83" s="164" t="str">
        <f>'生産（一人当たり） '!G81</f>
        <v>H29(2017)</v>
      </c>
      <c r="H83" s="166">
        <f ca="1">SUMIF(H29生産!$A$4:$A$50,$E$2,H29生産!$AD$4:$AD$40)</f>
        <v>3436.5771449181971</v>
      </c>
      <c r="I83" s="166">
        <f ca="1">SUMIF(H29生産!$A$4:$A$50,$E$3,H29生産!$AD$4:$AD$40)</f>
        <v>6032.720548430877</v>
      </c>
      <c r="J83" s="166">
        <f t="shared" ref="J83" si="7">L83*1000/N83</f>
        <v>4322.2511642592153</v>
      </c>
      <c r="L83" s="173">
        <f>'生産（一人当たり） '!L81</f>
        <v>547586</v>
      </c>
      <c r="M83" s="174">
        <f>'生産（一人当たり） '!M81</f>
        <v>1747</v>
      </c>
      <c r="N83" s="182">
        <f>'生産（一人当たり） '!N81</f>
        <v>126690</v>
      </c>
    </row>
    <row r="86" spans="2:14">
      <c r="B86" s="162" t="s">
        <v>167</v>
      </c>
      <c r="C86" s="172" t="str">
        <f>$E$2</f>
        <v>市町村平均</v>
      </c>
      <c r="D86" s="167" t="str">
        <f>$E$3</f>
        <v>菊陽町</v>
      </c>
      <c r="E86" s="169" t="s">
        <v>88</v>
      </c>
    </row>
    <row r="87" spans="2:14">
      <c r="B87" s="162" t="str">
        <f t="shared" ref="B87:B97" si="8">B73</f>
        <v>H19(2007)</v>
      </c>
      <c r="C87" s="170">
        <f t="shared" ref="C87:E97" si="9">(C73-C72)/C72*100</f>
        <v>1.4105776564283219</v>
      </c>
      <c r="D87" s="170">
        <f t="shared" si="9"/>
        <v>4.8142683879173793</v>
      </c>
      <c r="E87" s="171">
        <f t="shared" si="9"/>
        <v>0.35714184451455006</v>
      </c>
    </row>
    <row r="88" spans="2:14">
      <c r="B88" s="162" t="str">
        <f t="shared" si="8"/>
        <v>H20(2008)</v>
      </c>
      <c r="C88" s="170">
        <f t="shared" si="9"/>
        <v>-4.5523238905932137</v>
      </c>
      <c r="D88" s="170">
        <f t="shared" si="9"/>
        <v>-8.4958785775357626</v>
      </c>
      <c r="E88" s="171">
        <f t="shared" si="9"/>
        <v>-4.0384206445041118</v>
      </c>
    </row>
    <row r="89" spans="2:14">
      <c r="B89" s="162" t="str">
        <f t="shared" si="8"/>
        <v>H21(2009)</v>
      </c>
      <c r="C89" s="170">
        <f t="shared" si="9"/>
        <v>-1.9710750094180285</v>
      </c>
      <c r="D89" s="170">
        <f t="shared" si="9"/>
        <v>18.991202268546985</v>
      </c>
      <c r="E89" s="171">
        <f t="shared" si="9"/>
        <v>-3.4397682351878984</v>
      </c>
    </row>
    <row r="90" spans="2:14">
      <c r="B90" s="162" t="str">
        <f t="shared" si="8"/>
        <v>H22(2010)</v>
      </c>
      <c r="C90" s="170">
        <f t="shared" si="9"/>
        <v>1.9512805455833342</v>
      </c>
      <c r="D90" s="170">
        <f t="shared" si="9"/>
        <v>-4.609518602168607</v>
      </c>
      <c r="E90" s="171">
        <f t="shared" si="9"/>
        <v>1.5188116034531478</v>
      </c>
    </row>
    <row r="91" spans="2:14">
      <c r="B91" s="162" t="str">
        <f t="shared" si="8"/>
        <v>H23(2011)</v>
      </c>
      <c r="C91" s="170">
        <f t="shared" si="9"/>
        <v>1.2466010035311967</v>
      </c>
      <c r="D91" s="170">
        <f t="shared" si="9"/>
        <v>40.291433955959469</v>
      </c>
      <c r="E91" s="171">
        <f t="shared" si="9"/>
        <v>-1.0785118762650594</v>
      </c>
    </row>
    <row r="92" spans="2:14">
      <c r="B92" s="162" t="str">
        <f t="shared" si="8"/>
        <v>H24(2012)</v>
      </c>
      <c r="C92" s="170">
        <f t="shared" si="9"/>
        <v>-0.66144078004874285</v>
      </c>
      <c r="D92" s="170">
        <f t="shared" si="9"/>
        <v>-3.0110574059468553</v>
      </c>
      <c r="E92" s="171">
        <f t="shared" si="9"/>
        <v>6.6249361137946813E-2</v>
      </c>
    </row>
    <row r="93" spans="2:14">
      <c r="B93" s="162" t="str">
        <f t="shared" si="8"/>
        <v>H25(2013)</v>
      </c>
      <c r="C93" s="170">
        <f t="shared" si="9"/>
        <v>0.69808308160037502</v>
      </c>
      <c r="D93" s="170">
        <f t="shared" si="9"/>
        <v>-41.17873332150657</v>
      </c>
      <c r="E93" s="171">
        <f t="shared" si="9"/>
        <v>2.6064294380441488</v>
      </c>
    </row>
    <row r="94" spans="2:14">
      <c r="B94" s="162" t="str">
        <f t="shared" si="8"/>
        <v>H26(2014)</v>
      </c>
      <c r="C94" s="170">
        <f t="shared" si="9"/>
        <v>0.51026700693178018</v>
      </c>
      <c r="D94" s="170">
        <f t="shared" si="9"/>
        <v>12.015816168353343</v>
      </c>
      <c r="E94" s="171">
        <f t="shared" si="9"/>
        <v>2.1645909199156605</v>
      </c>
    </row>
    <row r="95" spans="2:14">
      <c r="B95" s="162" t="str">
        <f t="shared" si="8"/>
        <v>H27(2015)</v>
      </c>
      <c r="C95" s="170">
        <f t="shared" si="9"/>
        <v>2.4356385890033154</v>
      </c>
      <c r="D95" s="170">
        <f t="shared" si="9"/>
        <v>27.171057492239076</v>
      </c>
      <c r="E95" s="171">
        <f t="shared" si="9"/>
        <v>2.8077598742810257</v>
      </c>
    </row>
    <row r="96" spans="2:14">
      <c r="B96" s="162" t="str">
        <f t="shared" si="8"/>
        <v>H28(2016)</v>
      </c>
      <c r="C96" s="170">
        <f t="shared" si="9"/>
        <v>4.1339773761528038</v>
      </c>
      <c r="D96" s="170">
        <f t="shared" si="9"/>
        <v>42.992253357132093</v>
      </c>
      <c r="E96" s="171">
        <f t="shared" si="9"/>
        <v>0.76293295995014931</v>
      </c>
    </row>
    <row r="97" spans="2:19">
      <c r="B97" s="162" t="str">
        <f t="shared" si="8"/>
        <v>H29(2017)</v>
      </c>
      <c r="C97" s="170">
        <f t="shared" si="9"/>
        <v>2.8667601547462205</v>
      </c>
      <c r="D97" s="170">
        <f t="shared" si="9"/>
        <v>-22.126186221589204</v>
      </c>
      <c r="E97" s="171">
        <f t="shared" si="9"/>
        <v>1.9996617309688165</v>
      </c>
    </row>
    <row r="99" spans="2:19">
      <c r="C99" t="s">
        <v>69</v>
      </c>
    </row>
    <row r="100" spans="2:19" ht="24">
      <c r="B100" s="160" t="str">
        <f>$E$2</f>
        <v>市町村平均</v>
      </c>
      <c r="C100" s="160" t="s">
        <v>3</v>
      </c>
      <c r="D100" s="181" t="s">
        <v>4</v>
      </c>
      <c r="E100" s="181" t="s">
        <v>5</v>
      </c>
      <c r="F100" s="181" t="s">
        <v>81</v>
      </c>
      <c r="G100" s="190" t="s">
        <v>176</v>
      </c>
      <c r="H100" s="181" t="s">
        <v>105</v>
      </c>
      <c r="I100" s="181" t="s">
        <v>96</v>
      </c>
      <c r="J100" s="181" t="s">
        <v>108</v>
      </c>
      <c r="K100" s="181" t="s">
        <v>110</v>
      </c>
      <c r="L100" s="181" t="s">
        <v>112</v>
      </c>
      <c r="M100" s="181" t="s">
        <v>114</v>
      </c>
      <c r="N100" s="181" t="s">
        <v>116</v>
      </c>
      <c r="O100" s="190" t="s">
        <v>178</v>
      </c>
      <c r="P100" s="181" t="s">
        <v>120</v>
      </c>
      <c r="Q100" s="160" t="s">
        <v>122</v>
      </c>
      <c r="R100" s="160" t="s">
        <v>124</v>
      </c>
      <c r="S100" s="160" t="s">
        <v>126</v>
      </c>
    </row>
    <row r="101" spans="2:19">
      <c r="B101" s="162" t="str">
        <f t="shared" ref="B101:B112" si="10">B72</f>
        <v>H18(2006)</v>
      </c>
      <c r="C101" s="175">
        <f>SUMIF(H18生産!$A$4:$A$50,$E$2,H18生産!$C$4:$C$50)</f>
        <v>3188790.111111111</v>
      </c>
      <c r="D101" s="175">
        <f>SUMIF(H18生産!$A$4:$A$50,$E$2,H18生産!$D$4:$D$50)</f>
        <v>215531.04444444444</v>
      </c>
      <c r="E101" s="175">
        <f>SUMIF(H18生産!$A$4:$A$50,$E$2,H18生産!$E$4:$E$50)</f>
        <v>382728.53333333333</v>
      </c>
      <c r="F101" s="175">
        <f>SUMIF(H18生産!$A$4:$A$50,$E$2,H18生産!$F$4:$F$50)</f>
        <v>22030378.580773182</v>
      </c>
      <c r="G101" s="175">
        <f>SUMIF(H18生産!$A$4:$A$50,$E$2,H18生産!$G$4:$G$50)</f>
        <v>3563001.4444444445</v>
      </c>
      <c r="H101" s="175">
        <f>SUMIF(H18生産!$A$4:$A$50,$E$2,H18生産!$H$4:$H$50)</f>
        <v>7877614.888888889</v>
      </c>
      <c r="I101" s="175">
        <f>SUMIF(H18生産!$A$4:$A$50,$E$2,H18生産!$I$4:$I$50)</f>
        <v>12955752.577777777</v>
      </c>
      <c r="J101" s="175">
        <f>SUMIF(H18生産!$A$4:$A$50,$E$2,H18生産!$J$4:$J$50)</f>
        <v>6504470.2444444448</v>
      </c>
      <c r="K101" s="175">
        <f>SUMIF(H18生産!$A$4:$A$50,$E$2,H18生産!$K$4:$K$50)</f>
        <v>3743009.4666666668</v>
      </c>
      <c r="L101" s="175">
        <f>SUMIF(H18生産!$A$4:$A$50,$E$2,H18生産!$L$4:$L$50)</f>
        <v>4345172.4222222222</v>
      </c>
      <c r="M101" s="175">
        <f>SUMIF(H18生産!$A$4:$A$50,$E$2,H18生産!$M$4:$M$50)</f>
        <v>6085392.8444444444</v>
      </c>
      <c r="N101" s="176">
        <f>SUMIF(H18生産!$A$4:$A$50,$E$2,H18生産!$N$4:$N$50)</f>
        <v>12846282.844444444</v>
      </c>
      <c r="O101" s="175">
        <f>SUMIF(H18生産!$A$4:$A$50,$E$2,H18生産!P$4:P$50)</f>
        <v>6509762.1777777774</v>
      </c>
      <c r="P101" s="175">
        <f>SUMIF(H18生産!$A$4:$A$50,$E$2,H18生産!Q$4:Q$50)</f>
        <v>9422231.1003509331</v>
      </c>
      <c r="Q101" s="163">
        <f>SUMIF(H18生産!$A$4:$A$50,$E$2,H18生産!R$4:R$50)</f>
        <v>5841993.555555556</v>
      </c>
      <c r="R101" s="163">
        <f>SUMIF(H18生産!$A$4:$A$50,$E$2,H18生産!S$4:S$50)</f>
        <v>11867027.355555555</v>
      </c>
      <c r="S101" s="163">
        <f>SUMIF(H18生産!$A$4:$A$50,$E$2,H18生産!T$4:T$50)</f>
        <v>6693972.6444444442</v>
      </c>
    </row>
    <row r="102" spans="2:19">
      <c r="B102" s="162" t="str">
        <f t="shared" si="10"/>
        <v>H19(2007)</v>
      </c>
      <c r="C102" s="175">
        <f>SUMIF(H19生産!$A$4:$A$50,$E$2,H19生産!$C$4:$C$50)</f>
        <v>3214202.1333333333</v>
      </c>
      <c r="D102" s="175">
        <f>SUMIF(H19生産!$A$4:$A$50,$E$2,H19生産!$D$4:$D$50)</f>
        <v>236423.6</v>
      </c>
      <c r="E102" s="175">
        <f>SUMIF(H19生産!$A$4:$A$50,$E$2,H19生産!$E$4:$E$50)</f>
        <v>485480.93333333335</v>
      </c>
      <c r="F102" s="175">
        <f>SUMIF(H19生産!$A$4:$A$50,$E$2,H19生産!$F$4:$F$50)</f>
        <v>24081733.94579063</v>
      </c>
      <c r="G102" s="175">
        <f>SUMIF(H19生産!$A$4:$A$50,$E$2,H19生産!$G$4:$G$50)</f>
        <v>3413506.888888889</v>
      </c>
      <c r="H102" s="175">
        <f>SUMIF(H19生産!$A$4:$A$50,$E$2,H19生産!$H$4:$H$50)</f>
        <v>7208265.6888888888</v>
      </c>
      <c r="I102" s="175">
        <f>SUMIF(H19生産!$A$4:$A$50,$E$2,H19生産!$I$4:$I$50)</f>
        <v>13069541.066666666</v>
      </c>
      <c r="J102" s="175">
        <f>SUMIF(H19生産!$A$4:$A$50,$E$2,H19生産!$J$4:$J$50)</f>
        <v>6562616.222222222</v>
      </c>
      <c r="K102" s="175">
        <f>SUMIF(H19生産!$A$4:$A$50,$E$2,H19生産!$K$4:$K$50)</f>
        <v>3688507.4888888891</v>
      </c>
      <c r="L102" s="175">
        <f>SUMIF(H19生産!$A$4:$A$50,$E$2,H19生産!$L$4:$L$50)</f>
        <v>4269398</v>
      </c>
      <c r="M102" s="175">
        <f>SUMIF(H19生産!$A$4:$A$50,$E$2,H19生産!$M$4:$M$50)</f>
        <v>6265716.4222222222</v>
      </c>
      <c r="N102" s="176">
        <f>SUMIF(H19生産!$A$4:$A$50,$E$2,H19生産!$N$4:$N$50)</f>
        <v>13022629.266666668</v>
      </c>
      <c r="O102" s="175">
        <f>SUMIF(H19生産!$A$4:$A$50,$E$2,H19生産!P$4:P$50)</f>
        <v>6696438</v>
      </c>
      <c r="P102" s="175">
        <f>SUMIF(H19生産!$A$4:$A$50,$E$2,H19生産!Q$4:Q$50)</f>
        <v>9323015.3706212379</v>
      </c>
      <c r="Q102" s="163">
        <f>SUMIF(H19生産!$A$4:$A$50,$E$2,H19生産!R$4:R$50)</f>
        <v>5819826.7999999998</v>
      </c>
      <c r="R102" s="163">
        <f>SUMIF(H19生産!$A$4:$A$50,$E$2,H19生産!S$4:S$50)</f>
        <v>12135877.111111112</v>
      </c>
      <c r="S102" s="163">
        <f>SUMIF(H19生産!$A$4:$A$50,$E$2,H19生産!T$4:T$50)</f>
        <v>6470593.222222222</v>
      </c>
    </row>
    <row r="103" spans="2:19">
      <c r="B103" s="162" t="str">
        <f t="shared" si="10"/>
        <v>H20(2008)</v>
      </c>
      <c r="C103" s="175">
        <f>SUMIF(H20生産!$A$4:$A$50,$E$2,H20生産!$C$4:$C$50)</f>
        <v>3163397.6888888888</v>
      </c>
      <c r="D103" s="175">
        <f>SUMIF(H20生産!$A$4:$A$50,$E$2,H20生産!$D$4:$D$50)</f>
        <v>238173.97777777776</v>
      </c>
      <c r="E103" s="175">
        <f>SUMIF(H20生産!$A$4:$A$50,$E$2,H20生産!$E$4:$E$50)</f>
        <v>409566.13333333336</v>
      </c>
      <c r="F103" s="175">
        <f>SUMIF(H20生産!$A$4:$A$50,$E$2,H20生産!$F$4:$F$50)</f>
        <v>21483567.837612078</v>
      </c>
      <c r="G103" s="175">
        <f>SUMIF(H20生産!$A$4:$A$50,$E$2,H20生産!$G$4:$G$50)</f>
        <v>3535354.6444444442</v>
      </c>
      <c r="H103" s="175">
        <f>SUMIF(H20生産!$A$4:$A$50,$E$2,H20生産!$H$4:$H$50)</f>
        <v>6376966.3777777776</v>
      </c>
      <c r="I103" s="175">
        <f>SUMIF(H20生産!$A$4:$A$50,$E$2,H20生産!$I$4:$I$50)</f>
        <v>12420178.777777778</v>
      </c>
      <c r="J103" s="175">
        <f>SUMIF(H20生産!$A$4:$A$50,$E$2,H20生産!$J$4:$J$50)</f>
        <v>6409851.3555555558</v>
      </c>
      <c r="K103" s="175">
        <f>SUMIF(H20生産!$A$4:$A$50,$E$2,H20生産!$K$4:$K$50)</f>
        <v>3636035.111111111</v>
      </c>
      <c r="L103" s="175">
        <f>SUMIF(H20生産!$A$4:$A$50,$E$2,H20生産!$L$4:$L$50)</f>
        <v>4293181.9333333336</v>
      </c>
      <c r="M103" s="175">
        <f>SUMIF(H20生産!$A$4:$A$50,$E$2,H20生産!$M$4:$M$50)</f>
        <v>4790363.9777777782</v>
      </c>
      <c r="N103" s="176">
        <f>SUMIF(H20生産!$A$4:$A$50,$E$2,H20生産!$N$4:$N$50)</f>
        <v>13212405.577777777</v>
      </c>
      <c r="O103" s="175">
        <f>SUMIF(H20生産!$A$4:$A$50,$E$2,H20生産!P$4:P$50)</f>
        <v>7053551.4222222222</v>
      </c>
      <c r="P103" s="175">
        <f>SUMIF(H20生産!$A$4:$A$50,$E$2,H20生産!Q$4:Q$50)</f>
        <v>9208844.6999326628</v>
      </c>
      <c r="Q103" s="163">
        <f>SUMIF(H20生産!$A$4:$A$50,$E$2,H20生産!R$4:R$50)</f>
        <v>6049275.7999999998</v>
      </c>
      <c r="R103" s="163">
        <f>SUMIF(H20生産!$A$4:$A$50,$E$2,H20生産!S$4:S$50)</f>
        <v>11488322.644444445</v>
      </c>
      <c r="S103" s="163">
        <f>SUMIF(H20生産!$A$4:$A$50,$E$2,H20生産!T$4:T$50)</f>
        <v>6445995.6888888888</v>
      </c>
    </row>
    <row r="104" spans="2:19">
      <c r="B104" s="162" t="str">
        <f t="shared" si="10"/>
        <v>H21(2009)</v>
      </c>
      <c r="C104" s="175">
        <f>SUMIF(H21生産!$A$4:$A$50,$E$2,H21生産!$C$4:$C$50)</f>
        <v>3062761.222222222</v>
      </c>
      <c r="D104" s="175">
        <f>SUMIF(H21生産!$A$4:$A$50,$E$2,H21生産!$D$4:$D$50)</f>
        <v>217401.8</v>
      </c>
      <c r="E104" s="175">
        <f>SUMIF(H21生産!$A$4:$A$50,$E$2,H21生産!$E$4:$E$50)</f>
        <v>300116.68888888886</v>
      </c>
      <c r="F104" s="175">
        <f>SUMIF(H21生産!$A$4:$A$50,$E$2,H21生産!$F$4:$F$50)</f>
        <v>20015250.379630834</v>
      </c>
      <c r="G104" s="175">
        <f>SUMIF(H21生産!$A$4:$A$50,$E$2,H21生産!$G$4:$G$50)</f>
        <v>3636704.2444444443</v>
      </c>
      <c r="H104" s="175">
        <f>SUMIF(H21生産!$A$4:$A$50,$E$2,H21生産!$H$4:$H$50)</f>
        <v>5898362.1777777774</v>
      </c>
      <c r="I104" s="175">
        <f>SUMIF(H21生産!$A$4:$A$50,$E$2,H21生産!$I$4:$I$50)</f>
        <v>12649923.822222222</v>
      </c>
      <c r="J104" s="175">
        <f>SUMIF(H21生産!$A$4:$A$50,$E$2,H21生産!$J$4:$J$50)</f>
        <v>5556604.2666666666</v>
      </c>
      <c r="K104" s="175">
        <f>SUMIF(H21生産!$A$4:$A$50,$E$2,H21生産!$K$4:$K$50)</f>
        <v>3786579.111111111</v>
      </c>
      <c r="L104" s="175">
        <f>SUMIF(H21生産!$A$4:$A$50,$E$2,H21生産!$L$4:$L$50)</f>
        <v>4266778.777777778</v>
      </c>
      <c r="M104" s="175">
        <f>SUMIF(H21生産!$A$4:$A$50,$E$2,H21生産!$M$4:$M$50)</f>
        <v>4738287.9555555554</v>
      </c>
      <c r="N104" s="176">
        <f>SUMIF(H21生産!$A$4:$A$50,$E$2,H21生産!$N$4:$N$50)</f>
        <v>13322470.48888889</v>
      </c>
      <c r="O104" s="175">
        <f>SUMIF(H21生産!$A$4:$A$50,$E$2,H21生産!P$4:P$50)</f>
        <v>6917441</v>
      </c>
      <c r="P104" s="175">
        <f>SUMIF(H21生産!$A$4:$A$50,$E$2,H21生産!Q$4:Q$50)</f>
        <v>9137569.7737469766</v>
      </c>
      <c r="Q104" s="163">
        <f>SUMIF(H21生産!$A$4:$A$50,$E$2,H21生産!R$4:R$50)</f>
        <v>5696615.7111111116</v>
      </c>
      <c r="R104" s="163">
        <f>SUMIF(H21生産!$A$4:$A$50,$E$2,H21生産!S$4:S$50)</f>
        <v>12216845.644444445</v>
      </c>
      <c r="S104" s="163">
        <f>SUMIF(H21生産!$A$4:$A$50,$E$2,H21生産!T$4:T$50)</f>
        <v>6516170.6444444442</v>
      </c>
    </row>
    <row r="105" spans="2:19">
      <c r="B105" s="162" t="str">
        <f t="shared" si="10"/>
        <v>H22(2010)</v>
      </c>
      <c r="C105" s="175">
        <f>SUMIF(H22生産!$A$4:$A$50,$E$2,H22生産!$C$4:$C$50)</f>
        <v>3235078.3111111112</v>
      </c>
      <c r="D105" s="175">
        <f>SUMIF(H22生産!$A$4:$A$50,$E$2,H22生産!$D$4:$D$50)</f>
        <v>228024.31111111111</v>
      </c>
      <c r="E105" s="175">
        <f>SUMIF(H22生産!$A$4:$A$50,$E$2,H22生産!$E$4:$E$50)</f>
        <v>318464.44444444444</v>
      </c>
      <c r="F105" s="175">
        <f>SUMIF(H22生産!$A$4:$A$50,$E$2,H22生産!$F$4:$F$50)</f>
        <v>21087218.754967894</v>
      </c>
      <c r="G105" s="175">
        <f>SUMIF(H22生産!$A$4:$A$50,$E$2,H22生産!$G$4:$G$50)</f>
        <v>3565366.111111111</v>
      </c>
      <c r="H105" s="175">
        <f>SUMIF(H22生産!$A$4:$A$50,$E$2,H22生産!$H$4:$H$50)</f>
        <v>6904276.9555555554</v>
      </c>
      <c r="I105" s="175">
        <f>SUMIF(H22生産!$A$4:$A$50,$E$2,H22生産!$I$4:$I$50)</f>
        <v>12129403.311111111</v>
      </c>
      <c r="J105" s="175">
        <f>SUMIF(H22生産!$A$4:$A$50,$E$2,H22生産!$J$4:$J$50)</f>
        <v>6169622.8444444444</v>
      </c>
      <c r="K105" s="175">
        <f>SUMIF(H22生産!$A$4:$A$50,$E$2,H22生産!$K$4:$K$50)</f>
        <v>3630697.1555555556</v>
      </c>
      <c r="L105" s="175">
        <f>SUMIF(H22生産!$A$4:$A$50,$E$2,H22生産!$L$4:$L$50)</f>
        <v>4297068.4000000004</v>
      </c>
      <c r="M105" s="175">
        <f>SUMIF(H22生産!$A$4:$A$50,$E$2,H22生産!$M$4:$M$50)</f>
        <v>4562918</v>
      </c>
      <c r="N105" s="176">
        <f>SUMIF(H22生産!$A$4:$A$50,$E$2,H22生産!$N$4:$N$50)</f>
        <v>13234005.955555556</v>
      </c>
      <c r="O105" s="175">
        <f>SUMIF(H22生産!$A$4:$A$50,$E$2,H22生産!P$4:P$50)</f>
        <v>6888986.777777778</v>
      </c>
      <c r="P105" s="175">
        <f>SUMIF(H22生産!$A$4:$A$50,$E$2,H22生産!Q$4:Q$50)</f>
        <v>8879631.5580468215</v>
      </c>
      <c r="Q105" s="163">
        <f>SUMIF(H22生産!$A$4:$A$50,$E$2,H22生産!R$4:R$50)</f>
        <v>5794318.222222222</v>
      </c>
      <c r="R105" s="163">
        <f>SUMIF(H22生産!$A$4:$A$50,$E$2,H22生産!S$4:S$50)</f>
        <v>12816760.822222222</v>
      </c>
      <c r="S105" s="163">
        <f>SUMIF(H22生産!$A$4:$A$50,$E$2,H22生産!T$4:T$50)</f>
        <v>6376898</v>
      </c>
    </row>
    <row r="106" spans="2:19">
      <c r="B106" s="162" t="str">
        <f t="shared" si="10"/>
        <v>H23(2011)</v>
      </c>
      <c r="C106" s="175">
        <f>SUMIF(H23生産!$A$4:$A$50,$E$2,H23生産!$C$4:$C$50)</f>
        <v>3355645.5111111109</v>
      </c>
      <c r="D106" s="175">
        <f>SUMIF(H23生産!$A$4:$A$50,$E$2,H23生産!$D$4:$D$50)</f>
        <v>242269.4</v>
      </c>
      <c r="E106" s="175">
        <f>SUMIF(H23生産!$A$4:$A$50,$E$2,H23生産!$E$4:$E$50)</f>
        <v>359683.98946666665</v>
      </c>
      <c r="F106" s="175">
        <f>SUMIF(H23生産!$A$4:$A$50,$E$2,H23生産!$F$4:$F$50)</f>
        <v>23657048.397262219</v>
      </c>
      <c r="G106" s="175">
        <f>SUMIF(H23生産!$A$4:$A$50,$E$2,H23生産!$G$4:$G$50)</f>
        <v>2767828.4222222222</v>
      </c>
      <c r="H106" s="175">
        <f>SUMIF(H23生産!$A$4:$A$50,$E$2,H23生産!$H$4:$H$50)</f>
        <v>6044489.666666667</v>
      </c>
      <c r="I106" s="175">
        <f>SUMIF(H23生産!$A$4:$A$50,$E$2,H23生産!$I$4:$I$50)</f>
        <v>12401900.733333332</v>
      </c>
      <c r="J106" s="175">
        <f>SUMIF(H23生産!$A$4:$A$50,$E$2,H23生産!$J$4:$J$50)</f>
        <v>5779481.5777777778</v>
      </c>
      <c r="K106" s="175">
        <f>SUMIF(H23生産!$A$4:$A$50,$E$2,H23生産!$K$4:$K$50)</f>
        <v>3670242.6444444442</v>
      </c>
      <c r="L106" s="175">
        <f>SUMIF(H23生産!$A$4:$A$50,$E$2,H23生産!$L$4:$L$50)</f>
        <v>4310216.8</v>
      </c>
      <c r="M106" s="175">
        <f>SUMIF(H23生産!$A$4:$A$50,$E$2,H23生産!$M$4:$M$50)</f>
        <v>4452295.9555555554</v>
      </c>
      <c r="N106" s="176">
        <f>SUMIF(H23生産!$A$4:$A$50,$E$2,H23生産!$N$4:$N$50)</f>
        <v>13167366.244444445</v>
      </c>
      <c r="O106" s="175">
        <f>SUMIF(H23生産!$A$4:$A$50,$E$2,H23生産!P$4:P$50)</f>
        <v>7134502.777777778</v>
      </c>
      <c r="P106" s="175">
        <f>SUMIF(H23生産!$A$4:$A$50,$E$2,H23生産!Q$4:Q$50)</f>
        <v>8988177.9362448752</v>
      </c>
      <c r="Q106" s="163">
        <f>SUMIF(H23生産!$A$4:$A$50,$E$2,H23生産!R$4:R$50)</f>
        <v>5831712.333333333</v>
      </c>
      <c r="R106" s="163">
        <f>SUMIF(H23生産!$A$4:$A$50,$E$2,H23生産!S$4:S$50)</f>
        <v>12929226.866666667</v>
      </c>
      <c r="S106" s="163">
        <f>SUMIF(H23生産!$A$4:$A$50,$E$2,H23生産!T$4:T$50)</f>
        <v>6391135.4222222222</v>
      </c>
    </row>
    <row r="107" spans="2:19">
      <c r="B107" s="162" t="str">
        <f t="shared" si="10"/>
        <v>H24(2012)</v>
      </c>
      <c r="C107" s="175">
        <f>SUMIF(H24生産!$A$4:$A$50,$E$2,H24生産!$C$4:$C$50)</f>
        <v>3658049.4</v>
      </c>
      <c r="D107" s="175">
        <f>SUMIF(H24生産!$A$4:$A$50,$E$2,H24生産!$D$4:$D$50)</f>
        <v>239247.42222222223</v>
      </c>
      <c r="E107" s="175">
        <f>SUMIF(H24生産!$A$4:$A$50,$E$2,H24生産!$E$4:$E$50)</f>
        <v>390028.39617777779</v>
      </c>
      <c r="F107" s="175">
        <f>SUMIF(H24生産!$A$4:$A$50,$E$2,H24生産!$F$4:$F$50)</f>
        <v>23223384.831319455</v>
      </c>
      <c r="G107" s="175">
        <f>SUMIF(H24生産!$A$4:$A$50,$E$2,H24生産!$G$4:$G$50)</f>
        <v>2277919.2666666666</v>
      </c>
      <c r="H107" s="175">
        <f>SUMIF(H24生産!$A$4:$A$50,$E$2,H24生産!$H$4:$H$50)</f>
        <v>5831977.5333333332</v>
      </c>
      <c r="I107" s="175">
        <f>SUMIF(H24生産!$A$4:$A$50,$E$2,H24生産!$I$4:$I$50)</f>
        <v>12744036.088888889</v>
      </c>
      <c r="J107" s="175">
        <f>SUMIF(H24生産!$A$4:$A$50,$E$2,H24生産!$J$4:$J$50)</f>
        <v>5520592.1777777774</v>
      </c>
      <c r="K107" s="175">
        <f>SUMIF(H24生産!$A$4:$A$50,$E$2,H24生産!$K$4:$K$50)</f>
        <v>3546062.3333333335</v>
      </c>
      <c r="L107" s="175">
        <f>SUMIF(H24生産!$A$4:$A$50,$E$2,H24生産!$L$4:$L$50)</f>
        <v>4267369.333333333</v>
      </c>
      <c r="M107" s="175">
        <f>SUMIF(H24生産!$A$4:$A$50,$E$2,H24生産!$M$4:$M$50)</f>
        <v>4434480.4000000004</v>
      </c>
      <c r="N107" s="176">
        <f>SUMIF(H24生産!$A$4:$A$50,$E$2,H24生産!$N$4:$N$50)</f>
        <v>13055936.622222222</v>
      </c>
      <c r="O107" s="175">
        <f>SUMIF(H24生産!$A$4:$A$50,$E$2,H24生産!P$4:P$50)</f>
        <v>7155372.6222222224</v>
      </c>
      <c r="P107" s="175">
        <f>SUMIF(H24生産!$A$4:$A$50,$E$2,H24生産!Q$4:Q$50)</f>
        <v>8650299.9759493954</v>
      </c>
      <c r="Q107" s="163">
        <f>SUMIF(H24生産!$A$4:$A$50,$E$2,H24生産!R$4:R$50)</f>
        <v>5859436.888888889</v>
      </c>
      <c r="R107" s="163">
        <f>SUMIF(H24生産!$A$4:$A$50,$E$2,H24生産!S$4:S$50)</f>
        <v>13349287.777777778</v>
      </c>
      <c r="S107" s="163">
        <f>SUMIF(H24生産!$A$4:$A$50,$E$2,H24生産!T$4:T$50)</f>
        <v>6400443.0444444446</v>
      </c>
    </row>
    <row r="108" spans="2:19">
      <c r="B108" s="162" t="str">
        <f t="shared" si="10"/>
        <v>H25(2013)</v>
      </c>
      <c r="C108" s="175">
        <f>SUMIF(H25生産!$A$4:$A$50,$E$2,H25生産!$C$4:$C$50)</f>
        <v>3667645.3111111112</v>
      </c>
      <c r="D108" s="175">
        <f>SUMIF(H25生産!$A$4:$A$50,$E$2,H25生産!$D$4:$D$50)</f>
        <v>268026.15555555554</v>
      </c>
      <c r="E108" s="175">
        <f>SUMIF(H25生産!$A$4:$A$50,$E$2,H25生産!$E$4:$E$50)</f>
        <v>307560.1688888889</v>
      </c>
      <c r="F108" s="175">
        <f>SUMIF(H25生産!$A$4:$A$50,$E$2,H25生産!$F$4:$F$50)</f>
        <v>21528008.166736446</v>
      </c>
      <c r="G108" s="175">
        <f>SUMIF(H25生産!$A$4:$A$50,$E$2,H25生産!$G$4:$G$50)</f>
        <v>2751331.0444444446</v>
      </c>
      <c r="H108" s="175">
        <f>SUMIF(H25生産!$A$4:$A$50,$E$2,H25生産!$H$4:$H$50)</f>
        <v>7208810.3111111112</v>
      </c>
      <c r="I108" s="175">
        <f>SUMIF(H25生産!$A$4:$A$50,$E$2,H25生産!$I$4:$I$50)</f>
        <v>12583757.6</v>
      </c>
      <c r="J108" s="175">
        <f>SUMIF(H25生産!$A$4:$A$50,$E$2,H25生産!$J$4:$J$50)</f>
        <v>5596191.4000000004</v>
      </c>
      <c r="K108" s="175">
        <f>SUMIF(H25生産!$A$4:$A$50,$E$2,H25生産!$K$4:$K$50)</f>
        <v>3783963.0666666669</v>
      </c>
      <c r="L108" s="175">
        <f>SUMIF(H25生産!$A$4:$A$50,$E$2,H25生産!$L$4:$L$50)</f>
        <v>4270004.222222222</v>
      </c>
      <c r="M108" s="175">
        <f>SUMIF(H25生産!$A$4:$A$50,$E$2,H25生産!$M$4:$M$50)</f>
        <v>4534099.8444444444</v>
      </c>
      <c r="N108" s="176">
        <f>SUMIF(H25生産!$A$4:$A$50,$E$2,H25生産!$N$4:$N$50)</f>
        <v>13096404.755555555</v>
      </c>
      <c r="O108" s="175">
        <f>SUMIF(H25生産!$A$4:$A$50,$E$2,H25生産!P$4:P$50)</f>
        <v>7558126.5111111114</v>
      </c>
      <c r="P108" s="175">
        <f>SUMIF(H25生産!$A$4:$A$50,$E$2,H25生産!Q$4:Q$50)</f>
        <v>8356082.972514851</v>
      </c>
      <c r="Q108" s="163">
        <f>SUMIF(H25生産!$A$4:$A$50,$E$2,H25生産!R$4:R$50)</f>
        <v>5801252.111111111</v>
      </c>
      <c r="R108" s="163">
        <f>SUMIF(H25生産!$A$4:$A$50,$E$2,H25生産!S$4:S$50)</f>
        <v>13615014.777777778</v>
      </c>
      <c r="S108" s="163">
        <f>SUMIF(H25生産!$A$4:$A$50,$E$2,H25生産!T$4:T$50)</f>
        <v>6430906.2444444448</v>
      </c>
    </row>
    <row r="109" spans="2:19">
      <c r="B109" s="162" t="str">
        <f t="shared" si="10"/>
        <v>H26(2014)</v>
      </c>
      <c r="C109" s="175">
        <f>SUMIF(H26生産!$A$4:$A$50,$E$2,H26生産!$C$4:$C$50)</f>
        <v>3713575.2</v>
      </c>
      <c r="D109" s="175">
        <f>SUMIF(H26生産!$A$4:$A$50,$E$2,H26生産!$D$4:$D$50)</f>
        <v>285861.7111111111</v>
      </c>
      <c r="E109" s="175">
        <f>SUMIF(H26生産!$A$4:$A$50,$E$2,H26生産!$E$4:$E$50)</f>
        <v>341012.68888888886</v>
      </c>
      <c r="F109" s="175">
        <f>SUMIF(H26生産!$A$4:$A$50,$E$2,H26生産!$F$4:$F$50)</f>
        <v>22032753.45058978</v>
      </c>
      <c r="G109" s="175">
        <f>SUMIF(H26生産!$A$4:$A$50,$E$2,H26生産!$G$4:$G$50)</f>
        <v>2995608.7333333334</v>
      </c>
      <c r="H109" s="175">
        <f>SUMIF(H26生産!$A$4:$A$50,$E$2,H26生産!$H$4:$H$50)</f>
        <v>6155229.8222222226</v>
      </c>
      <c r="I109" s="175">
        <f>SUMIF(H26生産!$A$4:$A$50,$E$2,H26生産!$I$4:$I$50)</f>
        <v>12280207.6</v>
      </c>
      <c r="J109" s="175">
        <f>SUMIF(H26生産!$A$4:$A$50,$E$2,H26生産!$J$4:$J$50)</f>
        <v>5804830.5111111114</v>
      </c>
      <c r="K109" s="175">
        <f>SUMIF(H26生産!$A$4:$A$50,$E$2,H26生産!$K$4:$K$50)</f>
        <v>3846533.888888889</v>
      </c>
      <c r="L109" s="175">
        <f>SUMIF(H26生産!$A$4:$A$50,$E$2,H26生産!$L$4:$L$50)</f>
        <v>4263564.5333333332</v>
      </c>
      <c r="M109" s="175">
        <f>SUMIF(H26生産!$A$4:$A$50,$E$2,H26生産!$M$4:$M$50)</f>
        <v>4495861.9111111108</v>
      </c>
      <c r="N109" s="176">
        <f>SUMIF(H26生産!$A$4:$A$50,$E$2,H26生産!$N$4:$N$50)</f>
        <v>13060422.644444445</v>
      </c>
      <c r="O109" s="175">
        <f>SUMIF(H26生産!$A$4:$A$50,$E$2,H26生産!P$4:P$50)</f>
        <v>7637318.7333333334</v>
      </c>
      <c r="P109" s="175">
        <f>SUMIF(H26生産!$A$4:$A$50,$E$2,H26生産!Q$4:Q$50)</f>
        <v>8795792.3145807926</v>
      </c>
      <c r="Q109" s="163">
        <f>SUMIF(H26生産!$A$4:$A$50,$E$2,H26生産!R$4:R$50)</f>
        <v>5987097.5999999996</v>
      </c>
      <c r="R109" s="163">
        <f>SUMIF(H26生産!$A$4:$A$50,$E$2,H26生産!S$4:S$50)</f>
        <v>13611926.555555556</v>
      </c>
      <c r="S109" s="163">
        <f>SUMIF(H26生産!$A$4:$A$50,$E$2,H26生産!T$4:T$50)</f>
        <v>6480510.9333333336</v>
      </c>
    </row>
    <row r="110" spans="2:19">
      <c r="B110" s="162" t="str">
        <f t="shared" si="10"/>
        <v>H27(2015)</v>
      </c>
      <c r="C110" s="175">
        <f>SUMIF(H27生産!$A$4:$A$50,$E$2,H27生産!$C$4:$C$50)</f>
        <v>3705695.5777777778</v>
      </c>
      <c r="D110" s="175">
        <f>SUMIF(H27生産!$A$4:$A$50,$E$2,H27生産!$D$4:$D$50)</f>
        <v>285085.08888888889</v>
      </c>
      <c r="E110" s="175">
        <f>SUMIF(H27生産!$A$4:$A$50,$E$2,H27生産!$E$4:$E$50)</f>
        <v>389615.31111111114</v>
      </c>
      <c r="F110" s="175">
        <f>SUMIF(H27生産!$A$4:$A$50,$E$2,H27生産!$F$4:$F$50)</f>
        <v>23775573.18804393</v>
      </c>
      <c r="G110" s="175">
        <f>SUMIF(H27生産!$A$4:$A$50,$E$2,H27生産!$G$4:$G$50)</f>
        <v>3708469.0888888887</v>
      </c>
      <c r="H110" s="175">
        <f>SUMIF(H27生産!$A$4:$A$50,$E$2,H27生産!$H$4:$H$50)</f>
        <v>6189012.5333333332</v>
      </c>
      <c r="I110" s="175">
        <f>SUMIF(H27生産!$A$4:$A$50,$E$2,H27生産!$I$4:$I$50)</f>
        <v>12865763.533333333</v>
      </c>
      <c r="J110" s="175">
        <f>SUMIF(H27生産!$A$4:$A$50,$E$2,H27生産!$J$4:$J$50)</f>
        <v>5924242.7111111116</v>
      </c>
      <c r="K110" s="175">
        <f>SUMIF(H27生産!$A$4:$A$50,$E$2,H27生産!$K$4:$K$50)</f>
        <v>3780539.0444444446</v>
      </c>
      <c r="L110" s="175">
        <f>SUMIF(H27生産!$A$4:$A$50,$E$2,H27生産!$L$4:$L$50)</f>
        <v>4285204.2</v>
      </c>
      <c r="M110" s="175">
        <f>SUMIF(H27生産!$A$4:$A$50,$E$2,H27生産!$M$4:$M$50)</f>
        <v>4038474.9333333331</v>
      </c>
      <c r="N110" s="176">
        <f>SUMIF(H27生産!$A$4:$A$50,$E$2,H27生産!$N$4:$N$50)</f>
        <v>13070021.466666667</v>
      </c>
      <c r="O110" s="175">
        <f>SUMIF(H27生産!$A$4:$A$50,$E$2,H27生産!P$4:P$50)</f>
        <v>7803697.3555555558</v>
      </c>
      <c r="P110" s="175">
        <f>SUMIF(H27生産!$A$4:$A$50,$E$2,H27生産!Q$4:Q$50)</f>
        <v>8744984.6037789807</v>
      </c>
      <c r="Q110" s="163">
        <f>SUMIF(H27生産!$A$4:$A$50,$E$2,H27生産!R$4:R$50)</f>
        <v>6079280.4666666668</v>
      </c>
      <c r="R110" s="163">
        <f>SUMIF(H27生産!$A$4:$A$50,$E$2,H27生産!S$4:S$50)</f>
        <v>14092733.866666667</v>
      </c>
      <c r="S110" s="163">
        <f>SUMIF(H27生産!$A$4:$A$50,$E$2,H27生産!T$4:T$50)</f>
        <v>6414709.7555555552</v>
      </c>
    </row>
    <row r="111" spans="2:19">
      <c r="B111" s="162" t="str">
        <f t="shared" si="10"/>
        <v>H28(2016)</v>
      </c>
      <c r="C111" s="175">
        <f>SUMIF(H28生産!$A$4:$A$50,$E$2,H28生産!$C$4:$C$50)</f>
        <v>3920106.2444444443</v>
      </c>
      <c r="D111" s="175">
        <f>SUMIF(H28生産!$A$4:$A$50,$E$2,H28生産!$D$4:$D$50)</f>
        <v>279262.86666666664</v>
      </c>
      <c r="E111" s="175">
        <f>SUMIF(H28生産!$A$4:$A$50,$E$2,H28生産!$E$4:$E$50)</f>
        <v>499254.12222222221</v>
      </c>
      <c r="F111" s="175">
        <f>SUMIF(H28生産!$A$4:$A$50,$E$2,H28生産!$F$4:$F$50)</f>
        <v>25501560.72260217</v>
      </c>
      <c r="G111" s="175">
        <f>SUMIF(H28生産!$A$4:$A$50,$E$2,H28生産!$G$4:$G$50)</f>
        <v>3969235.9111111113</v>
      </c>
      <c r="H111" s="175">
        <f>SUMIF(H28生産!$A$4:$A$50,$E$2,H28生産!$H$4:$H$50)</f>
        <v>7289154.6444444442</v>
      </c>
      <c r="I111" s="175">
        <f>SUMIF(H28生産!$A$4:$A$50,$E$2,H28生産!$I$4:$I$50)</f>
        <v>13210197</v>
      </c>
      <c r="J111" s="175">
        <f>SUMIF(H28生産!$A$4:$A$50,$E$2,H28生産!$J$4:$J$50)</f>
        <v>6078286.7555555552</v>
      </c>
      <c r="K111" s="175">
        <f>SUMIF(H28生産!$A$4:$A$50,$E$2,H28生産!$K$4:$K$50)</f>
        <v>4194622.6888888888</v>
      </c>
      <c r="L111" s="175">
        <f>SUMIF(H28生産!$A$4:$A$50,$E$2,H28生産!$L$4:$L$50)</f>
        <v>4379845.1333333338</v>
      </c>
      <c r="M111" s="175">
        <f>SUMIF(H28生産!$A$4:$A$50,$E$2,H28生産!$M$4:$M$50)</f>
        <v>4379668.6222222224</v>
      </c>
      <c r="N111" s="176">
        <f>SUMIF(H28生産!$A$4:$A$50,$E$2,H28生産!$N$4:$N$50)</f>
        <v>12857836.844444444</v>
      </c>
      <c r="O111" s="175">
        <f>SUMIF(H28生産!$A$4:$A$50,$E$2,H28生産!P$4:P$50)</f>
        <v>8181006.3111111112</v>
      </c>
      <c r="P111" s="175">
        <f>SUMIF(H28生産!$A$4:$A$50,$E$2,H28生産!Q$4:Q$50)</f>
        <v>9107333.5857851431</v>
      </c>
      <c r="Q111" s="163">
        <f>SUMIF(H28生産!$A$4:$A$50,$E$2,H28生産!R$4:R$50)</f>
        <v>6072578.1333333338</v>
      </c>
      <c r="R111" s="163">
        <f>SUMIF(H28生産!$A$4:$A$50,$E$2,H28生産!S$4:S$50)</f>
        <v>14281234.777777778</v>
      </c>
      <c r="S111" s="163">
        <f>SUMIF(H28生産!$A$4:$A$50,$E$2,H28生産!T$4:T$50)</f>
        <v>6233440.333333333</v>
      </c>
    </row>
    <row r="112" spans="2:19">
      <c r="B112" s="162" t="str">
        <f t="shared" si="10"/>
        <v>H29(2017)</v>
      </c>
      <c r="C112" s="175">
        <f>SUMIF(H29生産!$A$4:$A$50,$E$2,H29生産!$C$4:$C$50)</f>
        <v>3856646.3555555558</v>
      </c>
      <c r="D112" s="175">
        <f>SUMIF(H29生産!$A$4:$A$50,$E$2,H29生産!$D$4:$D$50)</f>
        <v>276847.11111111112</v>
      </c>
      <c r="E112" s="175">
        <f>SUMIF(H29生産!$A$4:$A$50,$E$2,H29生産!$E$4:$E$50)</f>
        <v>587753.51111111115</v>
      </c>
      <c r="F112" s="175">
        <f>SUMIF(H29生産!$A$4:$A$50,$E$2,H29生産!$F$4:$F$50)</f>
        <v>25255089.835902788</v>
      </c>
      <c r="G112" s="175">
        <f>SUMIF(H29生産!$A$4:$A$50,$E$2,H29生産!$G$4:$G$50)</f>
        <v>4228921.9333333336</v>
      </c>
      <c r="H112" s="175">
        <f>SUMIF(H29生産!$A$4:$A$50,$E$2,H29生産!$H$4:$H$50)</f>
        <v>10783553.866666667</v>
      </c>
      <c r="I112" s="175">
        <f>SUMIF(H29生産!$A$4:$A$50,$E$2,H29生産!$I$4:$I$50)</f>
        <v>13045669.022222223</v>
      </c>
      <c r="J112" s="175">
        <f>SUMIF(H29生産!$A$4:$A$50,$E$2,H29生産!$J$4:$J$50)</f>
        <v>6288958.2888888884</v>
      </c>
      <c r="K112" s="175">
        <f>SUMIF(H29生産!$A$4:$A$50,$E$2,H29生産!$K$4:$K$50)</f>
        <v>4260930.7111111116</v>
      </c>
      <c r="L112" s="175">
        <f>SUMIF(H29生産!$A$4:$A$50,$E$2,H29生産!$L$4:$L$50)</f>
        <v>4142265.888888889</v>
      </c>
      <c r="M112" s="175">
        <f>SUMIF(H29生産!$A$4:$A$50,$E$2,H29生産!$M$4:$M$50)</f>
        <v>4521962.5777777778</v>
      </c>
      <c r="N112" s="176">
        <f>SUMIF(H29生産!$A$4:$A$50,$E$2,H29生産!$N$4:$N$50)</f>
        <v>12661041.444444444</v>
      </c>
      <c r="O112" s="175">
        <f>SUMIF(H29生産!$A$4:$A$50,$E$2,H29生産!P$4:P$50)</f>
        <v>8277674.4222222222</v>
      </c>
      <c r="P112" s="175">
        <f>SUMIF(H29生産!$A$4:$A$50,$E$2,H29生産!Q$4:Q$50)</f>
        <v>8998907.8250234779</v>
      </c>
      <c r="Q112" s="163">
        <f>SUMIF(H29生産!$A$4:$A$50,$E$2,H29生産!R$4:R$50)</f>
        <v>6088224.8444444444</v>
      </c>
      <c r="R112" s="163">
        <f>SUMIF(H29生産!$A$4:$A$50,$E$2,H29生産!S$4:S$50)</f>
        <v>14468341.977777777</v>
      </c>
      <c r="S112" s="163">
        <f>SUMIF(H29生産!$A$4:$A$50,$E$2,H29生産!T$4:T$50)</f>
        <v>6368184.3111111112</v>
      </c>
    </row>
    <row r="115" spans="2:19" ht="24">
      <c r="B115" s="180" t="s">
        <v>149</v>
      </c>
      <c r="C115" s="160" t="s">
        <v>3</v>
      </c>
      <c r="D115" s="181" t="s">
        <v>4</v>
      </c>
      <c r="E115" s="181" t="s">
        <v>5</v>
      </c>
      <c r="F115" s="181" t="s">
        <v>81</v>
      </c>
      <c r="G115" s="181" t="s">
        <v>103</v>
      </c>
      <c r="H115" s="181" t="s">
        <v>105</v>
      </c>
      <c r="I115" s="181" t="s">
        <v>96</v>
      </c>
      <c r="J115" s="181" t="s">
        <v>108</v>
      </c>
      <c r="K115" s="181" t="s">
        <v>110</v>
      </c>
      <c r="L115" s="181" t="s">
        <v>112</v>
      </c>
      <c r="M115" s="181" t="s">
        <v>114</v>
      </c>
      <c r="N115" s="181" t="s">
        <v>116</v>
      </c>
      <c r="O115" s="190" t="s">
        <v>178</v>
      </c>
      <c r="P115" s="181" t="s">
        <v>120</v>
      </c>
      <c r="Q115" s="160" t="s">
        <v>122</v>
      </c>
      <c r="R115" s="160" t="s">
        <v>124</v>
      </c>
      <c r="S115" s="160" t="s">
        <v>126</v>
      </c>
    </row>
    <row r="116" spans="2:19">
      <c r="B116" s="162" t="str">
        <f t="shared" ref="B116:B126" si="11">B73</f>
        <v>H19(2007)</v>
      </c>
      <c r="C116" s="170">
        <f t="shared" ref="C116:S116" si="12">(C102-C101)/($C72*1000)*100</f>
        <v>2.0365616908803341E-2</v>
      </c>
      <c r="D116" s="170">
        <f t="shared" si="12"/>
        <v>1.6743641217118622E-2</v>
      </c>
      <c r="E116" s="170">
        <f t="shared" si="12"/>
        <v>8.2347480911226928E-2</v>
      </c>
      <c r="F116" s="170">
        <f t="shared" si="12"/>
        <v>1.643990279184887</v>
      </c>
      <c r="G116" s="170">
        <f t="shared" si="12"/>
        <v>-0.11980742113997783</v>
      </c>
      <c r="H116" s="170">
        <f t="shared" si="12"/>
        <v>-0.53642757220215809</v>
      </c>
      <c r="I116" s="170">
        <f t="shared" si="12"/>
        <v>9.1191985945780235E-2</v>
      </c>
      <c r="J116" s="170">
        <f t="shared" si="12"/>
        <v>4.6599152867671564E-2</v>
      </c>
      <c r="K116" s="170">
        <f t="shared" si="12"/>
        <v>-4.3678790711259914E-2</v>
      </c>
      <c r="L116" s="170">
        <f t="shared" si="12"/>
        <v>-6.0726881196971463E-2</v>
      </c>
      <c r="M116" s="170">
        <f t="shared" si="12"/>
        <v>0.14451431186911157</v>
      </c>
      <c r="N116" s="170">
        <f t="shared" si="12"/>
        <v>0.14132695331406062</v>
      </c>
      <c r="O116" s="170">
        <f t="shared" si="12"/>
        <v>0.14960510612921998</v>
      </c>
      <c r="P116" s="170">
        <f t="shared" si="12"/>
        <v>-7.9513134583810485E-2</v>
      </c>
      <c r="Q116" s="170">
        <f t="shared" si="12"/>
        <v>-1.7764806271921566E-2</v>
      </c>
      <c r="R116" s="170">
        <f t="shared" si="12"/>
        <v>0.21546066187845014</v>
      </c>
      <c r="S116" s="170">
        <f t="shared" si="12"/>
        <v>-0.1790199811138751</v>
      </c>
    </row>
    <row r="117" spans="2:19">
      <c r="B117" s="162" t="str">
        <f t="shared" si="11"/>
        <v>H20(2008)</v>
      </c>
      <c r="C117" s="170">
        <f t="shared" ref="C117:S117" si="13">(C103-C102)/($C73*1000)*100</f>
        <v>-4.0149190540884991E-2</v>
      </c>
      <c r="D117" s="170">
        <f t="shared" si="13"/>
        <v>1.3832697451377171E-3</v>
      </c>
      <c r="E117" s="170">
        <f t="shared" si="13"/>
        <v>-5.9993132557647079E-2</v>
      </c>
      <c r="F117" s="170">
        <f t="shared" si="13"/>
        <v>-2.0532507987209603</v>
      </c>
      <c r="G117" s="170">
        <f t="shared" si="13"/>
        <v>9.629253519598556E-2</v>
      </c>
      <c r="H117" s="170">
        <f t="shared" si="13"/>
        <v>-0.65695028856783666</v>
      </c>
      <c r="I117" s="170">
        <f t="shared" si="13"/>
        <v>-0.51317105327614909</v>
      </c>
      <c r="J117" s="170">
        <f t="shared" si="13"/>
        <v>-0.12072537760864273</v>
      </c>
      <c r="K117" s="170">
        <f t="shared" si="13"/>
        <v>-4.1467306976204585E-2</v>
      </c>
      <c r="L117" s="170">
        <f t="shared" si="13"/>
        <v>1.8795711313326555E-2</v>
      </c>
      <c r="M117" s="170">
        <f t="shared" si="13"/>
        <v>-1.1659256794301531</v>
      </c>
      <c r="N117" s="170">
        <f t="shared" si="13"/>
        <v>0.14997438429384069</v>
      </c>
      <c r="O117" s="170">
        <f t="shared" si="13"/>
        <v>0.28221575868595811</v>
      </c>
      <c r="P117" s="170">
        <f t="shared" si="13"/>
        <v>-9.0225571045634861E-2</v>
      </c>
      <c r="Q117" s="170">
        <f t="shared" si="13"/>
        <v>0.18132649064766776</v>
      </c>
      <c r="R117" s="170">
        <f t="shared" si="13"/>
        <v>-0.51174238695260743</v>
      </c>
      <c r="S117" s="170">
        <f t="shared" si="13"/>
        <v>-1.9438674380460756E-2</v>
      </c>
    </row>
    <row r="118" spans="2:19">
      <c r="B118" s="162" t="str">
        <f t="shared" si="11"/>
        <v>H21(2009)</v>
      </c>
      <c r="C118" s="170">
        <f t="shared" ref="C118:S118" si="14">(C104-C103)/($C74*1000)*100</f>
        <v>-8.3323040368205731E-2</v>
      </c>
      <c r="D118" s="170">
        <f t="shared" si="14"/>
        <v>-1.7198547055970979E-2</v>
      </c>
      <c r="E118" s="170">
        <f t="shared" si="14"/>
        <v>-9.0619839704117813E-2</v>
      </c>
      <c r="F118" s="170">
        <f t="shared" si="14"/>
        <v>-1.21570916465051</v>
      </c>
      <c r="G118" s="170">
        <f t="shared" si="14"/>
        <v>8.3913486749019744E-2</v>
      </c>
      <c r="H118" s="170">
        <f t="shared" si="14"/>
        <v>-0.39626547312199728</v>
      </c>
      <c r="I118" s="170">
        <f t="shared" si="14"/>
        <v>0.19021987006008664</v>
      </c>
      <c r="J118" s="170">
        <f t="shared" si="14"/>
        <v>-0.70645506530975366</v>
      </c>
      <c r="K118" s="170">
        <f t="shared" si="14"/>
        <v>0.12464451708881355</v>
      </c>
      <c r="L118" s="170">
        <f t="shared" si="14"/>
        <v>-2.1860775413454221E-2</v>
      </c>
      <c r="M118" s="170">
        <f t="shared" si="14"/>
        <v>-4.3116900320140816E-2</v>
      </c>
      <c r="N118" s="170">
        <f t="shared" si="14"/>
        <v>9.1129421922280726E-2</v>
      </c>
      <c r="O118" s="170">
        <f t="shared" si="14"/>
        <v>-0.11269408178767272</v>
      </c>
      <c r="P118" s="170">
        <f t="shared" si="14"/>
        <v>-5.9012838472178773E-2</v>
      </c>
      <c r="Q118" s="170">
        <f t="shared" si="14"/>
        <v>-0.29198869749743289</v>
      </c>
      <c r="R118" s="170">
        <f t="shared" si="14"/>
        <v>0.60318842015021334</v>
      </c>
      <c r="S118" s="170">
        <f t="shared" si="14"/>
        <v>5.8102106008550043E-2</v>
      </c>
    </row>
    <row r="119" spans="2:19">
      <c r="B119" s="162" t="str">
        <f t="shared" si="11"/>
        <v>H22(2010)</v>
      </c>
      <c r="C119" s="170">
        <f t="shared" ref="C119:S119" si="15">(C105-C104)/($C75*1000)*100</f>
        <v>0.14554049147478199</v>
      </c>
      <c r="D119" s="170">
        <f t="shared" si="15"/>
        <v>8.9718640082430585E-3</v>
      </c>
      <c r="E119" s="170">
        <f t="shared" si="15"/>
        <v>1.5496671736002735E-2</v>
      </c>
      <c r="F119" s="170">
        <f t="shared" si="15"/>
        <v>0.90539368554780064</v>
      </c>
      <c r="G119" s="170">
        <f t="shared" si="15"/>
        <v>-6.0252799378021027E-2</v>
      </c>
      <c r="H119" s="170">
        <f t="shared" si="15"/>
        <v>0.8496042504172302</v>
      </c>
      <c r="I119" s="170">
        <f t="shared" si="15"/>
        <v>-0.43963608890041111</v>
      </c>
      <c r="J119" s="170">
        <f t="shared" si="15"/>
        <v>0.51776074948943962</v>
      </c>
      <c r="K119" s="170">
        <f t="shared" si="15"/>
        <v>-0.13165923687484313</v>
      </c>
      <c r="L119" s="170">
        <f t="shared" si="15"/>
        <v>2.558287476438427E-2</v>
      </c>
      <c r="M119" s="170">
        <f t="shared" si="15"/>
        <v>-0.1481189688500589</v>
      </c>
      <c r="N119" s="170">
        <f t="shared" si="15"/>
        <v>-7.4717903734565272E-2</v>
      </c>
      <c r="O119" s="170">
        <f t="shared" si="15"/>
        <v>-2.4032680179649192E-2</v>
      </c>
      <c r="P119" s="170">
        <f t="shared" si="15"/>
        <v>-0.21785682966902462</v>
      </c>
      <c r="Q119" s="170">
        <f t="shared" si="15"/>
        <v>8.2520379012439499E-2</v>
      </c>
      <c r="R119" s="170">
        <f t="shared" si="15"/>
        <v>0.50669350544366454</v>
      </c>
      <c r="S119" s="170">
        <f t="shared" si="15"/>
        <v>-0.11763087022963253</v>
      </c>
    </row>
    <row r="120" spans="2:19">
      <c r="B120" s="162" t="str">
        <f t="shared" si="11"/>
        <v>H23(2011)</v>
      </c>
      <c r="C120" s="170">
        <f t="shared" ref="C120:S120" si="16">(C106-C105)/($C76*1000)*100</f>
        <v>9.9883092046261848E-2</v>
      </c>
      <c r="D120" s="170">
        <f t="shared" si="16"/>
        <v>1.1801248803124515E-2</v>
      </c>
      <c r="E120" s="170">
        <f t="shared" si="16"/>
        <v>3.4148056930572039E-2</v>
      </c>
      <c r="F120" s="170">
        <f t="shared" si="16"/>
        <v>2.1289582133822202</v>
      </c>
      <c r="G120" s="170">
        <f t="shared" si="16"/>
        <v>-0.66071477474513807</v>
      </c>
      <c r="H120" s="170">
        <f t="shared" si="16"/>
        <v>-0.71228504034509355</v>
      </c>
      <c r="I120" s="170">
        <f t="shared" si="16"/>
        <v>0.22574867050235278</v>
      </c>
      <c r="J120" s="170">
        <f t="shared" si="16"/>
        <v>-0.32320992815220012</v>
      </c>
      <c r="K120" s="170">
        <f t="shared" si="16"/>
        <v>3.2761196301343123E-2</v>
      </c>
      <c r="L120" s="170">
        <f t="shared" si="16"/>
        <v>1.0892704213592225E-2</v>
      </c>
      <c r="M120" s="170">
        <f t="shared" si="16"/>
        <v>-9.1644094310808846E-2</v>
      </c>
      <c r="N120" s="170">
        <f t="shared" si="16"/>
        <v>-5.520722384568498E-2</v>
      </c>
      <c r="O120" s="170">
        <f t="shared" si="16"/>
        <v>0.20339609136506512</v>
      </c>
      <c r="P120" s="170">
        <f t="shared" si="16"/>
        <v>8.9924522464190693E-2</v>
      </c>
      <c r="Q120" s="170">
        <f t="shared" si="16"/>
        <v>3.0978901741926929E-2</v>
      </c>
      <c r="R120" s="170">
        <f t="shared" si="16"/>
        <v>9.3171743801992196E-2</v>
      </c>
      <c r="S120" s="170">
        <f t="shared" si="16"/>
        <v>1.1794897404299986E-2</v>
      </c>
    </row>
    <row r="121" spans="2:19">
      <c r="B121" s="162" t="str">
        <f t="shared" si="11"/>
        <v>H24(2012)</v>
      </c>
      <c r="C121" s="170">
        <f t="shared" ref="C121:S121" si="17">(C107-C106)/($C77*1000)*100</f>
        <v>0.24743989497093988</v>
      </c>
      <c r="D121" s="170">
        <f t="shared" si="17"/>
        <v>-2.4727124597679687E-3</v>
      </c>
      <c r="E121" s="170">
        <f t="shared" si="17"/>
        <v>2.4829101362223587E-2</v>
      </c>
      <c r="F121" s="170">
        <f t="shared" si="17"/>
        <v>-0.35484221980038005</v>
      </c>
      <c r="G121" s="170">
        <f t="shared" si="17"/>
        <v>-0.40086478530872671</v>
      </c>
      <c r="H121" s="170">
        <f t="shared" si="17"/>
        <v>-0.17388658639694676</v>
      </c>
      <c r="I121" s="170">
        <f t="shared" si="17"/>
        <v>0.27994989335476977</v>
      </c>
      <c r="J121" s="170">
        <f t="shared" si="17"/>
        <v>-0.21183446476320572</v>
      </c>
      <c r="K121" s="170">
        <f t="shared" si="17"/>
        <v>-0.1016096825067016</v>
      </c>
      <c r="L121" s="170">
        <f t="shared" si="17"/>
        <v>-3.5059643878013726E-2</v>
      </c>
      <c r="M121" s="170">
        <f t="shared" si="17"/>
        <v>-1.4577455375037188E-2</v>
      </c>
      <c r="N121" s="170">
        <f t="shared" si="17"/>
        <v>-9.1176519325282007E-2</v>
      </c>
      <c r="O121" s="170">
        <f t="shared" si="17"/>
        <v>1.7076606178469404E-2</v>
      </c>
      <c r="P121" s="170">
        <f t="shared" si="17"/>
        <v>-0.27646630906663822</v>
      </c>
      <c r="Q121" s="170">
        <f t="shared" si="17"/>
        <v>2.2685426235716691E-2</v>
      </c>
      <c r="R121" s="170">
        <f t="shared" si="17"/>
        <v>0.34371194136633859</v>
      </c>
      <c r="S121" s="170">
        <f t="shared" si="17"/>
        <v>7.6158976445640349E-3</v>
      </c>
    </row>
    <row r="122" spans="2:19">
      <c r="B122" s="162" t="str">
        <f t="shared" si="11"/>
        <v>H25(2013)</v>
      </c>
      <c r="C122" s="170">
        <f t="shared" ref="C122:S122" si="18">(C108-C107)/($C78*1000)*100</f>
        <v>7.904068772346411E-3</v>
      </c>
      <c r="D122" s="170">
        <f t="shared" si="18"/>
        <v>2.3704793095081281E-2</v>
      </c>
      <c r="E122" s="170">
        <f t="shared" si="18"/>
        <v>-6.7928363703796846E-2</v>
      </c>
      <c r="F122" s="170">
        <f t="shared" si="18"/>
        <v>-1.396467057346835</v>
      </c>
      <c r="G122" s="170">
        <f t="shared" si="18"/>
        <v>0.38994517621797697</v>
      </c>
      <c r="H122" s="170">
        <f t="shared" si="18"/>
        <v>1.1340852200032527</v>
      </c>
      <c r="I122" s="170">
        <f t="shared" si="18"/>
        <v>-0.1320200014606879</v>
      </c>
      <c r="J122" s="170">
        <f t="shared" si="18"/>
        <v>6.2270423794197588E-2</v>
      </c>
      <c r="K122" s="170">
        <f t="shared" si="18"/>
        <v>0.19595677111691662</v>
      </c>
      <c r="L122" s="170">
        <f t="shared" si="18"/>
        <v>2.1703351296319122E-3</v>
      </c>
      <c r="M122" s="170">
        <f t="shared" si="18"/>
        <v>8.2055672549955591E-2</v>
      </c>
      <c r="N122" s="170">
        <f t="shared" si="18"/>
        <v>3.3333250511748874E-2</v>
      </c>
      <c r="O122" s="170">
        <f t="shared" si="18"/>
        <v>0.33174488584222417</v>
      </c>
      <c r="P122" s="170">
        <f t="shared" si="18"/>
        <v>-0.24234399445901139</v>
      </c>
      <c r="Q122" s="170">
        <f t="shared" si="18"/>
        <v>-4.7926296912726457E-2</v>
      </c>
      <c r="R122" s="170">
        <f t="shared" si="18"/>
        <v>0.21887702567787332</v>
      </c>
      <c r="S122" s="170">
        <f t="shared" si="18"/>
        <v>2.5092273681749433E-2</v>
      </c>
    </row>
    <row r="123" spans="2:19">
      <c r="B123" s="162" t="str">
        <f t="shared" si="11"/>
        <v>H26(2014)</v>
      </c>
      <c r="C123" s="170">
        <f t="shared" ref="C123:S123" si="19">(C109-C108)/($C79*1000)*100</f>
        <v>3.7569782903610523E-2</v>
      </c>
      <c r="D123" s="170">
        <f t="shared" si="19"/>
        <v>1.4589148077595444E-2</v>
      </c>
      <c r="E123" s="170">
        <f t="shared" si="19"/>
        <v>2.736353046747135E-2</v>
      </c>
      <c r="F123" s="170">
        <f t="shared" si="19"/>
        <v>0.41287212302789689</v>
      </c>
      <c r="G123" s="170">
        <f t="shared" si="19"/>
        <v>0.19981454259453713</v>
      </c>
      <c r="H123" s="170">
        <f t="shared" si="19"/>
        <v>-0.86180897007593138</v>
      </c>
      <c r="I123" s="170">
        <f t="shared" si="19"/>
        <v>-0.24829817524661635</v>
      </c>
      <c r="J123" s="170">
        <f t="shared" si="19"/>
        <v>0.1706628580924556</v>
      </c>
      <c r="K123" s="170">
        <f t="shared" si="19"/>
        <v>5.1181752533217523E-2</v>
      </c>
      <c r="L123" s="170">
        <f t="shared" si="19"/>
        <v>-5.2675440628133776E-3</v>
      </c>
      <c r="M123" s="170">
        <f t="shared" si="19"/>
        <v>-3.1277908324389703E-2</v>
      </c>
      <c r="N123" s="170">
        <f t="shared" si="19"/>
        <v>-2.9432688289934547E-2</v>
      </c>
      <c r="O123" s="170">
        <f t="shared" si="19"/>
        <v>6.4777744264543788E-2</v>
      </c>
      <c r="P123" s="170">
        <f t="shared" si="19"/>
        <v>0.3596739491809044</v>
      </c>
      <c r="Q123" s="170">
        <f t="shared" si="19"/>
        <v>0.15201810498740356</v>
      </c>
      <c r="R123" s="170">
        <f t="shared" si="19"/>
        <v>-2.5261075359373311E-3</v>
      </c>
      <c r="S123" s="170">
        <f t="shared" si="19"/>
        <v>4.0575699999298949E-2</v>
      </c>
    </row>
    <row r="124" spans="2:19">
      <c r="B124" s="162" t="str">
        <f t="shared" si="11"/>
        <v>H27(2015)</v>
      </c>
      <c r="C124" s="170">
        <f t="shared" ref="C124:S124" si="20">(C110-C109)/($C80*1000)*100</f>
        <v>-6.4126606815600026E-3</v>
      </c>
      <c r="D124" s="170">
        <f t="shared" si="20"/>
        <v>-6.3203725361664733E-4</v>
      </c>
      <c r="E124" s="170">
        <f t="shared" si="20"/>
        <v>3.9554196350450724E-2</v>
      </c>
      <c r="F124" s="170">
        <f t="shared" si="20"/>
        <v>1.4183562727029844</v>
      </c>
      <c r="G124" s="170">
        <f t="shared" si="20"/>
        <v>0.58014603296865719</v>
      </c>
      <c r="H124" s="170">
        <f t="shared" si="20"/>
        <v>2.7493331171100047E-2</v>
      </c>
      <c r="I124" s="170">
        <f t="shared" si="20"/>
        <v>0.47654207329266823</v>
      </c>
      <c r="J124" s="170">
        <f t="shared" si="20"/>
        <v>9.7181044756052617E-2</v>
      </c>
      <c r="K124" s="170">
        <f t="shared" si="20"/>
        <v>-5.3708481475295416E-2</v>
      </c>
      <c r="L124" s="170">
        <f t="shared" si="20"/>
        <v>1.7610976222190194E-2</v>
      </c>
      <c r="M124" s="170">
        <f t="shared" si="20"/>
        <v>-0.37223453180041727</v>
      </c>
      <c r="N124" s="170">
        <f t="shared" si="20"/>
        <v>7.8117945401149332E-3</v>
      </c>
      <c r="O124" s="170">
        <f t="shared" si="20"/>
        <v>0.13540365500868534</v>
      </c>
      <c r="P124" s="170">
        <f t="shared" si="20"/>
        <v>-4.1348760155021438E-2</v>
      </c>
      <c r="Q124" s="170">
        <f t="shared" si="20"/>
        <v>7.5021038815754143E-2</v>
      </c>
      <c r="R124" s="170">
        <f t="shared" si="20"/>
        <v>0.39129466520276934</v>
      </c>
      <c r="S124" s="170">
        <f t="shared" si="20"/>
        <v>-5.355087003357481E-2</v>
      </c>
    </row>
    <row r="125" spans="2:19">
      <c r="B125" s="162" t="str">
        <f t="shared" si="11"/>
        <v>H28(2016)</v>
      </c>
      <c r="C125" s="170">
        <f t="shared" ref="C125:S126" si="21">(C111-C110)/($C81*1000)*100</f>
        <v>0.17034452202222564</v>
      </c>
      <c r="D125" s="170">
        <f t="shared" si="21"/>
        <v>-4.6256264996997823E-3</v>
      </c>
      <c r="E125" s="170">
        <f t="shared" si="21"/>
        <v>8.7105605164889091E-2</v>
      </c>
      <c r="F125" s="170">
        <f t="shared" si="21"/>
        <v>1.3712588378251238</v>
      </c>
      <c r="G125" s="170">
        <f t="shared" si="21"/>
        <v>0.20717346007676496</v>
      </c>
      <c r="H125" s="170">
        <f t="shared" si="21"/>
        <v>0.87403852143741889</v>
      </c>
      <c r="I125" s="170">
        <f t="shared" si="21"/>
        <v>0.27364475452616593</v>
      </c>
      <c r="J125" s="170">
        <f t="shared" si="21"/>
        <v>0.12238457875817399</v>
      </c>
      <c r="K125" s="170">
        <f t="shared" si="21"/>
        <v>0.32898027689905107</v>
      </c>
      <c r="L125" s="170">
        <f t="shared" si="21"/>
        <v>7.5190123714635043E-2</v>
      </c>
      <c r="M125" s="170">
        <f t="shared" si="21"/>
        <v>0.27107082289490192</v>
      </c>
      <c r="N125" s="170">
        <f t="shared" si="21"/>
        <v>-0.1685759790537987</v>
      </c>
      <c r="O125" s="170">
        <f t="shared" si="21"/>
        <v>0.29976360172760208</v>
      </c>
      <c r="P125" s="170">
        <f t="shared" si="21"/>
        <v>0.28787823434661131</v>
      </c>
      <c r="Q125" s="170">
        <f t="shared" si="21"/>
        <v>-5.3248552688621451E-3</v>
      </c>
      <c r="R125" s="170">
        <f t="shared" si="21"/>
        <v>0.14975979555110555</v>
      </c>
      <c r="S125" s="170">
        <f t="shared" si="21"/>
        <v>-0.14401453792265997</v>
      </c>
    </row>
    <row r="126" spans="2:19">
      <c r="B126" s="162" t="str">
        <f t="shared" si="11"/>
        <v>H29(2017)</v>
      </c>
      <c r="C126" s="170">
        <f t="shared" si="21"/>
        <v>-4.8415969826060334E-2</v>
      </c>
      <c r="D126" s="170">
        <f t="shared" si="21"/>
        <v>-1.8430720591033484E-3</v>
      </c>
      <c r="E126" s="170">
        <f t="shared" si="21"/>
        <v>6.7519559474354326E-2</v>
      </c>
      <c r="F126" s="170">
        <f t="shared" si="21"/>
        <v>-0.18804204076583328</v>
      </c>
      <c r="G126" s="170">
        <f t="shared" si="21"/>
        <v>0.19812437172990705</v>
      </c>
      <c r="H126" s="170">
        <f t="shared" si="21"/>
        <v>2.6660104558257927</v>
      </c>
      <c r="I126" s="170">
        <f t="shared" si="21"/>
        <v>-0.12552466994669373</v>
      </c>
      <c r="J126" s="170">
        <f t="shared" si="21"/>
        <v>0.16072934856434115</v>
      </c>
      <c r="K126" s="170">
        <f t="shared" si="21"/>
        <v>5.0588919384304071E-2</v>
      </c>
      <c r="L126" s="170">
        <f t="shared" si="21"/>
        <v>-0.18125826772972017</v>
      </c>
      <c r="M126" s="170">
        <f t="shared" si="21"/>
        <v>0.10856148630627085</v>
      </c>
      <c r="N126" s="170">
        <f t="shared" si="21"/>
        <v>-0.15014271715776356</v>
      </c>
      <c r="O126" s="170">
        <f t="shared" si="21"/>
        <v>7.3751789242689478E-2</v>
      </c>
      <c r="P126" s="170">
        <f t="shared" si="21"/>
        <v>-8.2722148640943863E-2</v>
      </c>
      <c r="Q126" s="170">
        <f t="shared" si="21"/>
        <v>1.1937472729569472E-2</v>
      </c>
      <c r="R126" s="170">
        <f t="shared" si="21"/>
        <v>0.14275121983430983</v>
      </c>
      <c r="S126" s="170">
        <f t="shared" si="21"/>
        <v>0.10280132027578333</v>
      </c>
    </row>
  </sheetData>
  <mergeCells count="2">
    <mergeCell ref="C38:E39"/>
    <mergeCell ref="C6:H7"/>
  </mergeCells>
  <phoneticPr fontId="5"/>
  <pageMargins left="0.70866141732283472" right="0.51181102362204722" top="0.74803149606299213" bottom="0.74803149606299213" header="0.31496062992125984" footer="0.31496062992125984"/>
  <pageSetup paperSize="9" scale="6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'生産（一人当たり） '!$R$5:$R$51</xm:f>
          </x14:formula1>
          <xm:sqref>E2:E3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XFD334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8" customWidth="1"/>
    <col min="2" max="2" width="13.42578125" style="8" bestFit="1" customWidth="1"/>
    <col min="3" max="3" width="12" style="8" bestFit="1" customWidth="1"/>
    <col min="4" max="4" width="10.5703125" style="8" bestFit="1" customWidth="1"/>
    <col min="5" max="5" width="10.7109375" style="8" bestFit="1" customWidth="1"/>
    <col min="6" max="6" width="13.28515625" style="8" customWidth="1"/>
    <col min="7" max="10" width="12" style="8" bestFit="1" customWidth="1"/>
    <col min="11" max="11" width="11.85546875" style="8" bestFit="1" customWidth="1"/>
    <col min="12" max="13" width="12" style="8" bestFit="1" customWidth="1"/>
    <col min="14" max="14" width="13.5703125" style="8" bestFit="1" customWidth="1"/>
    <col min="15" max="15" width="10.85546875" style="8" customWidth="1"/>
    <col min="16" max="16" width="13" style="8" customWidth="1"/>
    <col min="17" max="17" width="11.28515625" style="8" customWidth="1"/>
    <col min="18" max="18" width="13.5703125" style="8" bestFit="1" customWidth="1"/>
    <col min="19" max="19" width="12" style="8" bestFit="1" customWidth="1"/>
    <col min="20" max="20" width="11.7109375" style="8" customWidth="1"/>
    <col min="21" max="21" width="13.42578125" style="8" bestFit="1" customWidth="1"/>
    <col min="22" max="22" width="13.7109375" style="8" bestFit="1" customWidth="1"/>
    <col min="23" max="23" width="11" style="8" bestFit="1" customWidth="1"/>
    <col min="24" max="24" width="13.42578125" style="8" bestFit="1" customWidth="1"/>
    <col min="25" max="25" width="13.7109375" style="8" bestFit="1" customWidth="1"/>
    <col min="26" max="26" width="13.7109375" style="8" customWidth="1"/>
    <col min="27" max="27" width="13.7109375" style="8" bestFit="1" customWidth="1"/>
    <col min="28" max="28" width="6.85546875" style="8" customWidth="1"/>
    <col min="29" max="29" width="9.28515625" style="29" customWidth="1"/>
    <col min="30" max="30" width="12.7109375" style="29" customWidth="1"/>
    <col min="31" max="31" width="10" style="6" customWidth="1"/>
    <col min="32" max="32" width="11.140625" style="6" customWidth="1"/>
    <col min="33" max="33" width="10.140625" style="6" customWidth="1"/>
    <col min="34" max="34" width="10.5703125" style="6" customWidth="1"/>
    <col min="35" max="35" width="10.7109375" style="6" customWidth="1"/>
    <col min="36" max="59" width="9.140625" style="6"/>
    <col min="60" max="180" width="9.140625" style="8"/>
    <col min="181" max="181" width="9.28515625" style="8" customWidth="1"/>
    <col min="182" max="182" width="13.42578125" style="8" bestFit="1" customWidth="1"/>
    <col min="183" max="183" width="12" style="8" bestFit="1" customWidth="1"/>
    <col min="184" max="184" width="10.5703125" style="8" bestFit="1" customWidth="1"/>
    <col min="185" max="185" width="10.7109375" style="8" bestFit="1" customWidth="1"/>
    <col min="186" max="190" width="12" style="8" bestFit="1" customWidth="1"/>
    <col min="191" max="191" width="11.85546875" style="8" bestFit="1" customWidth="1"/>
    <col min="192" max="193" width="12" style="8" bestFit="1" customWidth="1"/>
    <col min="194" max="194" width="13.5703125" style="8" bestFit="1" customWidth="1"/>
    <col min="195" max="195" width="10.85546875" style="8" customWidth="1"/>
    <col min="196" max="196" width="13" style="8" customWidth="1"/>
    <col min="197" max="197" width="11.28515625" style="8" customWidth="1"/>
    <col min="198" max="198" width="13.5703125" style="8" bestFit="1" customWidth="1"/>
    <col min="199" max="199" width="12" style="8" bestFit="1" customWidth="1"/>
    <col min="200" max="200" width="11.7109375" style="8" customWidth="1"/>
    <col min="201" max="201" width="13.42578125" style="8" bestFit="1" customWidth="1"/>
    <col min="202" max="202" width="13.7109375" style="8" bestFit="1" customWidth="1"/>
    <col min="203" max="203" width="11" style="8" bestFit="1" customWidth="1"/>
    <col min="204" max="204" width="13.42578125" style="8" bestFit="1" customWidth="1"/>
    <col min="205" max="205" width="13.7109375" style="8" bestFit="1" customWidth="1"/>
    <col min="206" max="206" width="13.7109375" style="8" customWidth="1"/>
    <col min="207" max="207" width="13.7109375" style="8" bestFit="1" customWidth="1"/>
    <col min="208" max="208" width="6.85546875" style="8" customWidth="1"/>
    <col min="209" max="209" width="9.28515625" style="8" customWidth="1"/>
    <col min="210" max="210" width="12.7109375" style="8" customWidth="1"/>
    <col min="211" max="222" width="11.28515625" style="8" customWidth="1"/>
    <col min="223" max="223" width="10.85546875" style="8" customWidth="1"/>
    <col min="224" max="236" width="11.42578125" style="8" customWidth="1"/>
    <col min="237" max="237" width="9.28515625" style="8" customWidth="1"/>
    <col min="238" max="238" width="12.7109375" style="8" customWidth="1"/>
    <col min="239" max="250" width="11.42578125" style="8" customWidth="1"/>
    <col min="251" max="251" width="11.85546875" style="8" customWidth="1"/>
    <col min="252" max="264" width="11.42578125" style="8" customWidth="1"/>
    <col min="265" max="265" width="9.28515625" style="8" customWidth="1"/>
    <col min="266" max="266" width="11.28515625" style="8" customWidth="1"/>
    <col min="267" max="267" width="10" style="8" customWidth="1"/>
    <col min="268" max="268" width="9.28515625" style="8" customWidth="1"/>
    <col min="269" max="274" width="12" style="8" customWidth="1"/>
    <col min="275" max="275" width="10" style="8" customWidth="1"/>
    <col min="276" max="276" width="10.7109375" style="8" customWidth="1"/>
    <col min="277" max="277" width="10.28515625" style="8" customWidth="1"/>
    <col min="278" max="278" width="9.5703125" style="8" customWidth="1"/>
    <col min="279" max="279" width="10.85546875" style="8" customWidth="1"/>
    <col min="280" max="280" width="9.7109375" style="8" customWidth="1"/>
    <col min="281" max="281" width="9" style="8" customWidth="1"/>
    <col min="282" max="283" width="9.7109375" style="8" customWidth="1"/>
    <col min="284" max="284" width="10.140625" style="8" customWidth="1"/>
    <col min="285" max="285" width="9.85546875" style="8" customWidth="1"/>
    <col min="286" max="286" width="10.85546875" style="8" customWidth="1"/>
    <col min="287" max="287" width="10" style="8" customWidth="1"/>
    <col min="288" max="288" width="11.140625" style="8" customWidth="1"/>
    <col min="289" max="289" width="10.140625" style="8" customWidth="1"/>
    <col min="290" max="290" width="10.5703125" style="8" customWidth="1"/>
    <col min="291" max="291" width="10.7109375" style="8" customWidth="1"/>
    <col min="292" max="436" width="9.140625" style="8"/>
    <col min="437" max="437" width="9.28515625" style="8" customWidth="1"/>
    <col min="438" max="438" width="13.42578125" style="8" bestFit="1" customWidth="1"/>
    <col min="439" max="439" width="12" style="8" bestFit="1" customWidth="1"/>
    <col min="440" max="440" width="10.5703125" style="8" bestFit="1" customWidth="1"/>
    <col min="441" max="441" width="10.7109375" style="8" bestFit="1" customWidth="1"/>
    <col min="442" max="446" width="12" style="8" bestFit="1" customWidth="1"/>
    <col min="447" max="447" width="11.85546875" style="8" bestFit="1" customWidth="1"/>
    <col min="448" max="449" width="12" style="8" bestFit="1" customWidth="1"/>
    <col min="450" max="450" width="13.5703125" style="8" bestFit="1" customWidth="1"/>
    <col min="451" max="451" width="10.85546875" style="8" customWidth="1"/>
    <col min="452" max="452" width="13" style="8" customWidth="1"/>
    <col min="453" max="453" width="11.28515625" style="8" customWidth="1"/>
    <col min="454" max="454" width="13.5703125" style="8" bestFit="1" customWidth="1"/>
    <col min="455" max="455" width="12" style="8" bestFit="1" customWidth="1"/>
    <col min="456" max="456" width="11.7109375" style="8" customWidth="1"/>
    <col min="457" max="457" width="13.42578125" style="8" bestFit="1" customWidth="1"/>
    <col min="458" max="458" width="13.7109375" style="8" bestFit="1" customWidth="1"/>
    <col min="459" max="459" width="11" style="8" bestFit="1" customWidth="1"/>
    <col min="460" max="460" width="13.42578125" style="8" bestFit="1" customWidth="1"/>
    <col min="461" max="461" width="13.7109375" style="8" bestFit="1" customWidth="1"/>
    <col min="462" max="462" width="13.7109375" style="8" customWidth="1"/>
    <col min="463" max="463" width="13.7109375" style="8" bestFit="1" customWidth="1"/>
    <col min="464" max="464" width="6.85546875" style="8" customWidth="1"/>
    <col min="465" max="465" width="9.28515625" style="8" customWidth="1"/>
    <col min="466" max="466" width="12.7109375" style="8" customWidth="1"/>
    <col min="467" max="478" width="11.28515625" style="8" customWidth="1"/>
    <col min="479" max="479" width="10.85546875" style="8" customWidth="1"/>
    <col min="480" max="492" width="11.42578125" style="8" customWidth="1"/>
    <col min="493" max="493" width="9.28515625" style="8" customWidth="1"/>
    <col min="494" max="494" width="12.7109375" style="8" customWidth="1"/>
    <col min="495" max="506" width="11.42578125" style="8" customWidth="1"/>
    <col min="507" max="507" width="11.85546875" style="8" customWidth="1"/>
    <col min="508" max="520" width="11.42578125" style="8" customWidth="1"/>
    <col min="521" max="521" width="9.28515625" style="8" customWidth="1"/>
    <col min="522" max="522" width="11.28515625" style="8" customWidth="1"/>
    <col min="523" max="523" width="10" style="8" customWidth="1"/>
    <col min="524" max="524" width="9.28515625" style="8" customWidth="1"/>
    <col min="525" max="530" width="12" style="8" customWidth="1"/>
    <col min="531" max="531" width="10" style="8" customWidth="1"/>
    <col min="532" max="532" width="10.7109375" style="8" customWidth="1"/>
    <col min="533" max="533" width="10.28515625" style="8" customWidth="1"/>
    <col min="534" max="534" width="9.5703125" style="8" customWidth="1"/>
    <col min="535" max="535" width="10.85546875" style="8" customWidth="1"/>
    <col min="536" max="536" width="9.7109375" style="8" customWidth="1"/>
    <col min="537" max="537" width="9" style="8" customWidth="1"/>
    <col min="538" max="539" width="9.7109375" style="8" customWidth="1"/>
    <col min="540" max="540" width="10.140625" style="8" customWidth="1"/>
    <col min="541" max="541" width="9.85546875" style="8" customWidth="1"/>
    <col min="542" max="542" width="10.85546875" style="8" customWidth="1"/>
    <col min="543" max="543" width="10" style="8" customWidth="1"/>
    <col min="544" max="544" width="11.140625" style="8" customWidth="1"/>
    <col min="545" max="545" width="10.140625" style="8" customWidth="1"/>
    <col min="546" max="546" width="10.5703125" style="8" customWidth="1"/>
    <col min="547" max="547" width="10.7109375" style="8" customWidth="1"/>
    <col min="548" max="692" width="9.140625" style="8"/>
    <col min="693" max="693" width="9.28515625" style="8" customWidth="1"/>
    <col min="694" max="694" width="13.42578125" style="8" bestFit="1" customWidth="1"/>
    <col min="695" max="695" width="12" style="8" bestFit="1" customWidth="1"/>
    <col min="696" max="696" width="10.5703125" style="8" bestFit="1" customWidth="1"/>
    <col min="697" max="697" width="10.7109375" style="8" bestFit="1" customWidth="1"/>
    <col min="698" max="702" width="12" style="8" bestFit="1" customWidth="1"/>
    <col min="703" max="703" width="11.85546875" style="8" bestFit="1" customWidth="1"/>
    <col min="704" max="705" width="12" style="8" bestFit="1" customWidth="1"/>
    <col min="706" max="706" width="13.5703125" style="8" bestFit="1" customWidth="1"/>
    <col min="707" max="707" width="10.85546875" style="8" customWidth="1"/>
    <col min="708" max="708" width="13" style="8" customWidth="1"/>
    <col min="709" max="709" width="11.28515625" style="8" customWidth="1"/>
    <col min="710" max="710" width="13.5703125" style="8" bestFit="1" customWidth="1"/>
    <col min="711" max="711" width="12" style="8" bestFit="1" customWidth="1"/>
    <col min="712" max="712" width="11.7109375" style="8" customWidth="1"/>
    <col min="713" max="713" width="13.42578125" style="8" bestFit="1" customWidth="1"/>
    <col min="714" max="714" width="13.7109375" style="8" bestFit="1" customWidth="1"/>
    <col min="715" max="715" width="11" style="8" bestFit="1" customWidth="1"/>
    <col min="716" max="716" width="13.42578125" style="8" bestFit="1" customWidth="1"/>
    <col min="717" max="717" width="13.7109375" style="8" bestFit="1" customWidth="1"/>
    <col min="718" max="718" width="13.7109375" style="8" customWidth="1"/>
    <col min="719" max="719" width="13.7109375" style="8" bestFit="1" customWidth="1"/>
    <col min="720" max="720" width="6.85546875" style="8" customWidth="1"/>
    <col min="721" max="721" width="9.28515625" style="8" customWidth="1"/>
    <col min="722" max="722" width="12.7109375" style="8" customWidth="1"/>
    <col min="723" max="734" width="11.28515625" style="8" customWidth="1"/>
    <col min="735" max="735" width="10.85546875" style="8" customWidth="1"/>
    <col min="736" max="748" width="11.42578125" style="8" customWidth="1"/>
    <col min="749" max="749" width="9.28515625" style="8" customWidth="1"/>
    <col min="750" max="750" width="12.7109375" style="8" customWidth="1"/>
    <col min="751" max="762" width="11.42578125" style="8" customWidth="1"/>
    <col min="763" max="763" width="11.85546875" style="8" customWidth="1"/>
    <col min="764" max="776" width="11.42578125" style="8" customWidth="1"/>
    <col min="777" max="777" width="9.28515625" style="8" customWidth="1"/>
    <col min="778" max="778" width="11.28515625" style="8" customWidth="1"/>
    <col min="779" max="779" width="10" style="8" customWidth="1"/>
    <col min="780" max="780" width="9.28515625" style="8" customWidth="1"/>
    <col min="781" max="786" width="12" style="8" customWidth="1"/>
    <col min="787" max="787" width="10" style="8" customWidth="1"/>
    <col min="788" max="788" width="10.7109375" style="8" customWidth="1"/>
    <col min="789" max="789" width="10.28515625" style="8" customWidth="1"/>
    <col min="790" max="790" width="9.5703125" style="8" customWidth="1"/>
    <col min="791" max="791" width="10.85546875" style="8" customWidth="1"/>
    <col min="792" max="792" width="9.7109375" style="8" customWidth="1"/>
    <col min="793" max="793" width="9" style="8" customWidth="1"/>
    <col min="794" max="795" width="9.7109375" style="8" customWidth="1"/>
    <col min="796" max="796" width="10.140625" style="8" customWidth="1"/>
    <col min="797" max="797" width="9.85546875" style="8" customWidth="1"/>
    <col min="798" max="798" width="10.85546875" style="8" customWidth="1"/>
    <col min="799" max="799" width="10" style="8" customWidth="1"/>
    <col min="800" max="800" width="11.140625" style="8" customWidth="1"/>
    <col min="801" max="801" width="10.140625" style="8" customWidth="1"/>
    <col min="802" max="802" width="10.5703125" style="8" customWidth="1"/>
    <col min="803" max="803" width="10.7109375" style="8" customWidth="1"/>
    <col min="804" max="948" width="9.140625" style="8"/>
    <col min="949" max="949" width="9.28515625" style="8" customWidth="1"/>
    <col min="950" max="950" width="13.42578125" style="8" bestFit="1" customWidth="1"/>
    <col min="951" max="951" width="12" style="8" bestFit="1" customWidth="1"/>
    <col min="952" max="952" width="10.5703125" style="8" bestFit="1" customWidth="1"/>
    <col min="953" max="953" width="10.7109375" style="8" bestFit="1" customWidth="1"/>
    <col min="954" max="958" width="12" style="8" bestFit="1" customWidth="1"/>
    <col min="959" max="959" width="11.85546875" style="8" bestFit="1" customWidth="1"/>
    <col min="960" max="961" width="12" style="8" bestFit="1" customWidth="1"/>
    <col min="962" max="962" width="13.5703125" style="8" bestFit="1" customWidth="1"/>
    <col min="963" max="963" width="10.85546875" style="8" customWidth="1"/>
    <col min="964" max="964" width="13" style="8" customWidth="1"/>
    <col min="965" max="965" width="11.28515625" style="8" customWidth="1"/>
    <col min="966" max="966" width="13.5703125" style="8" bestFit="1" customWidth="1"/>
    <col min="967" max="967" width="12" style="8" bestFit="1" customWidth="1"/>
    <col min="968" max="968" width="11.7109375" style="8" customWidth="1"/>
    <col min="969" max="969" width="13.42578125" style="8" bestFit="1" customWidth="1"/>
    <col min="970" max="970" width="13.7109375" style="8" bestFit="1" customWidth="1"/>
    <col min="971" max="971" width="11" style="8" bestFit="1" customWidth="1"/>
    <col min="972" max="972" width="13.42578125" style="8" bestFit="1" customWidth="1"/>
    <col min="973" max="973" width="13.7109375" style="8" bestFit="1" customWidth="1"/>
    <col min="974" max="974" width="13.7109375" style="8" customWidth="1"/>
    <col min="975" max="975" width="13.7109375" style="8" bestFit="1" customWidth="1"/>
    <col min="976" max="976" width="6.85546875" style="8" customWidth="1"/>
    <col min="977" max="977" width="9.28515625" style="8" customWidth="1"/>
    <col min="978" max="978" width="12.7109375" style="8" customWidth="1"/>
    <col min="979" max="990" width="11.28515625" style="8" customWidth="1"/>
    <col min="991" max="991" width="10.85546875" style="8" customWidth="1"/>
    <col min="992" max="1004" width="11.42578125" style="8" customWidth="1"/>
    <col min="1005" max="1005" width="9.28515625" style="8" customWidth="1"/>
    <col min="1006" max="1006" width="12.7109375" style="8" customWidth="1"/>
    <col min="1007" max="1018" width="11.42578125" style="8" customWidth="1"/>
    <col min="1019" max="1019" width="11.85546875" style="8" customWidth="1"/>
    <col min="1020" max="1032" width="11.42578125" style="8" customWidth="1"/>
    <col min="1033" max="1033" width="9.28515625" style="8" customWidth="1"/>
    <col min="1034" max="1034" width="11.28515625" style="8" customWidth="1"/>
    <col min="1035" max="1035" width="10" style="8" customWidth="1"/>
    <col min="1036" max="1036" width="9.28515625" style="8" customWidth="1"/>
    <col min="1037" max="1042" width="12" style="8" customWidth="1"/>
    <col min="1043" max="1043" width="10" style="8" customWidth="1"/>
    <col min="1044" max="1044" width="10.7109375" style="8" customWidth="1"/>
    <col min="1045" max="1045" width="10.28515625" style="8" customWidth="1"/>
    <col min="1046" max="1046" width="9.5703125" style="8" customWidth="1"/>
    <col min="1047" max="1047" width="10.85546875" style="8" customWidth="1"/>
    <col min="1048" max="1048" width="9.7109375" style="8" customWidth="1"/>
    <col min="1049" max="1049" width="9" style="8" customWidth="1"/>
    <col min="1050" max="1051" width="9.7109375" style="8" customWidth="1"/>
    <col min="1052" max="1052" width="10.140625" style="8" customWidth="1"/>
    <col min="1053" max="1053" width="9.85546875" style="8" customWidth="1"/>
    <col min="1054" max="1054" width="10.85546875" style="8" customWidth="1"/>
    <col min="1055" max="1055" width="10" style="8" customWidth="1"/>
    <col min="1056" max="1056" width="11.140625" style="8" customWidth="1"/>
    <col min="1057" max="1057" width="10.140625" style="8" customWidth="1"/>
    <col min="1058" max="1058" width="10.5703125" style="8" customWidth="1"/>
    <col min="1059" max="1059" width="10.7109375" style="8" customWidth="1"/>
    <col min="1060" max="1204" width="9.140625" style="8"/>
    <col min="1205" max="1205" width="9.28515625" style="8" customWidth="1"/>
    <col min="1206" max="1206" width="13.42578125" style="8" bestFit="1" customWidth="1"/>
    <col min="1207" max="1207" width="12" style="8" bestFit="1" customWidth="1"/>
    <col min="1208" max="1208" width="10.5703125" style="8" bestFit="1" customWidth="1"/>
    <col min="1209" max="1209" width="10.7109375" style="8" bestFit="1" customWidth="1"/>
    <col min="1210" max="1214" width="12" style="8" bestFit="1" customWidth="1"/>
    <col min="1215" max="1215" width="11.85546875" style="8" bestFit="1" customWidth="1"/>
    <col min="1216" max="1217" width="12" style="8" bestFit="1" customWidth="1"/>
    <col min="1218" max="1218" width="13.5703125" style="8" bestFit="1" customWidth="1"/>
    <col min="1219" max="1219" width="10.85546875" style="8" customWidth="1"/>
    <col min="1220" max="1220" width="13" style="8" customWidth="1"/>
    <col min="1221" max="1221" width="11.28515625" style="8" customWidth="1"/>
    <col min="1222" max="1222" width="13.5703125" style="8" bestFit="1" customWidth="1"/>
    <col min="1223" max="1223" width="12" style="8" bestFit="1" customWidth="1"/>
    <col min="1224" max="1224" width="11.7109375" style="8" customWidth="1"/>
    <col min="1225" max="1225" width="13.42578125" style="8" bestFit="1" customWidth="1"/>
    <col min="1226" max="1226" width="13.7109375" style="8" bestFit="1" customWidth="1"/>
    <col min="1227" max="1227" width="11" style="8" bestFit="1" customWidth="1"/>
    <col min="1228" max="1228" width="13.42578125" style="8" bestFit="1" customWidth="1"/>
    <col min="1229" max="1229" width="13.7109375" style="8" bestFit="1" customWidth="1"/>
    <col min="1230" max="1230" width="13.7109375" style="8" customWidth="1"/>
    <col min="1231" max="1231" width="13.7109375" style="8" bestFit="1" customWidth="1"/>
    <col min="1232" max="1232" width="6.85546875" style="8" customWidth="1"/>
    <col min="1233" max="1233" width="9.28515625" style="8" customWidth="1"/>
    <col min="1234" max="1234" width="12.7109375" style="8" customWidth="1"/>
    <col min="1235" max="1246" width="11.28515625" style="8" customWidth="1"/>
    <col min="1247" max="1247" width="10.85546875" style="8" customWidth="1"/>
    <col min="1248" max="1260" width="11.42578125" style="8" customWidth="1"/>
    <col min="1261" max="1261" width="9.28515625" style="8" customWidth="1"/>
    <col min="1262" max="1262" width="12.7109375" style="8" customWidth="1"/>
    <col min="1263" max="1274" width="11.42578125" style="8" customWidth="1"/>
    <col min="1275" max="1275" width="11.85546875" style="8" customWidth="1"/>
    <col min="1276" max="1288" width="11.42578125" style="8" customWidth="1"/>
    <col min="1289" max="1289" width="9.28515625" style="8" customWidth="1"/>
    <col min="1290" max="1290" width="11.28515625" style="8" customWidth="1"/>
    <col min="1291" max="1291" width="10" style="8" customWidth="1"/>
    <col min="1292" max="1292" width="9.28515625" style="8" customWidth="1"/>
    <col min="1293" max="1298" width="12" style="8" customWidth="1"/>
    <col min="1299" max="1299" width="10" style="8" customWidth="1"/>
    <col min="1300" max="1300" width="10.7109375" style="8" customWidth="1"/>
    <col min="1301" max="1301" width="10.28515625" style="8" customWidth="1"/>
    <col min="1302" max="1302" width="9.5703125" style="8" customWidth="1"/>
    <col min="1303" max="1303" width="10.85546875" style="8" customWidth="1"/>
    <col min="1304" max="1304" width="9.7109375" style="8" customWidth="1"/>
    <col min="1305" max="1305" width="9" style="8" customWidth="1"/>
    <col min="1306" max="1307" width="9.7109375" style="8" customWidth="1"/>
    <col min="1308" max="1308" width="10.140625" style="8" customWidth="1"/>
    <col min="1309" max="1309" width="9.85546875" style="8" customWidth="1"/>
    <col min="1310" max="1310" width="10.85546875" style="8" customWidth="1"/>
    <col min="1311" max="1311" width="10" style="8" customWidth="1"/>
    <col min="1312" max="1312" width="11.140625" style="8" customWidth="1"/>
    <col min="1313" max="1313" width="10.140625" style="8" customWidth="1"/>
    <col min="1314" max="1314" width="10.5703125" style="8" customWidth="1"/>
    <col min="1315" max="1315" width="10.7109375" style="8" customWidth="1"/>
    <col min="1316" max="1460" width="9.140625" style="8"/>
    <col min="1461" max="1461" width="9.28515625" style="8" customWidth="1"/>
    <col min="1462" max="1462" width="13.42578125" style="8" bestFit="1" customWidth="1"/>
    <col min="1463" max="1463" width="12" style="8" bestFit="1" customWidth="1"/>
    <col min="1464" max="1464" width="10.5703125" style="8" bestFit="1" customWidth="1"/>
    <col min="1465" max="1465" width="10.7109375" style="8" bestFit="1" customWidth="1"/>
    <col min="1466" max="1470" width="12" style="8" bestFit="1" customWidth="1"/>
    <col min="1471" max="1471" width="11.85546875" style="8" bestFit="1" customWidth="1"/>
    <col min="1472" max="1473" width="12" style="8" bestFit="1" customWidth="1"/>
    <col min="1474" max="1474" width="13.5703125" style="8" bestFit="1" customWidth="1"/>
    <col min="1475" max="1475" width="10.85546875" style="8" customWidth="1"/>
    <col min="1476" max="1476" width="13" style="8" customWidth="1"/>
    <col min="1477" max="1477" width="11.28515625" style="8" customWidth="1"/>
    <col min="1478" max="1478" width="13.5703125" style="8" bestFit="1" customWidth="1"/>
    <col min="1479" max="1479" width="12" style="8" bestFit="1" customWidth="1"/>
    <col min="1480" max="1480" width="11.7109375" style="8" customWidth="1"/>
    <col min="1481" max="1481" width="13.42578125" style="8" bestFit="1" customWidth="1"/>
    <col min="1482" max="1482" width="13.7109375" style="8" bestFit="1" customWidth="1"/>
    <col min="1483" max="1483" width="11" style="8" bestFit="1" customWidth="1"/>
    <col min="1484" max="1484" width="13.42578125" style="8" bestFit="1" customWidth="1"/>
    <col min="1485" max="1485" width="13.7109375" style="8" bestFit="1" customWidth="1"/>
    <col min="1486" max="1486" width="13.7109375" style="8" customWidth="1"/>
    <col min="1487" max="1487" width="13.7109375" style="8" bestFit="1" customWidth="1"/>
    <col min="1488" max="1488" width="6.85546875" style="8" customWidth="1"/>
    <col min="1489" max="1489" width="9.28515625" style="8" customWidth="1"/>
    <col min="1490" max="1490" width="12.7109375" style="8" customWidth="1"/>
    <col min="1491" max="1502" width="11.28515625" style="8" customWidth="1"/>
    <col min="1503" max="1503" width="10.85546875" style="8" customWidth="1"/>
    <col min="1504" max="1516" width="11.42578125" style="8" customWidth="1"/>
    <col min="1517" max="1517" width="9.28515625" style="8" customWidth="1"/>
    <col min="1518" max="1518" width="12.7109375" style="8" customWidth="1"/>
    <col min="1519" max="1530" width="11.42578125" style="8" customWidth="1"/>
    <col min="1531" max="1531" width="11.85546875" style="8" customWidth="1"/>
    <col min="1532" max="1544" width="11.42578125" style="8" customWidth="1"/>
    <col min="1545" max="1545" width="9.28515625" style="8" customWidth="1"/>
    <col min="1546" max="1546" width="11.28515625" style="8" customWidth="1"/>
    <col min="1547" max="1547" width="10" style="8" customWidth="1"/>
    <col min="1548" max="1548" width="9.28515625" style="8" customWidth="1"/>
    <col min="1549" max="1554" width="12" style="8" customWidth="1"/>
    <col min="1555" max="1555" width="10" style="8" customWidth="1"/>
    <col min="1556" max="1556" width="10.7109375" style="8" customWidth="1"/>
    <col min="1557" max="1557" width="10.28515625" style="8" customWidth="1"/>
    <col min="1558" max="1558" width="9.5703125" style="8" customWidth="1"/>
    <col min="1559" max="1559" width="10.85546875" style="8" customWidth="1"/>
    <col min="1560" max="1560" width="9.7109375" style="8" customWidth="1"/>
    <col min="1561" max="1561" width="9" style="8" customWidth="1"/>
    <col min="1562" max="1563" width="9.7109375" style="8" customWidth="1"/>
    <col min="1564" max="1564" width="10.140625" style="8" customWidth="1"/>
    <col min="1565" max="1565" width="9.85546875" style="8" customWidth="1"/>
    <col min="1566" max="1566" width="10.85546875" style="8" customWidth="1"/>
    <col min="1567" max="1567" width="10" style="8" customWidth="1"/>
    <col min="1568" max="1568" width="11.140625" style="8" customWidth="1"/>
    <col min="1569" max="1569" width="10.140625" style="8" customWidth="1"/>
    <col min="1570" max="1570" width="10.5703125" style="8" customWidth="1"/>
    <col min="1571" max="1571" width="10.7109375" style="8" customWidth="1"/>
    <col min="1572" max="1716" width="9.140625" style="8"/>
    <col min="1717" max="1717" width="9.28515625" style="8" customWidth="1"/>
    <col min="1718" max="1718" width="13.42578125" style="8" bestFit="1" customWidth="1"/>
    <col min="1719" max="1719" width="12" style="8" bestFit="1" customWidth="1"/>
    <col min="1720" max="1720" width="10.5703125" style="8" bestFit="1" customWidth="1"/>
    <col min="1721" max="1721" width="10.7109375" style="8" bestFit="1" customWidth="1"/>
    <col min="1722" max="1726" width="12" style="8" bestFit="1" customWidth="1"/>
    <col min="1727" max="1727" width="11.85546875" style="8" bestFit="1" customWidth="1"/>
    <col min="1728" max="1729" width="12" style="8" bestFit="1" customWidth="1"/>
    <col min="1730" max="1730" width="13.5703125" style="8" bestFit="1" customWidth="1"/>
    <col min="1731" max="1731" width="10.85546875" style="8" customWidth="1"/>
    <col min="1732" max="1732" width="13" style="8" customWidth="1"/>
    <col min="1733" max="1733" width="11.28515625" style="8" customWidth="1"/>
    <col min="1734" max="1734" width="13.5703125" style="8" bestFit="1" customWidth="1"/>
    <col min="1735" max="1735" width="12" style="8" bestFit="1" customWidth="1"/>
    <col min="1736" max="1736" width="11.7109375" style="8" customWidth="1"/>
    <col min="1737" max="1737" width="13.42578125" style="8" bestFit="1" customWidth="1"/>
    <col min="1738" max="1738" width="13.7109375" style="8" bestFit="1" customWidth="1"/>
    <col min="1739" max="1739" width="11" style="8" bestFit="1" customWidth="1"/>
    <col min="1740" max="1740" width="13.42578125" style="8" bestFit="1" customWidth="1"/>
    <col min="1741" max="1741" width="13.7109375" style="8" bestFit="1" customWidth="1"/>
    <col min="1742" max="1742" width="13.7109375" style="8" customWidth="1"/>
    <col min="1743" max="1743" width="13.7109375" style="8" bestFit="1" customWidth="1"/>
    <col min="1744" max="1744" width="6.85546875" style="8" customWidth="1"/>
    <col min="1745" max="1745" width="9.28515625" style="8" customWidth="1"/>
    <col min="1746" max="1746" width="12.7109375" style="8" customWidth="1"/>
    <col min="1747" max="1758" width="11.28515625" style="8" customWidth="1"/>
    <col min="1759" max="1759" width="10.85546875" style="8" customWidth="1"/>
    <col min="1760" max="1772" width="11.42578125" style="8" customWidth="1"/>
    <col min="1773" max="1773" width="9.28515625" style="8" customWidth="1"/>
    <col min="1774" max="1774" width="12.7109375" style="8" customWidth="1"/>
    <col min="1775" max="1786" width="11.42578125" style="8" customWidth="1"/>
    <col min="1787" max="1787" width="11.85546875" style="8" customWidth="1"/>
    <col min="1788" max="1800" width="11.42578125" style="8" customWidth="1"/>
    <col min="1801" max="1801" width="9.28515625" style="8" customWidth="1"/>
    <col min="1802" max="1802" width="11.28515625" style="8" customWidth="1"/>
    <col min="1803" max="1803" width="10" style="8" customWidth="1"/>
    <col min="1804" max="1804" width="9.28515625" style="8" customWidth="1"/>
    <col min="1805" max="1810" width="12" style="8" customWidth="1"/>
    <col min="1811" max="1811" width="10" style="8" customWidth="1"/>
    <col min="1812" max="1812" width="10.7109375" style="8" customWidth="1"/>
    <col min="1813" max="1813" width="10.28515625" style="8" customWidth="1"/>
    <col min="1814" max="1814" width="9.5703125" style="8" customWidth="1"/>
    <col min="1815" max="1815" width="10.85546875" style="8" customWidth="1"/>
    <col min="1816" max="1816" width="9.7109375" style="8" customWidth="1"/>
    <col min="1817" max="1817" width="9" style="8" customWidth="1"/>
    <col min="1818" max="1819" width="9.7109375" style="8" customWidth="1"/>
    <col min="1820" max="1820" width="10.140625" style="8" customWidth="1"/>
    <col min="1821" max="1821" width="9.85546875" style="8" customWidth="1"/>
    <col min="1822" max="1822" width="10.85546875" style="8" customWidth="1"/>
    <col min="1823" max="1823" width="10" style="8" customWidth="1"/>
    <col min="1824" max="1824" width="11.140625" style="8" customWidth="1"/>
    <col min="1825" max="1825" width="10.140625" style="8" customWidth="1"/>
    <col min="1826" max="1826" width="10.5703125" style="8" customWidth="1"/>
    <col min="1827" max="1827" width="10.7109375" style="8" customWidth="1"/>
    <col min="1828" max="1972" width="9.140625" style="8"/>
    <col min="1973" max="1973" width="9.28515625" style="8" customWidth="1"/>
    <col min="1974" max="1974" width="13.42578125" style="8" bestFit="1" customWidth="1"/>
    <col min="1975" max="1975" width="12" style="8" bestFit="1" customWidth="1"/>
    <col min="1976" max="1976" width="10.5703125" style="8" bestFit="1" customWidth="1"/>
    <col min="1977" max="1977" width="10.7109375" style="8" bestFit="1" customWidth="1"/>
    <col min="1978" max="1982" width="12" style="8" bestFit="1" customWidth="1"/>
    <col min="1983" max="1983" width="11.85546875" style="8" bestFit="1" customWidth="1"/>
    <col min="1984" max="1985" width="12" style="8" bestFit="1" customWidth="1"/>
    <col min="1986" max="1986" width="13.5703125" style="8" bestFit="1" customWidth="1"/>
    <col min="1987" max="1987" width="10.85546875" style="8" customWidth="1"/>
    <col min="1988" max="1988" width="13" style="8" customWidth="1"/>
    <col min="1989" max="1989" width="11.28515625" style="8" customWidth="1"/>
    <col min="1990" max="1990" width="13.5703125" style="8" bestFit="1" customWidth="1"/>
    <col min="1991" max="1991" width="12" style="8" bestFit="1" customWidth="1"/>
    <col min="1992" max="1992" width="11.7109375" style="8" customWidth="1"/>
    <col min="1993" max="1993" width="13.42578125" style="8" bestFit="1" customWidth="1"/>
    <col min="1994" max="1994" width="13.7109375" style="8" bestFit="1" customWidth="1"/>
    <col min="1995" max="1995" width="11" style="8" bestFit="1" customWidth="1"/>
    <col min="1996" max="1996" width="13.42578125" style="8" bestFit="1" customWidth="1"/>
    <col min="1997" max="1997" width="13.7109375" style="8" bestFit="1" customWidth="1"/>
    <col min="1998" max="1998" width="13.7109375" style="8" customWidth="1"/>
    <col min="1999" max="1999" width="13.7109375" style="8" bestFit="1" customWidth="1"/>
    <col min="2000" max="2000" width="6.85546875" style="8" customWidth="1"/>
    <col min="2001" max="2001" width="9.28515625" style="8" customWidth="1"/>
    <col min="2002" max="2002" width="12.7109375" style="8" customWidth="1"/>
    <col min="2003" max="2014" width="11.28515625" style="8" customWidth="1"/>
    <col min="2015" max="2015" width="10.85546875" style="8" customWidth="1"/>
    <col min="2016" max="2028" width="11.42578125" style="8" customWidth="1"/>
    <col min="2029" max="2029" width="9.28515625" style="8" customWidth="1"/>
    <col min="2030" max="2030" width="12.7109375" style="8" customWidth="1"/>
    <col min="2031" max="2042" width="11.42578125" style="8" customWidth="1"/>
    <col min="2043" max="2043" width="11.85546875" style="8" customWidth="1"/>
    <col min="2044" max="2056" width="11.42578125" style="8" customWidth="1"/>
    <col min="2057" max="2057" width="9.28515625" style="8" customWidth="1"/>
    <col min="2058" max="2058" width="11.28515625" style="8" customWidth="1"/>
    <col min="2059" max="2059" width="10" style="8" customWidth="1"/>
    <col min="2060" max="2060" width="9.28515625" style="8" customWidth="1"/>
    <col min="2061" max="2066" width="12" style="8" customWidth="1"/>
    <col min="2067" max="2067" width="10" style="8" customWidth="1"/>
    <col min="2068" max="2068" width="10.7109375" style="8" customWidth="1"/>
    <col min="2069" max="2069" width="10.28515625" style="8" customWidth="1"/>
    <col min="2070" max="2070" width="9.5703125" style="8" customWidth="1"/>
    <col min="2071" max="2071" width="10.85546875" style="8" customWidth="1"/>
    <col min="2072" max="2072" width="9.7109375" style="8" customWidth="1"/>
    <col min="2073" max="2073" width="9" style="8" customWidth="1"/>
    <col min="2074" max="2075" width="9.7109375" style="8" customWidth="1"/>
    <col min="2076" max="2076" width="10.140625" style="8" customWidth="1"/>
    <col min="2077" max="2077" width="9.85546875" style="8" customWidth="1"/>
    <col min="2078" max="2078" width="10.85546875" style="8" customWidth="1"/>
    <col min="2079" max="2079" width="10" style="8" customWidth="1"/>
    <col min="2080" max="2080" width="11.140625" style="8" customWidth="1"/>
    <col min="2081" max="2081" width="10.140625" style="8" customWidth="1"/>
    <col min="2082" max="2082" width="10.5703125" style="8" customWidth="1"/>
    <col min="2083" max="2083" width="10.7109375" style="8" customWidth="1"/>
    <col min="2084" max="2228" width="9.140625" style="8"/>
    <col min="2229" max="2229" width="9.28515625" style="8" customWidth="1"/>
    <col min="2230" max="2230" width="13.42578125" style="8" bestFit="1" customWidth="1"/>
    <col min="2231" max="2231" width="12" style="8" bestFit="1" customWidth="1"/>
    <col min="2232" max="2232" width="10.5703125" style="8" bestFit="1" customWidth="1"/>
    <col min="2233" max="2233" width="10.7109375" style="8" bestFit="1" customWidth="1"/>
    <col min="2234" max="2238" width="12" style="8" bestFit="1" customWidth="1"/>
    <col min="2239" max="2239" width="11.85546875" style="8" bestFit="1" customWidth="1"/>
    <col min="2240" max="2241" width="12" style="8" bestFit="1" customWidth="1"/>
    <col min="2242" max="2242" width="13.5703125" style="8" bestFit="1" customWidth="1"/>
    <col min="2243" max="2243" width="10.85546875" style="8" customWidth="1"/>
    <col min="2244" max="2244" width="13" style="8" customWidth="1"/>
    <col min="2245" max="2245" width="11.28515625" style="8" customWidth="1"/>
    <col min="2246" max="2246" width="13.5703125" style="8" bestFit="1" customWidth="1"/>
    <col min="2247" max="2247" width="12" style="8" bestFit="1" customWidth="1"/>
    <col min="2248" max="2248" width="11.7109375" style="8" customWidth="1"/>
    <col min="2249" max="2249" width="13.42578125" style="8" bestFit="1" customWidth="1"/>
    <col min="2250" max="2250" width="13.7109375" style="8" bestFit="1" customWidth="1"/>
    <col min="2251" max="2251" width="11" style="8" bestFit="1" customWidth="1"/>
    <col min="2252" max="2252" width="13.42578125" style="8" bestFit="1" customWidth="1"/>
    <col min="2253" max="2253" width="13.7109375" style="8" bestFit="1" customWidth="1"/>
    <col min="2254" max="2254" width="13.7109375" style="8" customWidth="1"/>
    <col min="2255" max="2255" width="13.7109375" style="8" bestFit="1" customWidth="1"/>
    <col min="2256" max="2256" width="6.85546875" style="8" customWidth="1"/>
    <col min="2257" max="2257" width="9.28515625" style="8" customWidth="1"/>
    <col min="2258" max="2258" width="12.7109375" style="8" customWidth="1"/>
    <col min="2259" max="2270" width="11.28515625" style="8" customWidth="1"/>
    <col min="2271" max="2271" width="10.85546875" style="8" customWidth="1"/>
    <col min="2272" max="2284" width="11.42578125" style="8" customWidth="1"/>
    <col min="2285" max="2285" width="9.28515625" style="8" customWidth="1"/>
    <col min="2286" max="2286" width="12.7109375" style="8" customWidth="1"/>
    <col min="2287" max="2298" width="11.42578125" style="8" customWidth="1"/>
    <col min="2299" max="2299" width="11.85546875" style="8" customWidth="1"/>
    <col min="2300" max="2312" width="11.42578125" style="8" customWidth="1"/>
    <col min="2313" max="2313" width="9.28515625" style="8" customWidth="1"/>
    <col min="2314" max="2314" width="11.28515625" style="8" customWidth="1"/>
    <col min="2315" max="2315" width="10" style="8" customWidth="1"/>
    <col min="2316" max="2316" width="9.28515625" style="8" customWidth="1"/>
    <col min="2317" max="2322" width="12" style="8" customWidth="1"/>
    <col min="2323" max="2323" width="10" style="8" customWidth="1"/>
    <col min="2324" max="2324" width="10.7109375" style="8" customWidth="1"/>
    <col min="2325" max="2325" width="10.28515625" style="8" customWidth="1"/>
    <col min="2326" max="2326" width="9.5703125" style="8" customWidth="1"/>
    <col min="2327" max="2327" width="10.85546875" style="8" customWidth="1"/>
    <col min="2328" max="2328" width="9.7109375" style="8" customWidth="1"/>
    <col min="2329" max="2329" width="9" style="8" customWidth="1"/>
    <col min="2330" max="2331" width="9.7109375" style="8" customWidth="1"/>
    <col min="2332" max="2332" width="10.140625" style="8" customWidth="1"/>
    <col min="2333" max="2333" width="9.85546875" style="8" customWidth="1"/>
    <col min="2334" max="2334" width="10.85546875" style="8" customWidth="1"/>
    <col min="2335" max="2335" width="10" style="8" customWidth="1"/>
    <col min="2336" max="2336" width="11.140625" style="8" customWidth="1"/>
    <col min="2337" max="2337" width="10.140625" style="8" customWidth="1"/>
    <col min="2338" max="2338" width="10.5703125" style="8" customWidth="1"/>
    <col min="2339" max="2339" width="10.7109375" style="8" customWidth="1"/>
    <col min="2340" max="2484" width="9.140625" style="8"/>
    <col min="2485" max="2485" width="9.28515625" style="8" customWidth="1"/>
    <col min="2486" max="2486" width="13.42578125" style="8" bestFit="1" customWidth="1"/>
    <col min="2487" max="2487" width="12" style="8" bestFit="1" customWidth="1"/>
    <col min="2488" max="2488" width="10.5703125" style="8" bestFit="1" customWidth="1"/>
    <col min="2489" max="2489" width="10.7109375" style="8" bestFit="1" customWidth="1"/>
    <col min="2490" max="2494" width="12" style="8" bestFit="1" customWidth="1"/>
    <col min="2495" max="2495" width="11.85546875" style="8" bestFit="1" customWidth="1"/>
    <col min="2496" max="2497" width="12" style="8" bestFit="1" customWidth="1"/>
    <col min="2498" max="2498" width="13.5703125" style="8" bestFit="1" customWidth="1"/>
    <col min="2499" max="2499" width="10.85546875" style="8" customWidth="1"/>
    <col min="2500" max="2500" width="13" style="8" customWidth="1"/>
    <col min="2501" max="2501" width="11.28515625" style="8" customWidth="1"/>
    <col min="2502" max="2502" width="13.5703125" style="8" bestFit="1" customWidth="1"/>
    <col min="2503" max="2503" width="12" style="8" bestFit="1" customWidth="1"/>
    <col min="2504" max="2504" width="11.7109375" style="8" customWidth="1"/>
    <col min="2505" max="2505" width="13.42578125" style="8" bestFit="1" customWidth="1"/>
    <col min="2506" max="2506" width="13.7109375" style="8" bestFit="1" customWidth="1"/>
    <col min="2507" max="2507" width="11" style="8" bestFit="1" customWidth="1"/>
    <col min="2508" max="2508" width="13.42578125" style="8" bestFit="1" customWidth="1"/>
    <col min="2509" max="2509" width="13.7109375" style="8" bestFit="1" customWidth="1"/>
    <col min="2510" max="2510" width="13.7109375" style="8" customWidth="1"/>
    <col min="2511" max="2511" width="13.7109375" style="8" bestFit="1" customWidth="1"/>
    <col min="2512" max="2512" width="6.85546875" style="8" customWidth="1"/>
    <col min="2513" max="2513" width="9.28515625" style="8" customWidth="1"/>
    <col min="2514" max="2514" width="12.7109375" style="8" customWidth="1"/>
    <col min="2515" max="2526" width="11.28515625" style="8" customWidth="1"/>
    <col min="2527" max="2527" width="10.85546875" style="8" customWidth="1"/>
    <col min="2528" max="2540" width="11.42578125" style="8" customWidth="1"/>
    <col min="2541" max="2541" width="9.28515625" style="8" customWidth="1"/>
    <col min="2542" max="2542" width="12.7109375" style="8" customWidth="1"/>
    <col min="2543" max="2554" width="11.42578125" style="8" customWidth="1"/>
    <col min="2555" max="2555" width="11.85546875" style="8" customWidth="1"/>
    <col min="2556" max="2568" width="11.42578125" style="8" customWidth="1"/>
    <col min="2569" max="2569" width="9.28515625" style="8" customWidth="1"/>
    <col min="2570" max="2570" width="11.28515625" style="8" customWidth="1"/>
    <col min="2571" max="2571" width="10" style="8" customWidth="1"/>
    <col min="2572" max="2572" width="9.28515625" style="8" customWidth="1"/>
    <col min="2573" max="2578" width="12" style="8" customWidth="1"/>
    <col min="2579" max="2579" width="10" style="8" customWidth="1"/>
    <col min="2580" max="2580" width="10.7109375" style="8" customWidth="1"/>
    <col min="2581" max="2581" width="10.28515625" style="8" customWidth="1"/>
    <col min="2582" max="2582" width="9.5703125" style="8" customWidth="1"/>
    <col min="2583" max="2583" width="10.85546875" style="8" customWidth="1"/>
    <col min="2584" max="2584" width="9.7109375" style="8" customWidth="1"/>
    <col min="2585" max="2585" width="9" style="8" customWidth="1"/>
    <col min="2586" max="2587" width="9.7109375" style="8" customWidth="1"/>
    <col min="2588" max="2588" width="10.140625" style="8" customWidth="1"/>
    <col min="2589" max="2589" width="9.85546875" style="8" customWidth="1"/>
    <col min="2590" max="2590" width="10.85546875" style="8" customWidth="1"/>
    <col min="2591" max="2591" width="10" style="8" customWidth="1"/>
    <col min="2592" max="2592" width="11.140625" style="8" customWidth="1"/>
    <col min="2593" max="2593" width="10.140625" style="8" customWidth="1"/>
    <col min="2594" max="2594" width="10.5703125" style="8" customWidth="1"/>
    <col min="2595" max="2595" width="10.7109375" style="8" customWidth="1"/>
    <col min="2596" max="2740" width="9.140625" style="8"/>
    <col min="2741" max="2741" width="9.28515625" style="8" customWidth="1"/>
    <col min="2742" max="2742" width="13.42578125" style="8" bestFit="1" customWidth="1"/>
    <col min="2743" max="2743" width="12" style="8" bestFit="1" customWidth="1"/>
    <col min="2744" max="2744" width="10.5703125" style="8" bestFit="1" customWidth="1"/>
    <col min="2745" max="2745" width="10.7109375" style="8" bestFit="1" customWidth="1"/>
    <col min="2746" max="2750" width="12" style="8" bestFit="1" customWidth="1"/>
    <col min="2751" max="2751" width="11.85546875" style="8" bestFit="1" customWidth="1"/>
    <col min="2752" max="2753" width="12" style="8" bestFit="1" customWidth="1"/>
    <col min="2754" max="2754" width="13.5703125" style="8" bestFit="1" customWidth="1"/>
    <col min="2755" max="2755" width="10.85546875" style="8" customWidth="1"/>
    <col min="2756" max="2756" width="13" style="8" customWidth="1"/>
    <col min="2757" max="2757" width="11.28515625" style="8" customWidth="1"/>
    <col min="2758" max="2758" width="13.5703125" style="8" bestFit="1" customWidth="1"/>
    <col min="2759" max="2759" width="12" style="8" bestFit="1" customWidth="1"/>
    <col min="2760" max="2760" width="11.7109375" style="8" customWidth="1"/>
    <col min="2761" max="2761" width="13.42578125" style="8" bestFit="1" customWidth="1"/>
    <col min="2762" max="2762" width="13.7109375" style="8" bestFit="1" customWidth="1"/>
    <col min="2763" max="2763" width="11" style="8" bestFit="1" customWidth="1"/>
    <col min="2764" max="2764" width="13.42578125" style="8" bestFit="1" customWidth="1"/>
    <col min="2765" max="2765" width="13.7109375" style="8" bestFit="1" customWidth="1"/>
    <col min="2766" max="2766" width="13.7109375" style="8" customWidth="1"/>
    <col min="2767" max="2767" width="13.7109375" style="8" bestFit="1" customWidth="1"/>
    <col min="2768" max="2768" width="6.85546875" style="8" customWidth="1"/>
    <col min="2769" max="2769" width="9.28515625" style="8" customWidth="1"/>
    <col min="2770" max="2770" width="12.7109375" style="8" customWidth="1"/>
    <col min="2771" max="2782" width="11.28515625" style="8" customWidth="1"/>
    <col min="2783" max="2783" width="10.85546875" style="8" customWidth="1"/>
    <col min="2784" max="2796" width="11.42578125" style="8" customWidth="1"/>
    <col min="2797" max="2797" width="9.28515625" style="8" customWidth="1"/>
    <col min="2798" max="2798" width="12.7109375" style="8" customWidth="1"/>
    <col min="2799" max="2810" width="11.42578125" style="8" customWidth="1"/>
    <col min="2811" max="2811" width="11.85546875" style="8" customWidth="1"/>
    <col min="2812" max="2824" width="11.42578125" style="8" customWidth="1"/>
    <col min="2825" max="2825" width="9.28515625" style="8" customWidth="1"/>
    <col min="2826" max="2826" width="11.28515625" style="8" customWidth="1"/>
    <col min="2827" max="2827" width="10" style="8" customWidth="1"/>
    <col min="2828" max="2828" width="9.28515625" style="8" customWidth="1"/>
    <col min="2829" max="2834" width="12" style="8" customWidth="1"/>
    <col min="2835" max="2835" width="10" style="8" customWidth="1"/>
    <col min="2836" max="2836" width="10.7109375" style="8" customWidth="1"/>
    <col min="2837" max="2837" width="10.28515625" style="8" customWidth="1"/>
    <col min="2838" max="2838" width="9.5703125" style="8" customWidth="1"/>
    <col min="2839" max="2839" width="10.85546875" style="8" customWidth="1"/>
    <col min="2840" max="2840" width="9.7109375" style="8" customWidth="1"/>
    <col min="2841" max="2841" width="9" style="8" customWidth="1"/>
    <col min="2842" max="2843" width="9.7109375" style="8" customWidth="1"/>
    <col min="2844" max="2844" width="10.140625" style="8" customWidth="1"/>
    <col min="2845" max="2845" width="9.85546875" style="8" customWidth="1"/>
    <col min="2846" max="2846" width="10.85546875" style="8" customWidth="1"/>
    <col min="2847" max="2847" width="10" style="8" customWidth="1"/>
    <col min="2848" max="2848" width="11.140625" style="8" customWidth="1"/>
    <col min="2849" max="2849" width="10.140625" style="8" customWidth="1"/>
    <col min="2850" max="2850" width="10.5703125" style="8" customWidth="1"/>
    <col min="2851" max="2851" width="10.7109375" style="8" customWidth="1"/>
    <col min="2852" max="2996" width="9.140625" style="8"/>
    <col min="2997" max="2997" width="9.28515625" style="8" customWidth="1"/>
    <col min="2998" max="2998" width="13.42578125" style="8" bestFit="1" customWidth="1"/>
    <col min="2999" max="2999" width="12" style="8" bestFit="1" customWidth="1"/>
    <col min="3000" max="3000" width="10.5703125" style="8" bestFit="1" customWidth="1"/>
    <col min="3001" max="3001" width="10.7109375" style="8" bestFit="1" customWidth="1"/>
    <col min="3002" max="3006" width="12" style="8" bestFit="1" customWidth="1"/>
    <col min="3007" max="3007" width="11.85546875" style="8" bestFit="1" customWidth="1"/>
    <col min="3008" max="3009" width="12" style="8" bestFit="1" customWidth="1"/>
    <col min="3010" max="3010" width="13.5703125" style="8" bestFit="1" customWidth="1"/>
    <col min="3011" max="3011" width="10.85546875" style="8" customWidth="1"/>
    <col min="3012" max="3012" width="13" style="8" customWidth="1"/>
    <col min="3013" max="3013" width="11.28515625" style="8" customWidth="1"/>
    <col min="3014" max="3014" width="13.5703125" style="8" bestFit="1" customWidth="1"/>
    <col min="3015" max="3015" width="12" style="8" bestFit="1" customWidth="1"/>
    <col min="3016" max="3016" width="11.7109375" style="8" customWidth="1"/>
    <col min="3017" max="3017" width="13.42578125" style="8" bestFit="1" customWidth="1"/>
    <col min="3018" max="3018" width="13.7109375" style="8" bestFit="1" customWidth="1"/>
    <col min="3019" max="3019" width="11" style="8" bestFit="1" customWidth="1"/>
    <col min="3020" max="3020" width="13.42578125" style="8" bestFit="1" customWidth="1"/>
    <col min="3021" max="3021" width="13.7109375" style="8" bestFit="1" customWidth="1"/>
    <col min="3022" max="3022" width="13.7109375" style="8" customWidth="1"/>
    <col min="3023" max="3023" width="13.7109375" style="8" bestFit="1" customWidth="1"/>
    <col min="3024" max="3024" width="6.85546875" style="8" customWidth="1"/>
    <col min="3025" max="3025" width="9.28515625" style="8" customWidth="1"/>
    <col min="3026" max="3026" width="12.7109375" style="8" customWidth="1"/>
    <col min="3027" max="3038" width="11.28515625" style="8" customWidth="1"/>
    <col min="3039" max="3039" width="10.85546875" style="8" customWidth="1"/>
    <col min="3040" max="3052" width="11.42578125" style="8" customWidth="1"/>
    <col min="3053" max="3053" width="9.28515625" style="8" customWidth="1"/>
    <col min="3054" max="3054" width="12.7109375" style="8" customWidth="1"/>
    <col min="3055" max="3066" width="11.42578125" style="8" customWidth="1"/>
    <col min="3067" max="3067" width="11.85546875" style="8" customWidth="1"/>
    <col min="3068" max="3080" width="11.42578125" style="8" customWidth="1"/>
    <col min="3081" max="3081" width="9.28515625" style="8" customWidth="1"/>
    <col min="3082" max="3082" width="11.28515625" style="8" customWidth="1"/>
    <col min="3083" max="3083" width="10" style="8" customWidth="1"/>
    <col min="3084" max="3084" width="9.28515625" style="8" customWidth="1"/>
    <col min="3085" max="3090" width="12" style="8" customWidth="1"/>
    <col min="3091" max="3091" width="10" style="8" customWidth="1"/>
    <col min="3092" max="3092" width="10.7109375" style="8" customWidth="1"/>
    <col min="3093" max="3093" width="10.28515625" style="8" customWidth="1"/>
    <col min="3094" max="3094" width="9.5703125" style="8" customWidth="1"/>
    <col min="3095" max="3095" width="10.85546875" style="8" customWidth="1"/>
    <col min="3096" max="3096" width="9.7109375" style="8" customWidth="1"/>
    <col min="3097" max="3097" width="9" style="8" customWidth="1"/>
    <col min="3098" max="3099" width="9.7109375" style="8" customWidth="1"/>
    <col min="3100" max="3100" width="10.140625" style="8" customWidth="1"/>
    <col min="3101" max="3101" width="9.85546875" style="8" customWidth="1"/>
    <col min="3102" max="3102" width="10.85546875" style="8" customWidth="1"/>
    <col min="3103" max="3103" width="10" style="8" customWidth="1"/>
    <col min="3104" max="3104" width="11.140625" style="8" customWidth="1"/>
    <col min="3105" max="3105" width="10.140625" style="8" customWidth="1"/>
    <col min="3106" max="3106" width="10.5703125" style="8" customWidth="1"/>
    <col min="3107" max="3107" width="10.7109375" style="8" customWidth="1"/>
    <col min="3108" max="3252" width="9.140625" style="8"/>
    <col min="3253" max="3253" width="9.28515625" style="8" customWidth="1"/>
    <col min="3254" max="3254" width="13.42578125" style="8" bestFit="1" customWidth="1"/>
    <col min="3255" max="3255" width="12" style="8" bestFit="1" customWidth="1"/>
    <col min="3256" max="3256" width="10.5703125" style="8" bestFit="1" customWidth="1"/>
    <col min="3257" max="3257" width="10.7109375" style="8" bestFit="1" customWidth="1"/>
    <col min="3258" max="3262" width="12" style="8" bestFit="1" customWidth="1"/>
    <col min="3263" max="3263" width="11.85546875" style="8" bestFit="1" customWidth="1"/>
    <col min="3264" max="3265" width="12" style="8" bestFit="1" customWidth="1"/>
    <col min="3266" max="3266" width="13.5703125" style="8" bestFit="1" customWidth="1"/>
    <col min="3267" max="3267" width="10.85546875" style="8" customWidth="1"/>
    <col min="3268" max="3268" width="13" style="8" customWidth="1"/>
    <col min="3269" max="3269" width="11.28515625" style="8" customWidth="1"/>
    <col min="3270" max="3270" width="13.5703125" style="8" bestFit="1" customWidth="1"/>
    <col min="3271" max="3271" width="12" style="8" bestFit="1" customWidth="1"/>
    <col min="3272" max="3272" width="11.7109375" style="8" customWidth="1"/>
    <col min="3273" max="3273" width="13.42578125" style="8" bestFit="1" customWidth="1"/>
    <col min="3274" max="3274" width="13.7109375" style="8" bestFit="1" customWidth="1"/>
    <col min="3275" max="3275" width="11" style="8" bestFit="1" customWidth="1"/>
    <col min="3276" max="3276" width="13.42578125" style="8" bestFit="1" customWidth="1"/>
    <col min="3277" max="3277" width="13.7109375" style="8" bestFit="1" customWidth="1"/>
    <col min="3278" max="3278" width="13.7109375" style="8" customWidth="1"/>
    <col min="3279" max="3279" width="13.7109375" style="8" bestFit="1" customWidth="1"/>
    <col min="3280" max="3280" width="6.85546875" style="8" customWidth="1"/>
    <col min="3281" max="3281" width="9.28515625" style="8" customWidth="1"/>
    <col min="3282" max="3282" width="12.7109375" style="8" customWidth="1"/>
    <col min="3283" max="3294" width="11.28515625" style="8" customWidth="1"/>
    <col min="3295" max="3295" width="10.85546875" style="8" customWidth="1"/>
    <col min="3296" max="3308" width="11.42578125" style="8" customWidth="1"/>
    <col min="3309" max="3309" width="9.28515625" style="8" customWidth="1"/>
    <col min="3310" max="3310" width="12.7109375" style="8" customWidth="1"/>
    <col min="3311" max="3322" width="11.42578125" style="8" customWidth="1"/>
    <col min="3323" max="3323" width="11.85546875" style="8" customWidth="1"/>
    <col min="3324" max="3336" width="11.42578125" style="8" customWidth="1"/>
    <col min="3337" max="3337" width="9.28515625" style="8" customWidth="1"/>
    <col min="3338" max="3338" width="11.28515625" style="8" customWidth="1"/>
    <col min="3339" max="3339" width="10" style="8" customWidth="1"/>
    <col min="3340" max="3340" width="9.28515625" style="8" customWidth="1"/>
    <col min="3341" max="3346" width="12" style="8" customWidth="1"/>
    <col min="3347" max="3347" width="10" style="8" customWidth="1"/>
    <col min="3348" max="3348" width="10.7109375" style="8" customWidth="1"/>
    <col min="3349" max="3349" width="10.28515625" style="8" customWidth="1"/>
    <col min="3350" max="3350" width="9.5703125" style="8" customWidth="1"/>
    <col min="3351" max="3351" width="10.85546875" style="8" customWidth="1"/>
    <col min="3352" max="3352" width="9.7109375" style="8" customWidth="1"/>
    <col min="3353" max="3353" width="9" style="8" customWidth="1"/>
    <col min="3354" max="3355" width="9.7109375" style="8" customWidth="1"/>
    <col min="3356" max="3356" width="10.140625" style="8" customWidth="1"/>
    <col min="3357" max="3357" width="9.85546875" style="8" customWidth="1"/>
    <col min="3358" max="3358" width="10.85546875" style="8" customWidth="1"/>
    <col min="3359" max="3359" width="10" style="8" customWidth="1"/>
    <col min="3360" max="3360" width="11.140625" style="8" customWidth="1"/>
    <col min="3361" max="3361" width="10.140625" style="8" customWidth="1"/>
    <col min="3362" max="3362" width="10.5703125" style="8" customWidth="1"/>
    <col min="3363" max="3363" width="10.7109375" style="8" customWidth="1"/>
    <col min="3364" max="3508" width="9.140625" style="8"/>
    <col min="3509" max="3509" width="9.28515625" style="8" customWidth="1"/>
    <col min="3510" max="3510" width="13.42578125" style="8" bestFit="1" customWidth="1"/>
    <col min="3511" max="3511" width="12" style="8" bestFit="1" customWidth="1"/>
    <col min="3512" max="3512" width="10.5703125" style="8" bestFit="1" customWidth="1"/>
    <col min="3513" max="3513" width="10.7109375" style="8" bestFit="1" customWidth="1"/>
    <col min="3514" max="3518" width="12" style="8" bestFit="1" customWidth="1"/>
    <col min="3519" max="3519" width="11.85546875" style="8" bestFit="1" customWidth="1"/>
    <col min="3520" max="3521" width="12" style="8" bestFit="1" customWidth="1"/>
    <col min="3522" max="3522" width="13.5703125" style="8" bestFit="1" customWidth="1"/>
    <col min="3523" max="3523" width="10.85546875" style="8" customWidth="1"/>
    <col min="3524" max="3524" width="13" style="8" customWidth="1"/>
    <col min="3525" max="3525" width="11.28515625" style="8" customWidth="1"/>
    <col min="3526" max="3526" width="13.5703125" style="8" bestFit="1" customWidth="1"/>
    <col min="3527" max="3527" width="12" style="8" bestFit="1" customWidth="1"/>
    <col min="3528" max="3528" width="11.7109375" style="8" customWidth="1"/>
    <col min="3529" max="3529" width="13.42578125" style="8" bestFit="1" customWidth="1"/>
    <col min="3530" max="3530" width="13.7109375" style="8" bestFit="1" customWidth="1"/>
    <col min="3531" max="3531" width="11" style="8" bestFit="1" customWidth="1"/>
    <col min="3532" max="3532" width="13.42578125" style="8" bestFit="1" customWidth="1"/>
    <col min="3533" max="3533" width="13.7109375" style="8" bestFit="1" customWidth="1"/>
    <col min="3534" max="3534" width="13.7109375" style="8" customWidth="1"/>
    <col min="3535" max="3535" width="13.7109375" style="8" bestFit="1" customWidth="1"/>
    <col min="3536" max="3536" width="6.85546875" style="8" customWidth="1"/>
    <col min="3537" max="3537" width="9.28515625" style="8" customWidth="1"/>
    <col min="3538" max="3538" width="12.7109375" style="8" customWidth="1"/>
    <col min="3539" max="3550" width="11.28515625" style="8" customWidth="1"/>
    <col min="3551" max="3551" width="10.85546875" style="8" customWidth="1"/>
    <col min="3552" max="3564" width="11.42578125" style="8" customWidth="1"/>
    <col min="3565" max="3565" width="9.28515625" style="8" customWidth="1"/>
    <col min="3566" max="3566" width="12.7109375" style="8" customWidth="1"/>
    <col min="3567" max="3578" width="11.42578125" style="8" customWidth="1"/>
    <col min="3579" max="3579" width="11.85546875" style="8" customWidth="1"/>
    <col min="3580" max="3592" width="11.42578125" style="8" customWidth="1"/>
    <col min="3593" max="3593" width="9.28515625" style="8" customWidth="1"/>
    <col min="3594" max="3594" width="11.28515625" style="8" customWidth="1"/>
    <col min="3595" max="3595" width="10" style="8" customWidth="1"/>
    <col min="3596" max="3596" width="9.28515625" style="8" customWidth="1"/>
    <col min="3597" max="3602" width="12" style="8" customWidth="1"/>
    <col min="3603" max="3603" width="10" style="8" customWidth="1"/>
    <col min="3604" max="3604" width="10.7109375" style="8" customWidth="1"/>
    <col min="3605" max="3605" width="10.28515625" style="8" customWidth="1"/>
    <col min="3606" max="3606" width="9.5703125" style="8" customWidth="1"/>
    <col min="3607" max="3607" width="10.85546875" style="8" customWidth="1"/>
    <col min="3608" max="3608" width="9.7109375" style="8" customWidth="1"/>
    <col min="3609" max="3609" width="9" style="8" customWidth="1"/>
    <col min="3610" max="3611" width="9.7109375" style="8" customWidth="1"/>
    <col min="3612" max="3612" width="10.140625" style="8" customWidth="1"/>
    <col min="3613" max="3613" width="9.85546875" style="8" customWidth="1"/>
    <col min="3614" max="3614" width="10.85546875" style="8" customWidth="1"/>
    <col min="3615" max="3615" width="10" style="8" customWidth="1"/>
    <col min="3616" max="3616" width="11.140625" style="8" customWidth="1"/>
    <col min="3617" max="3617" width="10.140625" style="8" customWidth="1"/>
    <col min="3618" max="3618" width="10.5703125" style="8" customWidth="1"/>
    <col min="3619" max="3619" width="10.7109375" style="8" customWidth="1"/>
    <col min="3620" max="3764" width="9.140625" style="8"/>
    <col min="3765" max="3765" width="9.28515625" style="8" customWidth="1"/>
    <col min="3766" max="3766" width="13.42578125" style="8" bestFit="1" customWidth="1"/>
    <col min="3767" max="3767" width="12" style="8" bestFit="1" customWidth="1"/>
    <col min="3768" max="3768" width="10.5703125" style="8" bestFit="1" customWidth="1"/>
    <col min="3769" max="3769" width="10.7109375" style="8" bestFit="1" customWidth="1"/>
    <col min="3770" max="3774" width="12" style="8" bestFit="1" customWidth="1"/>
    <col min="3775" max="3775" width="11.85546875" style="8" bestFit="1" customWidth="1"/>
    <col min="3776" max="3777" width="12" style="8" bestFit="1" customWidth="1"/>
    <col min="3778" max="3778" width="13.5703125" style="8" bestFit="1" customWidth="1"/>
    <col min="3779" max="3779" width="10.85546875" style="8" customWidth="1"/>
    <col min="3780" max="3780" width="13" style="8" customWidth="1"/>
    <col min="3781" max="3781" width="11.28515625" style="8" customWidth="1"/>
    <col min="3782" max="3782" width="13.5703125" style="8" bestFit="1" customWidth="1"/>
    <col min="3783" max="3783" width="12" style="8" bestFit="1" customWidth="1"/>
    <col min="3784" max="3784" width="11.7109375" style="8" customWidth="1"/>
    <col min="3785" max="3785" width="13.42578125" style="8" bestFit="1" customWidth="1"/>
    <col min="3786" max="3786" width="13.7109375" style="8" bestFit="1" customWidth="1"/>
    <col min="3787" max="3787" width="11" style="8" bestFit="1" customWidth="1"/>
    <col min="3788" max="3788" width="13.42578125" style="8" bestFit="1" customWidth="1"/>
    <col min="3789" max="3789" width="13.7109375" style="8" bestFit="1" customWidth="1"/>
    <col min="3790" max="3790" width="13.7109375" style="8" customWidth="1"/>
    <col min="3791" max="3791" width="13.7109375" style="8" bestFit="1" customWidth="1"/>
    <col min="3792" max="3792" width="6.85546875" style="8" customWidth="1"/>
    <col min="3793" max="3793" width="9.28515625" style="8" customWidth="1"/>
    <col min="3794" max="3794" width="12.7109375" style="8" customWidth="1"/>
    <col min="3795" max="3806" width="11.28515625" style="8" customWidth="1"/>
    <col min="3807" max="3807" width="10.85546875" style="8" customWidth="1"/>
    <col min="3808" max="3820" width="11.42578125" style="8" customWidth="1"/>
    <col min="3821" max="3821" width="9.28515625" style="8" customWidth="1"/>
    <col min="3822" max="3822" width="12.7109375" style="8" customWidth="1"/>
    <col min="3823" max="3834" width="11.42578125" style="8" customWidth="1"/>
    <col min="3835" max="3835" width="11.85546875" style="8" customWidth="1"/>
    <col min="3836" max="3848" width="11.42578125" style="8" customWidth="1"/>
    <col min="3849" max="3849" width="9.28515625" style="8" customWidth="1"/>
    <col min="3850" max="3850" width="11.28515625" style="8" customWidth="1"/>
    <col min="3851" max="3851" width="10" style="8" customWidth="1"/>
    <col min="3852" max="3852" width="9.28515625" style="8" customWidth="1"/>
    <col min="3853" max="3858" width="12" style="8" customWidth="1"/>
    <col min="3859" max="3859" width="10" style="8" customWidth="1"/>
    <col min="3860" max="3860" width="10.7109375" style="8" customWidth="1"/>
    <col min="3861" max="3861" width="10.28515625" style="8" customWidth="1"/>
    <col min="3862" max="3862" width="9.5703125" style="8" customWidth="1"/>
    <col min="3863" max="3863" width="10.85546875" style="8" customWidth="1"/>
    <col min="3864" max="3864" width="9.7109375" style="8" customWidth="1"/>
    <col min="3865" max="3865" width="9" style="8" customWidth="1"/>
    <col min="3866" max="3867" width="9.7109375" style="8" customWidth="1"/>
    <col min="3868" max="3868" width="10.140625" style="8" customWidth="1"/>
    <col min="3869" max="3869" width="9.85546875" style="8" customWidth="1"/>
    <col min="3870" max="3870" width="10.85546875" style="8" customWidth="1"/>
    <col min="3871" max="3871" width="10" style="8" customWidth="1"/>
    <col min="3872" max="3872" width="11.140625" style="8" customWidth="1"/>
    <col min="3873" max="3873" width="10.140625" style="8" customWidth="1"/>
    <col min="3874" max="3874" width="10.5703125" style="8" customWidth="1"/>
    <col min="3875" max="3875" width="10.7109375" style="8" customWidth="1"/>
    <col min="3876" max="4020" width="9.140625" style="8"/>
    <col min="4021" max="4021" width="9.28515625" style="8" customWidth="1"/>
    <col min="4022" max="4022" width="13.42578125" style="8" bestFit="1" customWidth="1"/>
    <col min="4023" max="4023" width="12" style="8" bestFit="1" customWidth="1"/>
    <col min="4024" max="4024" width="10.5703125" style="8" bestFit="1" customWidth="1"/>
    <col min="4025" max="4025" width="10.7109375" style="8" bestFit="1" customWidth="1"/>
    <col min="4026" max="4030" width="12" style="8" bestFit="1" customWidth="1"/>
    <col min="4031" max="4031" width="11.85546875" style="8" bestFit="1" customWidth="1"/>
    <col min="4032" max="4033" width="12" style="8" bestFit="1" customWidth="1"/>
    <col min="4034" max="4034" width="13.5703125" style="8" bestFit="1" customWidth="1"/>
    <col min="4035" max="4035" width="10.85546875" style="8" customWidth="1"/>
    <col min="4036" max="4036" width="13" style="8" customWidth="1"/>
    <col min="4037" max="4037" width="11.28515625" style="8" customWidth="1"/>
    <col min="4038" max="4038" width="13.5703125" style="8" bestFit="1" customWidth="1"/>
    <col min="4039" max="4039" width="12" style="8" bestFit="1" customWidth="1"/>
    <col min="4040" max="4040" width="11.7109375" style="8" customWidth="1"/>
    <col min="4041" max="4041" width="13.42578125" style="8" bestFit="1" customWidth="1"/>
    <col min="4042" max="4042" width="13.7109375" style="8" bestFit="1" customWidth="1"/>
    <col min="4043" max="4043" width="11" style="8" bestFit="1" customWidth="1"/>
    <col min="4044" max="4044" width="13.42578125" style="8" bestFit="1" customWidth="1"/>
    <col min="4045" max="4045" width="13.7109375" style="8" bestFit="1" customWidth="1"/>
    <col min="4046" max="4046" width="13.7109375" style="8" customWidth="1"/>
    <col min="4047" max="4047" width="13.7109375" style="8" bestFit="1" customWidth="1"/>
    <col min="4048" max="4048" width="6.85546875" style="8" customWidth="1"/>
    <col min="4049" max="4049" width="9.28515625" style="8" customWidth="1"/>
    <col min="4050" max="4050" width="12.7109375" style="8" customWidth="1"/>
    <col min="4051" max="4062" width="11.28515625" style="8" customWidth="1"/>
    <col min="4063" max="4063" width="10.85546875" style="8" customWidth="1"/>
    <col min="4064" max="4076" width="11.42578125" style="8" customWidth="1"/>
    <col min="4077" max="4077" width="9.28515625" style="8" customWidth="1"/>
    <col min="4078" max="4078" width="12.7109375" style="8" customWidth="1"/>
    <col min="4079" max="4090" width="11.42578125" style="8" customWidth="1"/>
    <col min="4091" max="4091" width="11.85546875" style="8" customWidth="1"/>
    <col min="4092" max="4104" width="11.42578125" style="8" customWidth="1"/>
    <col min="4105" max="4105" width="9.28515625" style="8" customWidth="1"/>
    <col min="4106" max="4106" width="11.28515625" style="8" customWidth="1"/>
    <col min="4107" max="4107" width="10" style="8" customWidth="1"/>
    <col min="4108" max="4108" width="9.28515625" style="8" customWidth="1"/>
    <col min="4109" max="4114" width="12" style="8" customWidth="1"/>
    <col min="4115" max="4115" width="10" style="8" customWidth="1"/>
    <col min="4116" max="4116" width="10.7109375" style="8" customWidth="1"/>
    <col min="4117" max="4117" width="10.28515625" style="8" customWidth="1"/>
    <col min="4118" max="4118" width="9.5703125" style="8" customWidth="1"/>
    <col min="4119" max="4119" width="10.85546875" style="8" customWidth="1"/>
    <col min="4120" max="4120" width="9.7109375" style="8" customWidth="1"/>
    <col min="4121" max="4121" width="9" style="8" customWidth="1"/>
    <col min="4122" max="4123" width="9.7109375" style="8" customWidth="1"/>
    <col min="4124" max="4124" width="10.140625" style="8" customWidth="1"/>
    <col min="4125" max="4125" width="9.85546875" style="8" customWidth="1"/>
    <col min="4126" max="4126" width="10.85546875" style="8" customWidth="1"/>
    <col min="4127" max="4127" width="10" style="8" customWidth="1"/>
    <col min="4128" max="4128" width="11.140625" style="8" customWidth="1"/>
    <col min="4129" max="4129" width="10.140625" style="8" customWidth="1"/>
    <col min="4130" max="4130" width="10.5703125" style="8" customWidth="1"/>
    <col min="4131" max="4131" width="10.7109375" style="8" customWidth="1"/>
    <col min="4132" max="4276" width="9.140625" style="8"/>
    <col min="4277" max="4277" width="9.28515625" style="8" customWidth="1"/>
    <col min="4278" max="4278" width="13.42578125" style="8" bestFit="1" customWidth="1"/>
    <col min="4279" max="4279" width="12" style="8" bestFit="1" customWidth="1"/>
    <col min="4280" max="4280" width="10.5703125" style="8" bestFit="1" customWidth="1"/>
    <col min="4281" max="4281" width="10.7109375" style="8" bestFit="1" customWidth="1"/>
    <col min="4282" max="4286" width="12" style="8" bestFit="1" customWidth="1"/>
    <col min="4287" max="4287" width="11.85546875" style="8" bestFit="1" customWidth="1"/>
    <col min="4288" max="4289" width="12" style="8" bestFit="1" customWidth="1"/>
    <col min="4290" max="4290" width="13.5703125" style="8" bestFit="1" customWidth="1"/>
    <col min="4291" max="4291" width="10.85546875" style="8" customWidth="1"/>
    <col min="4292" max="4292" width="13" style="8" customWidth="1"/>
    <col min="4293" max="4293" width="11.28515625" style="8" customWidth="1"/>
    <col min="4294" max="4294" width="13.5703125" style="8" bestFit="1" customWidth="1"/>
    <col min="4295" max="4295" width="12" style="8" bestFit="1" customWidth="1"/>
    <col min="4296" max="4296" width="11.7109375" style="8" customWidth="1"/>
    <col min="4297" max="4297" width="13.42578125" style="8" bestFit="1" customWidth="1"/>
    <col min="4298" max="4298" width="13.7109375" style="8" bestFit="1" customWidth="1"/>
    <col min="4299" max="4299" width="11" style="8" bestFit="1" customWidth="1"/>
    <col min="4300" max="4300" width="13.42578125" style="8" bestFit="1" customWidth="1"/>
    <col min="4301" max="4301" width="13.7109375" style="8" bestFit="1" customWidth="1"/>
    <col min="4302" max="4302" width="13.7109375" style="8" customWidth="1"/>
    <col min="4303" max="4303" width="13.7109375" style="8" bestFit="1" customWidth="1"/>
    <col min="4304" max="4304" width="6.85546875" style="8" customWidth="1"/>
    <col min="4305" max="4305" width="9.28515625" style="8" customWidth="1"/>
    <col min="4306" max="4306" width="12.7109375" style="8" customWidth="1"/>
    <col min="4307" max="4318" width="11.28515625" style="8" customWidth="1"/>
    <col min="4319" max="4319" width="10.85546875" style="8" customWidth="1"/>
    <col min="4320" max="4332" width="11.42578125" style="8" customWidth="1"/>
    <col min="4333" max="4333" width="9.28515625" style="8" customWidth="1"/>
    <col min="4334" max="4334" width="12.7109375" style="8" customWidth="1"/>
    <col min="4335" max="4346" width="11.42578125" style="8" customWidth="1"/>
    <col min="4347" max="4347" width="11.85546875" style="8" customWidth="1"/>
    <col min="4348" max="4360" width="11.42578125" style="8" customWidth="1"/>
    <col min="4361" max="4361" width="9.28515625" style="8" customWidth="1"/>
    <col min="4362" max="4362" width="11.28515625" style="8" customWidth="1"/>
    <col min="4363" max="4363" width="10" style="8" customWidth="1"/>
    <col min="4364" max="4364" width="9.28515625" style="8" customWidth="1"/>
    <col min="4365" max="4370" width="12" style="8" customWidth="1"/>
    <col min="4371" max="4371" width="10" style="8" customWidth="1"/>
    <col min="4372" max="4372" width="10.7109375" style="8" customWidth="1"/>
    <col min="4373" max="4373" width="10.28515625" style="8" customWidth="1"/>
    <col min="4374" max="4374" width="9.5703125" style="8" customWidth="1"/>
    <col min="4375" max="4375" width="10.85546875" style="8" customWidth="1"/>
    <col min="4376" max="4376" width="9.7109375" style="8" customWidth="1"/>
    <col min="4377" max="4377" width="9" style="8" customWidth="1"/>
    <col min="4378" max="4379" width="9.7109375" style="8" customWidth="1"/>
    <col min="4380" max="4380" width="10.140625" style="8" customWidth="1"/>
    <col min="4381" max="4381" width="9.85546875" style="8" customWidth="1"/>
    <col min="4382" max="4382" width="10.85546875" style="8" customWidth="1"/>
    <col min="4383" max="4383" width="10" style="8" customWidth="1"/>
    <col min="4384" max="4384" width="11.140625" style="8" customWidth="1"/>
    <col min="4385" max="4385" width="10.140625" style="8" customWidth="1"/>
    <col min="4386" max="4386" width="10.5703125" style="8" customWidth="1"/>
    <col min="4387" max="4387" width="10.7109375" style="8" customWidth="1"/>
    <col min="4388" max="4532" width="9.140625" style="8"/>
    <col min="4533" max="4533" width="9.28515625" style="8" customWidth="1"/>
    <col min="4534" max="4534" width="13.42578125" style="8" bestFit="1" customWidth="1"/>
    <col min="4535" max="4535" width="12" style="8" bestFit="1" customWidth="1"/>
    <col min="4536" max="4536" width="10.5703125" style="8" bestFit="1" customWidth="1"/>
    <col min="4537" max="4537" width="10.7109375" style="8" bestFit="1" customWidth="1"/>
    <col min="4538" max="4542" width="12" style="8" bestFit="1" customWidth="1"/>
    <col min="4543" max="4543" width="11.85546875" style="8" bestFit="1" customWidth="1"/>
    <col min="4544" max="4545" width="12" style="8" bestFit="1" customWidth="1"/>
    <col min="4546" max="4546" width="13.5703125" style="8" bestFit="1" customWidth="1"/>
    <col min="4547" max="4547" width="10.85546875" style="8" customWidth="1"/>
    <col min="4548" max="4548" width="13" style="8" customWidth="1"/>
    <col min="4549" max="4549" width="11.28515625" style="8" customWidth="1"/>
    <col min="4550" max="4550" width="13.5703125" style="8" bestFit="1" customWidth="1"/>
    <col min="4551" max="4551" width="12" style="8" bestFit="1" customWidth="1"/>
    <col min="4552" max="4552" width="11.7109375" style="8" customWidth="1"/>
    <col min="4553" max="4553" width="13.42578125" style="8" bestFit="1" customWidth="1"/>
    <col min="4554" max="4554" width="13.7109375" style="8" bestFit="1" customWidth="1"/>
    <col min="4555" max="4555" width="11" style="8" bestFit="1" customWidth="1"/>
    <col min="4556" max="4556" width="13.42578125" style="8" bestFit="1" customWidth="1"/>
    <col min="4557" max="4557" width="13.7109375" style="8" bestFit="1" customWidth="1"/>
    <col min="4558" max="4558" width="13.7109375" style="8" customWidth="1"/>
    <col min="4559" max="4559" width="13.7109375" style="8" bestFit="1" customWidth="1"/>
    <col min="4560" max="4560" width="6.85546875" style="8" customWidth="1"/>
    <col min="4561" max="4561" width="9.28515625" style="8" customWidth="1"/>
    <col min="4562" max="4562" width="12.7109375" style="8" customWidth="1"/>
    <col min="4563" max="4574" width="11.28515625" style="8" customWidth="1"/>
    <col min="4575" max="4575" width="10.85546875" style="8" customWidth="1"/>
    <col min="4576" max="4588" width="11.42578125" style="8" customWidth="1"/>
    <col min="4589" max="4589" width="9.28515625" style="8" customWidth="1"/>
    <col min="4590" max="4590" width="12.7109375" style="8" customWidth="1"/>
    <col min="4591" max="4602" width="11.42578125" style="8" customWidth="1"/>
    <col min="4603" max="4603" width="11.85546875" style="8" customWidth="1"/>
    <col min="4604" max="4616" width="11.42578125" style="8" customWidth="1"/>
    <col min="4617" max="4617" width="9.28515625" style="8" customWidth="1"/>
    <col min="4618" max="4618" width="11.28515625" style="8" customWidth="1"/>
    <col min="4619" max="4619" width="10" style="8" customWidth="1"/>
    <col min="4620" max="4620" width="9.28515625" style="8" customWidth="1"/>
    <col min="4621" max="4626" width="12" style="8" customWidth="1"/>
    <col min="4627" max="4627" width="10" style="8" customWidth="1"/>
    <col min="4628" max="4628" width="10.7109375" style="8" customWidth="1"/>
    <col min="4629" max="4629" width="10.28515625" style="8" customWidth="1"/>
    <col min="4630" max="4630" width="9.5703125" style="8" customWidth="1"/>
    <col min="4631" max="4631" width="10.85546875" style="8" customWidth="1"/>
    <col min="4632" max="4632" width="9.7109375" style="8" customWidth="1"/>
    <col min="4633" max="4633" width="9" style="8" customWidth="1"/>
    <col min="4634" max="4635" width="9.7109375" style="8" customWidth="1"/>
    <col min="4636" max="4636" width="10.140625" style="8" customWidth="1"/>
    <col min="4637" max="4637" width="9.85546875" style="8" customWidth="1"/>
    <col min="4638" max="4638" width="10.85546875" style="8" customWidth="1"/>
    <col min="4639" max="4639" width="10" style="8" customWidth="1"/>
    <col min="4640" max="4640" width="11.140625" style="8" customWidth="1"/>
    <col min="4641" max="4641" width="10.140625" style="8" customWidth="1"/>
    <col min="4642" max="4642" width="10.5703125" style="8" customWidth="1"/>
    <col min="4643" max="4643" width="10.7109375" style="8" customWidth="1"/>
    <col min="4644" max="4788" width="9.140625" style="8"/>
    <col min="4789" max="4789" width="9.28515625" style="8" customWidth="1"/>
    <col min="4790" max="4790" width="13.42578125" style="8" bestFit="1" customWidth="1"/>
    <col min="4791" max="4791" width="12" style="8" bestFit="1" customWidth="1"/>
    <col min="4792" max="4792" width="10.5703125" style="8" bestFit="1" customWidth="1"/>
    <col min="4793" max="4793" width="10.7109375" style="8" bestFit="1" customWidth="1"/>
    <col min="4794" max="4798" width="12" style="8" bestFit="1" customWidth="1"/>
    <col min="4799" max="4799" width="11.85546875" style="8" bestFit="1" customWidth="1"/>
    <col min="4800" max="4801" width="12" style="8" bestFit="1" customWidth="1"/>
    <col min="4802" max="4802" width="13.5703125" style="8" bestFit="1" customWidth="1"/>
    <col min="4803" max="4803" width="10.85546875" style="8" customWidth="1"/>
    <col min="4804" max="4804" width="13" style="8" customWidth="1"/>
    <col min="4805" max="4805" width="11.28515625" style="8" customWidth="1"/>
    <col min="4806" max="4806" width="13.5703125" style="8" bestFit="1" customWidth="1"/>
    <col min="4807" max="4807" width="12" style="8" bestFit="1" customWidth="1"/>
    <col min="4808" max="4808" width="11.7109375" style="8" customWidth="1"/>
    <col min="4809" max="4809" width="13.42578125" style="8" bestFit="1" customWidth="1"/>
    <col min="4810" max="4810" width="13.7109375" style="8" bestFit="1" customWidth="1"/>
    <col min="4811" max="4811" width="11" style="8" bestFit="1" customWidth="1"/>
    <col min="4812" max="4812" width="13.42578125" style="8" bestFit="1" customWidth="1"/>
    <col min="4813" max="4813" width="13.7109375" style="8" bestFit="1" customWidth="1"/>
    <col min="4814" max="4814" width="13.7109375" style="8" customWidth="1"/>
    <col min="4815" max="4815" width="13.7109375" style="8" bestFit="1" customWidth="1"/>
    <col min="4816" max="4816" width="6.85546875" style="8" customWidth="1"/>
    <col min="4817" max="4817" width="9.28515625" style="8" customWidth="1"/>
    <col min="4818" max="4818" width="12.7109375" style="8" customWidth="1"/>
    <col min="4819" max="4830" width="11.28515625" style="8" customWidth="1"/>
    <col min="4831" max="4831" width="10.85546875" style="8" customWidth="1"/>
    <col min="4832" max="4844" width="11.42578125" style="8" customWidth="1"/>
    <col min="4845" max="4845" width="9.28515625" style="8" customWidth="1"/>
    <col min="4846" max="4846" width="12.7109375" style="8" customWidth="1"/>
    <col min="4847" max="4858" width="11.42578125" style="8" customWidth="1"/>
    <col min="4859" max="4859" width="11.85546875" style="8" customWidth="1"/>
    <col min="4860" max="4872" width="11.42578125" style="8" customWidth="1"/>
    <col min="4873" max="4873" width="9.28515625" style="8" customWidth="1"/>
    <col min="4874" max="4874" width="11.28515625" style="8" customWidth="1"/>
    <col min="4875" max="4875" width="10" style="8" customWidth="1"/>
    <col min="4876" max="4876" width="9.28515625" style="8" customWidth="1"/>
    <col min="4877" max="4882" width="12" style="8" customWidth="1"/>
    <col min="4883" max="4883" width="10" style="8" customWidth="1"/>
    <col min="4884" max="4884" width="10.7109375" style="8" customWidth="1"/>
    <col min="4885" max="4885" width="10.28515625" style="8" customWidth="1"/>
    <col min="4886" max="4886" width="9.5703125" style="8" customWidth="1"/>
    <col min="4887" max="4887" width="10.85546875" style="8" customWidth="1"/>
    <col min="4888" max="4888" width="9.7109375" style="8" customWidth="1"/>
    <col min="4889" max="4889" width="9" style="8" customWidth="1"/>
    <col min="4890" max="4891" width="9.7109375" style="8" customWidth="1"/>
    <col min="4892" max="4892" width="10.140625" style="8" customWidth="1"/>
    <col min="4893" max="4893" width="9.85546875" style="8" customWidth="1"/>
    <col min="4894" max="4894" width="10.85546875" style="8" customWidth="1"/>
    <col min="4895" max="4895" width="10" style="8" customWidth="1"/>
    <col min="4896" max="4896" width="11.140625" style="8" customWidth="1"/>
    <col min="4897" max="4897" width="10.140625" style="8" customWidth="1"/>
    <col min="4898" max="4898" width="10.5703125" style="8" customWidth="1"/>
    <col min="4899" max="4899" width="10.7109375" style="8" customWidth="1"/>
    <col min="4900" max="5044" width="9.140625" style="8"/>
    <col min="5045" max="5045" width="9.28515625" style="8" customWidth="1"/>
    <col min="5046" max="5046" width="13.42578125" style="8" bestFit="1" customWidth="1"/>
    <col min="5047" max="5047" width="12" style="8" bestFit="1" customWidth="1"/>
    <col min="5048" max="5048" width="10.5703125" style="8" bestFit="1" customWidth="1"/>
    <col min="5049" max="5049" width="10.7109375" style="8" bestFit="1" customWidth="1"/>
    <col min="5050" max="5054" width="12" style="8" bestFit="1" customWidth="1"/>
    <col min="5055" max="5055" width="11.85546875" style="8" bestFit="1" customWidth="1"/>
    <col min="5056" max="5057" width="12" style="8" bestFit="1" customWidth="1"/>
    <col min="5058" max="5058" width="13.5703125" style="8" bestFit="1" customWidth="1"/>
    <col min="5059" max="5059" width="10.85546875" style="8" customWidth="1"/>
    <col min="5060" max="5060" width="13" style="8" customWidth="1"/>
    <col min="5061" max="5061" width="11.28515625" style="8" customWidth="1"/>
    <col min="5062" max="5062" width="13.5703125" style="8" bestFit="1" customWidth="1"/>
    <col min="5063" max="5063" width="12" style="8" bestFit="1" customWidth="1"/>
    <col min="5064" max="5064" width="11.7109375" style="8" customWidth="1"/>
    <col min="5065" max="5065" width="13.42578125" style="8" bestFit="1" customWidth="1"/>
    <col min="5066" max="5066" width="13.7109375" style="8" bestFit="1" customWidth="1"/>
    <col min="5067" max="5067" width="11" style="8" bestFit="1" customWidth="1"/>
    <col min="5068" max="5068" width="13.42578125" style="8" bestFit="1" customWidth="1"/>
    <col min="5069" max="5069" width="13.7109375" style="8" bestFit="1" customWidth="1"/>
    <col min="5070" max="5070" width="13.7109375" style="8" customWidth="1"/>
    <col min="5071" max="5071" width="13.7109375" style="8" bestFit="1" customWidth="1"/>
    <col min="5072" max="5072" width="6.85546875" style="8" customWidth="1"/>
    <col min="5073" max="5073" width="9.28515625" style="8" customWidth="1"/>
    <col min="5074" max="5074" width="12.7109375" style="8" customWidth="1"/>
    <col min="5075" max="5086" width="11.28515625" style="8" customWidth="1"/>
    <col min="5087" max="5087" width="10.85546875" style="8" customWidth="1"/>
    <col min="5088" max="5100" width="11.42578125" style="8" customWidth="1"/>
    <col min="5101" max="5101" width="9.28515625" style="8" customWidth="1"/>
    <col min="5102" max="5102" width="12.7109375" style="8" customWidth="1"/>
    <col min="5103" max="5114" width="11.42578125" style="8" customWidth="1"/>
    <col min="5115" max="5115" width="11.85546875" style="8" customWidth="1"/>
    <col min="5116" max="5128" width="11.42578125" style="8" customWidth="1"/>
    <col min="5129" max="5129" width="9.28515625" style="8" customWidth="1"/>
    <col min="5130" max="5130" width="11.28515625" style="8" customWidth="1"/>
    <col min="5131" max="5131" width="10" style="8" customWidth="1"/>
    <col min="5132" max="5132" width="9.28515625" style="8" customWidth="1"/>
    <col min="5133" max="5138" width="12" style="8" customWidth="1"/>
    <col min="5139" max="5139" width="10" style="8" customWidth="1"/>
    <col min="5140" max="5140" width="10.7109375" style="8" customWidth="1"/>
    <col min="5141" max="5141" width="10.28515625" style="8" customWidth="1"/>
    <col min="5142" max="5142" width="9.5703125" style="8" customWidth="1"/>
    <col min="5143" max="5143" width="10.85546875" style="8" customWidth="1"/>
    <col min="5144" max="5144" width="9.7109375" style="8" customWidth="1"/>
    <col min="5145" max="5145" width="9" style="8" customWidth="1"/>
    <col min="5146" max="5147" width="9.7109375" style="8" customWidth="1"/>
    <col min="5148" max="5148" width="10.140625" style="8" customWidth="1"/>
    <col min="5149" max="5149" width="9.85546875" style="8" customWidth="1"/>
    <col min="5150" max="5150" width="10.85546875" style="8" customWidth="1"/>
    <col min="5151" max="5151" width="10" style="8" customWidth="1"/>
    <col min="5152" max="5152" width="11.140625" style="8" customWidth="1"/>
    <col min="5153" max="5153" width="10.140625" style="8" customWidth="1"/>
    <col min="5154" max="5154" width="10.5703125" style="8" customWidth="1"/>
    <col min="5155" max="5155" width="10.7109375" style="8" customWidth="1"/>
    <col min="5156" max="5300" width="9.140625" style="8"/>
    <col min="5301" max="5301" width="9.28515625" style="8" customWidth="1"/>
    <col min="5302" max="5302" width="13.42578125" style="8" bestFit="1" customWidth="1"/>
    <col min="5303" max="5303" width="12" style="8" bestFit="1" customWidth="1"/>
    <col min="5304" max="5304" width="10.5703125" style="8" bestFit="1" customWidth="1"/>
    <col min="5305" max="5305" width="10.7109375" style="8" bestFit="1" customWidth="1"/>
    <col min="5306" max="5310" width="12" style="8" bestFit="1" customWidth="1"/>
    <col min="5311" max="5311" width="11.85546875" style="8" bestFit="1" customWidth="1"/>
    <col min="5312" max="5313" width="12" style="8" bestFit="1" customWidth="1"/>
    <col min="5314" max="5314" width="13.5703125" style="8" bestFit="1" customWidth="1"/>
    <col min="5315" max="5315" width="10.85546875" style="8" customWidth="1"/>
    <col min="5316" max="5316" width="13" style="8" customWidth="1"/>
    <col min="5317" max="5317" width="11.28515625" style="8" customWidth="1"/>
    <col min="5318" max="5318" width="13.5703125" style="8" bestFit="1" customWidth="1"/>
    <col min="5319" max="5319" width="12" style="8" bestFit="1" customWidth="1"/>
    <col min="5320" max="5320" width="11.7109375" style="8" customWidth="1"/>
    <col min="5321" max="5321" width="13.42578125" style="8" bestFit="1" customWidth="1"/>
    <col min="5322" max="5322" width="13.7109375" style="8" bestFit="1" customWidth="1"/>
    <col min="5323" max="5323" width="11" style="8" bestFit="1" customWidth="1"/>
    <col min="5324" max="5324" width="13.42578125" style="8" bestFit="1" customWidth="1"/>
    <col min="5325" max="5325" width="13.7109375" style="8" bestFit="1" customWidth="1"/>
    <col min="5326" max="5326" width="13.7109375" style="8" customWidth="1"/>
    <col min="5327" max="5327" width="13.7109375" style="8" bestFit="1" customWidth="1"/>
    <col min="5328" max="5328" width="6.85546875" style="8" customWidth="1"/>
    <col min="5329" max="5329" width="9.28515625" style="8" customWidth="1"/>
    <col min="5330" max="5330" width="12.7109375" style="8" customWidth="1"/>
    <col min="5331" max="5342" width="11.28515625" style="8" customWidth="1"/>
    <col min="5343" max="5343" width="10.85546875" style="8" customWidth="1"/>
    <col min="5344" max="5356" width="11.42578125" style="8" customWidth="1"/>
    <col min="5357" max="5357" width="9.28515625" style="8" customWidth="1"/>
    <col min="5358" max="5358" width="12.7109375" style="8" customWidth="1"/>
    <col min="5359" max="5370" width="11.42578125" style="8" customWidth="1"/>
    <col min="5371" max="5371" width="11.85546875" style="8" customWidth="1"/>
    <col min="5372" max="5384" width="11.42578125" style="8" customWidth="1"/>
    <col min="5385" max="5385" width="9.28515625" style="8" customWidth="1"/>
    <col min="5386" max="5386" width="11.28515625" style="8" customWidth="1"/>
    <col min="5387" max="5387" width="10" style="8" customWidth="1"/>
    <col min="5388" max="5388" width="9.28515625" style="8" customWidth="1"/>
    <col min="5389" max="5394" width="12" style="8" customWidth="1"/>
    <col min="5395" max="5395" width="10" style="8" customWidth="1"/>
    <col min="5396" max="5396" width="10.7109375" style="8" customWidth="1"/>
    <col min="5397" max="5397" width="10.28515625" style="8" customWidth="1"/>
    <col min="5398" max="5398" width="9.5703125" style="8" customWidth="1"/>
    <col min="5399" max="5399" width="10.85546875" style="8" customWidth="1"/>
    <col min="5400" max="5400" width="9.7109375" style="8" customWidth="1"/>
    <col min="5401" max="5401" width="9" style="8" customWidth="1"/>
    <col min="5402" max="5403" width="9.7109375" style="8" customWidth="1"/>
    <col min="5404" max="5404" width="10.140625" style="8" customWidth="1"/>
    <col min="5405" max="5405" width="9.85546875" style="8" customWidth="1"/>
    <col min="5406" max="5406" width="10.85546875" style="8" customWidth="1"/>
    <col min="5407" max="5407" width="10" style="8" customWidth="1"/>
    <col min="5408" max="5408" width="11.140625" style="8" customWidth="1"/>
    <col min="5409" max="5409" width="10.140625" style="8" customWidth="1"/>
    <col min="5410" max="5410" width="10.5703125" style="8" customWidth="1"/>
    <col min="5411" max="5411" width="10.7109375" style="8" customWidth="1"/>
    <col min="5412" max="5556" width="9.140625" style="8"/>
    <col min="5557" max="5557" width="9.28515625" style="8" customWidth="1"/>
    <col min="5558" max="5558" width="13.42578125" style="8" bestFit="1" customWidth="1"/>
    <col min="5559" max="5559" width="12" style="8" bestFit="1" customWidth="1"/>
    <col min="5560" max="5560" width="10.5703125" style="8" bestFit="1" customWidth="1"/>
    <col min="5561" max="5561" width="10.7109375" style="8" bestFit="1" customWidth="1"/>
    <col min="5562" max="5566" width="12" style="8" bestFit="1" customWidth="1"/>
    <col min="5567" max="5567" width="11.85546875" style="8" bestFit="1" customWidth="1"/>
    <col min="5568" max="5569" width="12" style="8" bestFit="1" customWidth="1"/>
    <col min="5570" max="5570" width="13.5703125" style="8" bestFit="1" customWidth="1"/>
    <col min="5571" max="5571" width="10.85546875" style="8" customWidth="1"/>
    <col min="5572" max="5572" width="13" style="8" customWidth="1"/>
    <col min="5573" max="5573" width="11.28515625" style="8" customWidth="1"/>
    <col min="5574" max="5574" width="13.5703125" style="8" bestFit="1" customWidth="1"/>
    <col min="5575" max="5575" width="12" style="8" bestFit="1" customWidth="1"/>
    <col min="5576" max="5576" width="11.7109375" style="8" customWidth="1"/>
    <col min="5577" max="5577" width="13.42578125" style="8" bestFit="1" customWidth="1"/>
    <col min="5578" max="5578" width="13.7109375" style="8" bestFit="1" customWidth="1"/>
    <col min="5579" max="5579" width="11" style="8" bestFit="1" customWidth="1"/>
    <col min="5580" max="5580" width="13.42578125" style="8" bestFit="1" customWidth="1"/>
    <col min="5581" max="5581" width="13.7109375" style="8" bestFit="1" customWidth="1"/>
    <col min="5582" max="5582" width="13.7109375" style="8" customWidth="1"/>
    <col min="5583" max="5583" width="13.7109375" style="8" bestFit="1" customWidth="1"/>
    <col min="5584" max="5584" width="6.85546875" style="8" customWidth="1"/>
    <col min="5585" max="5585" width="9.28515625" style="8" customWidth="1"/>
    <col min="5586" max="5586" width="12.7109375" style="8" customWidth="1"/>
    <col min="5587" max="5598" width="11.28515625" style="8" customWidth="1"/>
    <col min="5599" max="5599" width="10.85546875" style="8" customWidth="1"/>
    <col min="5600" max="5612" width="11.42578125" style="8" customWidth="1"/>
    <col min="5613" max="5613" width="9.28515625" style="8" customWidth="1"/>
    <col min="5614" max="5614" width="12.7109375" style="8" customWidth="1"/>
    <col min="5615" max="5626" width="11.42578125" style="8" customWidth="1"/>
    <col min="5627" max="5627" width="11.85546875" style="8" customWidth="1"/>
    <col min="5628" max="5640" width="11.42578125" style="8" customWidth="1"/>
    <col min="5641" max="5641" width="9.28515625" style="8" customWidth="1"/>
    <col min="5642" max="5642" width="11.28515625" style="8" customWidth="1"/>
    <col min="5643" max="5643" width="10" style="8" customWidth="1"/>
    <col min="5644" max="5644" width="9.28515625" style="8" customWidth="1"/>
    <col min="5645" max="5650" width="12" style="8" customWidth="1"/>
    <col min="5651" max="5651" width="10" style="8" customWidth="1"/>
    <col min="5652" max="5652" width="10.7109375" style="8" customWidth="1"/>
    <col min="5653" max="5653" width="10.28515625" style="8" customWidth="1"/>
    <col min="5654" max="5654" width="9.5703125" style="8" customWidth="1"/>
    <col min="5655" max="5655" width="10.85546875" style="8" customWidth="1"/>
    <col min="5656" max="5656" width="9.7109375" style="8" customWidth="1"/>
    <col min="5657" max="5657" width="9" style="8" customWidth="1"/>
    <col min="5658" max="5659" width="9.7109375" style="8" customWidth="1"/>
    <col min="5660" max="5660" width="10.140625" style="8" customWidth="1"/>
    <col min="5661" max="5661" width="9.85546875" style="8" customWidth="1"/>
    <col min="5662" max="5662" width="10.85546875" style="8" customWidth="1"/>
    <col min="5663" max="5663" width="10" style="8" customWidth="1"/>
    <col min="5664" max="5664" width="11.140625" style="8" customWidth="1"/>
    <col min="5665" max="5665" width="10.140625" style="8" customWidth="1"/>
    <col min="5666" max="5666" width="10.5703125" style="8" customWidth="1"/>
    <col min="5667" max="5667" width="10.7109375" style="8" customWidth="1"/>
    <col min="5668" max="5812" width="9.140625" style="8"/>
    <col min="5813" max="5813" width="9.28515625" style="8" customWidth="1"/>
    <col min="5814" max="5814" width="13.42578125" style="8" bestFit="1" customWidth="1"/>
    <col min="5815" max="5815" width="12" style="8" bestFit="1" customWidth="1"/>
    <col min="5816" max="5816" width="10.5703125" style="8" bestFit="1" customWidth="1"/>
    <col min="5817" max="5817" width="10.7109375" style="8" bestFit="1" customWidth="1"/>
    <col min="5818" max="5822" width="12" style="8" bestFit="1" customWidth="1"/>
    <col min="5823" max="5823" width="11.85546875" style="8" bestFit="1" customWidth="1"/>
    <col min="5824" max="5825" width="12" style="8" bestFit="1" customWidth="1"/>
    <col min="5826" max="5826" width="13.5703125" style="8" bestFit="1" customWidth="1"/>
    <col min="5827" max="5827" width="10.85546875" style="8" customWidth="1"/>
    <col min="5828" max="5828" width="13" style="8" customWidth="1"/>
    <col min="5829" max="5829" width="11.28515625" style="8" customWidth="1"/>
    <col min="5830" max="5830" width="13.5703125" style="8" bestFit="1" customWidth="1"/>
    <col min="5831" max="5831" width="12" style="8" bestFit="1" customWidth="1"/>
    <col min="5832" max="5832" width="11.7109375" style="8" customWidth="1"/>
    <col min="5833" max="5833" width="13.42578125" style="8" bestFit="1" customWidth="1"/>
    <col min="5834" max="5834" width="13.7109375" style="8" bestFit="1" customWidth="1"/>
    <col min="5835" max="5835" width="11" style="8" bestFit="1" customWidth="1"/>
    <col min="5836" max="5836" width="13.42578125" style="8" bestFit="1" customWidth="1"/>
    <col min="5837" max="5837" width="13.7109375" style="8" bestFit="1" customWidth="1"/>
    <col min="5838" max="5838" width="13.7109375" style="8" customWidth="1"/>
    <col min="5839" max="5839" width="13.7109375" style="8" bestFit="1" customWidth="1"/>
    <col min="5840" max="5840" width="6.85546875" style="8" customWidth="1"/>
    <col min="5841" max="5841" width="9.28515625" style="8" customWidth="1"/>
    <col min="5842" max="5842" width="12.7109375" style="8" customWidth="1"/>
    <col min="5843" max="5854" width="11.28515625" style="8" customWidth="1"/>
    <col min="5855" max="5855" width="10.85546875" style="8" customWidth="1"/>
    <col min="5856" max="5868" width="11.42578125" style="8" customWidth="1"/>
    <col min="5869" max="5869" width="9.28515625" style="8" customWidth="1"/>
    <col min="5870" max="5870" width="12.7109375" style="8" customWidth="1"/>
    <col min="5871" max="5882" width="11.42578125" style="8" customWidth="1"/>
    <col min="5883" max="5883" width="11.85546875" style="8" customWidth="1"/>
    <col min="5884" max="5896" width="11.42578125" style="8" customWidth="1"/>
    <col min="5897" max="5897" width="9.28515625" style="8" customWidth="1"/>
    <col min="5898" max="5898" width="11.28515625" style="8" customWidth="1"/>
    <col min="5899" max="5899" width="10" style="8" customWidth="1"/>
    <col min="5900" max="5900" width="9.28515625" style="8" customWidth="1"/>
    <col min="5901" max="5906" width="12" style="8" customWidth="1"/>
    <col min="5907" max="5907" width="10" style="8" customWidth="1"/>
    <col min="5908" max="5908" width="10.7109375" style="8" customWidth="1"/>
    <col min="5909" max="5909" width="10.28515625" style="8" customWidth="1"/>
    <col min="5910" max="5910" width="9.5703125" style="8" customWidth="1"/>
    <col min="5911" max="5911" width="10.85546875" style="8" customWidth="1"/>
    <col min="5912" max="5912" width="9.7109375" style="8" customWidth="1"/>
    <col min="5913" max="5913" width="9" style="8" customWidth="1"/>
    <col min="5914" max="5915" width="9.7109375" style="8" customWidth="1"/>
    <col min="5916" max="5916" width="10.140625" style="8" customWidth="1"/>
    <col min="5917" max="5917" width="9.85546875" style="8" customWidth="1"/>
    <col min="5918" max="5918" width="10.85546875" style="8" customWidth="1"/>
    <col min="5919" max="5919" width="10" style="8" customWidth="1"/>
    <col min="5920" max="5920" width="11.140625" style="8" customWidth="1"/>
    <col min="5921" max="5921" width="10.140625" style="8" customWidth="1"/>
    <col min="5922" max="5922" width="10.5703125" style="8" customWidth="1"/>
    <col min="5923" max="5923" width="10.7109375" style="8" customWidth="1"/>
    <col min="5924" max="6068" width="9.140625" style="8"/>
    <col min="6069" max="6069" width="9.28515625" style="8" customWidth="1"/>
    <col min="6070" max="6070" width="13.42578125" style="8" bestFit="1" customWidth="1"/>
    <col min="6071" max="6071" width="12" style="8" bestFit="1" customWidth="1"/>
    <col min="6072" max="6072" width="10.5703125" style="8" bestFit="1" customWidth="1"/>
    <col min="6073" max="6073" width="10.7109375" style="8" bestFit="1" customWidth="1"/>
    <col min="6074" max="6078" width="12" style="8" bestFit="1" customWidth="1"/>
    <col min="6079" max="6079" width="11.85546875" style="8" bestFit="1" customWidth="1"/>
    <col min="6080" max="6081" width="12" style="8" bestFit="1" customWidth="1"/>
    <col min="6082" max="6082" width="13.5703125" style="8" bestFit="1" customWidth="1"/>
    <col min="6083" max="6083" width="10.85546875" style="8" customWidth="1"/>
    <col min="6084" max="6084" width="13" style="8" customWidth="1"/>
    <col min="6085" max="6085" width="11.28515625" style="8" customWidth="1"/>
    <col min="6086" max="6086" width="13.5703125" style="8" bestFit="1" customWidth="1"/>
    <col min="6087" max="6087" width="12" style="8" bestFit="1" customWidth="1"/>
    <col min="6088" max="6088" width="11.7109375" style="8" customWidth="1"/>
    <col min="6089" max="6089" width="13.42578125" style="8" bestFit="1" customWidth="1"/>
    <col min="6090" max="6090" width="13.7109375" style="8" bestFit="1" customWidth="1"/>
    <col min="6091" max="6091" width="11" style="8" bestFit="1" customWidth="1"/>
    <col min="6092" max="6092" width="13.42578125" style="8" bestFit="1" customWidth="1"/>
    <col min="6093" max="6093" width="13.7109375" style="8" bestFit="1" customWidth="1"/>
    <col min="6094" max="6094" width="13.7109375" style="8" customWidth="1"/>
    <col min="6095" max="6095" width="13.7109375" style="8" bestFit="1" customWidth="1"/>
    <col min="6096" max="6096" width="6.85546875" style="8" customWidth="1"/>
    <col min="6097" max="6097" width="9.28515625" style="8" customWidth="1"/>
    <col min="6098" max="6098" width="12.7109375" style="8" customWidth="1"/>
    <col min="6099" max="6110" width="11.28515625" style="8" customWidth="1"/>
    <col min="6111" max="6111" width="10.85546875" style="8" customWidth="1"/>
    <col min="6112" max="6124" width="11.42578125" style="8" customWidth="1"/>
    <col min="6125" max="6125" width="9.28515625" style="8" customWidth="1"/>
    <col min="6126" max="6126" width="12.7109375" style="8" customWidth="1"/>
    <col min="6127" max="6138" width="11.42578125" style="8" customWidth="1"/>
    <col min="6139" max="6139" width="11.85546875" style="8" customWidth="1"/>
    <col min="6140" max="6152" width="11.42578125" style="8" customWidth="1"/>
    <col min="6153" max="6153" width="9.28515625" style="8" customWidth="1"/>
    <col min="6154" max="6154" width="11.28515625" style="8" customWidth="1"/>
    <col min="6155" max="6155" width="10" style="8" customWidth="1"/>
    <col min="6156" max="6156" width="9.28515625" style="8" customWidth="1"/>
    <col min="6157" max="6162" width="12" style="8" customWidth="1"/>
    <col min="6163" max="6163" width="10" style="8" customWidth="1"/>
    <col min="6164" max="6164" width="10.7109375" style="8" customWidth="1"/>
    <col min="6165" max="6165" width="10.28515625" style="8" customWidth="1"/>
    <col min="6166" max="6166" width="9.5703125" style="8" customWidth="1"/>
    <col min="6167" max="6167" width="10.85546875" style="8" customWidth="1"/>
    <col min="6168" max="6168" width="9.7109375" style="8" customWidth="1"/>
    <col min="6169" max="6169" width="9" style="8" customWidth="1"/>
    <col min="6170" max="6171" width="9.7109375" style="8" customWidth="1"/>
    <col min="6172" max="6172" width="10.140625" style="8" customWidth="1"/>
    <col min="6173" max="6173" width="9.85546875" style="8" customWidth="1"/>
    <col min="6174" max="6174" width="10.85546875" style="8" customWidth="1"/>
    <col min="6175" max="6175" width="10" style="8" customWidth="1"/>
    <col min="6176" max="6176" width="11.140625" style="8" customWidth="1"/>
    <col min="6177" max="6177" width="10.140625" style="8" customWidth="1"/>
    <col min="6178" max="6178" width="10.5703125" style="8" customWidth="1"/>
    <col min="6179" max="6179" width="10.7109375" style="8" customWidth="1"/>
    <col min="6180" max="6324" width="9.140625" style="8"/>
    <col min="6325" max="6325" width="9.28515625" style="8" customWidth="1"/>
    <col min="6326" max="6326" width="13.42578125" style="8" bestFit="1" customWidth="1"/>
    <col min="6327" max="6327" width="12" style="8" bestFit="1" customWidth="1"/>
    <col min="6328" max="6328" width="10.5703125" style="8" bestFit="1" customWidth="1"/>
    <col min="6329" max="6329" width="10.7109375" style="8" bestFit="1" customWidth="1"/>
    <col min="6330" max="6334" width="12" style="8" bestFit="1" customWidth="1"/>
    <col min="6335" max="6335" width="11.85546875" style="8" bestFit="1" customWidth="1"/>
    <col min="6336" max="6337" width="12" style="8" bestFit="1" customWidth="1"/>
    <col min="6338" max="6338" width="13.5703125" style="8" bestFit="1" customWidth="1"/>
    <col min="6339" max="6339" width="10.85546875" style="8" customWidth="1"/>
    <col min="6340" max="6340" width="13" style="8" customWidth="1"/>
    <col min="6341" max="6341" width="11.28515625" style="8" customWidth="1"/>
    <col min="6342" max="6342" width="13.5703125" style="8" bestFit="1" customWidth="1"/>
    <col min="6343" max="6343" width="12" style="8" bestFit="1" customWidth="1"/>
    <col min="6344" max="6344" width="11.7109375" style="8" customWidth="1"/>
    <col min="6345" max="6345" width="13.42578125" style="8" bestFit="1" customWidth="1"/>
    <col min="6346" max="6346" width="13.7109375" style="8" bestFit="1" customWidth="1"/>
    <col min="6347" max="6347" width="11" style="8" bestFit="1" customWidth="1"/>
    <col min="6348" max="6348" width="13.42578125" style="8" bestFit="1" customWidth="1"/>
    <col min="6349" max="6349" width="13.7109375" style="8" bestFit="1" customWidth="1"/>
    <col min="6350" max="6350" width="13.7109375" style="8" customWidth="1"/>
    <col min="6351" max="6351" width="13.7109375" style="8" bestFit="1" customWidth="1"/>
    <col min="6352" max="6352" width="6.85546875" style="8" customWidth="1"/>
    <col min="6353" max="6353" width="9.28515625" style="8" customWidth="1"/>
    <col min="6354" max="6354" width="12.7109375" style="8" customWidth="1"/>
    <col min="6355" max="6366" width="11.28515625" style="8" customWidth="1"/>
    <col min="6367" max="6367" width="10.85546875" style="8" customWidth="1"/>
    <col min="6368" max="6380" width="11.42578125" style="8" customWidth="1"/>
    <col min="6381" max="6381" width="9.28515625" style="8" customWidth="1"/>
    <col min="6382" max="6382" width="12.7109375" style="8" customWidth="1"/>
    <col min="6383" max="6394" width="11.42578125" style="8" customWidth="1"/>
    <col min="6395" max="6395" width="11.85546875" style="8" customWidth="1"/>
    <col min="6396" max="6408" width="11.42578125" style="8" customWidth="1"/>
    <col min="6409" max="6409" width="9.28515625" style="8" customWidth="1"/>
    <col min="6410" max="6410" width="11.28515625" style="8" customWidth="1"/>
    <col min="6411" max="6411" width="10" style="8" customWidth="1"/>
    <col min="6412" max="6412" width="9.28515625" style="8" customWidth="1"/>
    <col min="6413" max="6418" width="12" style="8" customWidth="1"/>
    <col min="6419" max="6419" width="10" style="8" customWidth="1"/>
    <col min="6420" max="6420" width="10.7109375" style="8" customWidth="1"/>
    <col min="6421" max="6421" width="10.28515625" style="8" customWidth="1"/>
    <col min="6422" max="6422" width="9.5703125" style="8" customWidth="1"/>
    <col min="6423" max="6423" width="10.85546875" style="8" customWidth="1"/>
    <col min="6424" max="6424" width="9.7109375" style="8" customWidth="1"/>
    <col min="6425" max="6425" width="9" style="8" customWidth="1"/>
    <col min="6426" max="6427" width="9.7109375" style="8" customWidth="1"/>
    <col min="6428" max="6428" width="10.140625" style="8" customWidth="1"/>
    <col min="6429" max="6429" width="9.85546875" style="8" customWidth="1"/>
    <col min="6430" max="6430" width="10.85546875" style="8" customWidth="1"/>
    <col min="6431" max="6431" width="10" style="8" customWidth="1"/>
    <col min="6432" max="6432" width="11.140625" style="8" customWidth="1"/>
    <col min="6433" max="6433" width="10.140625" style="8" customWidth="1"/>
    <col min="6434" max="6434" width="10.5703125" style="8" customWidth="1"/>
    <col min="6435" max="6435" width="10.7109375" style="8" customWidth="1"/>
    <col min="6436" max="6580" width="9.140625" style="8"/>
    <col min="6581" max="6581" width="9.28515625" style="8" customWidth="1"/>
    <col min="6582" max="6582" width="13.42578125" style="8" bestFit="1" customWidth="1"/>
    <col min="6583" max="6583" width="12" style="8" bestFit="1" customWidth="1"/>
    <col min="6584" max="6584" width="10.5703125" style="8" bestFit="1" customWidth="1"/>
    <col min="6585" max="6585" width="10.7109375" style="8" bestFit="1" customWidth="1"/>
    <col min="6586" max="6590" width="12" style="8" bestFit="1" customWidth="1"/>
    <col min="6591" max="6591" width="11.85546875" style="8" bestFit="1" customWidth="1"/>
    <col min="6592" max="6593" width="12" style="8" bestFit="1" customWidth="1"/>
    <col min="6594" max="6594" width="13.5703125" style="8" bestFit="1" customWidth="1"/>
    <col min="6595" max="6595" width="10.85546875" style="8" customWidth="1"/>
    <col min="6596" max="6596" width="13" style="8" customWidth="1"/>
    <col min="6597" max="6597" width="11.28515625" style="8" customWidth="1"/>
    <col min="6598" max="6598" width="13.5703125" style="8" bestFit="1" customWidth="1"/>
    <col min="6599" max="6599" width="12" style="8" bestFit="1" customWidth="1"/>
    <col min="6600" max="6600" width="11.7109375" style="8" customWidth="1"/>
    <col min="6601" max="6601" width="13.42578125" style="8" bestFit="1" customWidth="1"/>
    <col min="6602" max="6602" width="13.7109375" style="8" bestFit="1" customWidth="1"/>
    <col min="6603" max="6603" width="11" style="8" bestFit="1" customWidth="1"/>
    <col min="6604" max="6604" width="13.42578125" style="8" bestFit="1" customWidth="1"/>
    <col min="6605" max="6605" width="13.7109375" style="8" bestFit="1" customWidth="1"/>
    <col min="6606" max="6606" width="13.7109375" style="8" customWidth="1"/>
    <col min="6607" max="6607" width="13.7109375" style="8" bestFit="1" customWidth="1"/>
    <col min="6608" max="6608" width="6.85546875" style="8" customWidth="1"/>
    <col min="6609" max="6609" width="9.28515625" style="8" customWidth="1"/>
    <col min="6610" max="6610" width="12.7109375" style="8" customWidth="1"/>
    <col min="6611" max="6622" width="11.28515625" style="8" customWidth="1"/>
    <col min="6623" max="6623" width="10.85546875" style="8" customWidth="1"/>
    <col min="6624" max="6636" width="11.42578125" style="8" customWidth="1"/>
    <col min="6637" max="6637" width="9.28515625" style="8" customWidth="1"/>
    <col min="6638" max="6638" width="12.7109375" style="8" customWidth="1"/>
    <col min="6639" max="6650" width="11.42578125" style="8" customWidth="1"/>
    <col min="6651" max="6651" width="11.85546875" style="8" customWidth="1"/>
    <col min="6652" max="6664" width="11.42578125" style="8" customWidth="1"/>
    <col min="6665" max="6665" width="9.28515625" style="8" customWidth="1"/>
    <col min="6666" max="6666" width="11.28515625" style="8" customWidth="1"/>
    <col min="6667" max="6667" width="10" style="8" customWidth="1"/>
    <col min="6668" max="6668" width="9.28515625" style="8" customWidth="1"/>
    <col min="6669" max="6674" width="12" style="8" customWidth="1"/>
    <col min="6675" max="6675" width="10" style="8" customWidth="1"/>
    <col min="6676" max="6676" width="10.7109375" style="8" customWidth="1"/>
    <col min="6677" max="6677" width="10.28515625" style="8" customWidth="1"/>
    <col min="6678" max="6678" width="9.5703125" style="8" customWidth="1"/>
    <col min="6679" max="6679" width="10.85546875" style="8" customWidth="1"/>
    <col min="6680" max="6680" width="9.7109375" style="8" customWidth="1"/>
    <col min="6681" max="6681" width="9" style="8" customWidth="1"/>
    <col min="6682" max="6683" width="9.7109375" style="8" customWidth="1"/>
    <col min="6684" max="6684" width="10.140625" style="8" customWidth="1"/>
    <col min="6685" max="6685" width="9.85546875" style="8" customWidth="1"/>
    <col min="6686" max="6686" width="10.85546875" style="8" customWidth="1"/>
    <col min="6687" max="6687" width="10" style="8" customWidth="1"/>
    <col min="6688" max="6688" width="11.140625" style="8" customWidth="1"/>
    <col min="6689" max="6689" width="10.140625" style="8" customWidth="1"/>
    <col min="6690" max="6690" width="10.5703125" style="8" customWidth="1"/>
    <col min="6691" max="6691" width="10.7109375" style="8" customWidth="1"/>
    <col min="6692" max="6836" width="9.140625" style="8"/>
    <col min="6837" max="6837" width="9.28515625" style="8" customWidth="1"/>
    <col min="6838" max="6838" width="13.42578125" style="8" bestFit="1" customWidth="1"/>
    <col min="6839" max="6839" width="12" style="8" bestFit="1" customWidth="1"/>
    <col min="6840" max="6840" width="10.5703125" style="8" bestFit="1" customWidth="1"/>
    <col min="6841" max="6841" width="10.7109375" style="8" bestFit="1" customWidth="1"/>
    <col min="6842" max="6846" width="12" style="8" bestFit="1" customWidth="1"/>
    <col min="6847" max="6847" width="11.85546875" style="8" bestFit="1" customWidth="1"/>
    <col min="6848" max="6849" width="12" style="8" bestFit="1" customWidth="1"/>
    <col min="6850" max="6850" width="13.5703125" style="8" bestFit="1" customWidth="1"/>
    <col min="6851" max="6851" width="10.85546875" style="8" customWidth="1"/>
    <col min="6852" max="6852" width="13" style="8" customWidth="1"/>
    <col min="6853" max="6853" width="11.28515625" style="8" customWidth="1"/>
    <col min="6854" max="6854" width="13.5703125" style="8" bestFit="1" customWidth="1"/>
    <col min="6855" max="6855" width="12" style="8" bestFit="1" customWidth="1"/>
    <col min="6856" max="6856" width="11.7109375" style="8" customWidth="1"/>
    <col min="6857" max="6857" width="13.42578125" style="8" bestFit="1" customWidth="1"/>
    <col min="6858" max="6858" width="13.7109375" style="8" bestFit="1" customWidth="1"/>
    <col min="6859" max="6859" width="11" style="8" bestFit="1" customWidth="1"/>
    <col min="6860" max="6860" width="13.42578125" style="8" bestFit="1" customWidth="1"/>
    <col min="6861" max="6861" width="13.7109375" style="8" bestFit="1" customWidth="1"/>
    <col min="6862" max="6862" width="13.7109375" style="8" customWidth="1"/>
    <col min="6863" max="6863" width="13.7109375" style="8" bestFit="1" customWidth="1"/>
    <col min="6864" max="6864" width="6.85546875" style="8" customWidth="1"/>
    <col min="6865" max="6865" width="9.28515625" style="8" customWidth="1"/>
    <col min="6866" max="6866" width="12.7109375" style="8" customWidth="1"/>
    <col min="6867" max="6878" width="11.28515625" style="8" customWidth="1"/>
    <col min="6879" max="6879" width="10.85546875" style="8" customWidth="1"/>
    <col min="6880" max="6892" width="11.42578125" style="8" customWidth="1"/>
    <col min="6893" max="6893" width="9.28515625" style="8" customWidth="1"/>
    <col min="6894" max="6894" width="12.7109375" style="8" customWidth="1"/>
    <col min="6895" max="6906" width="11.42578125" style="8" customWidth="1"/>
    <col min="6907" max="6907" width="11.85546875" style="8" customWidth="1"/>
    <col min="6908" max="6920" width="11.42578125" style="8" customWidth="1"/>
    <col min="6921" max="6921" width="9.28515625" style="8" customWidth="1"/>
    <col min="6922" max="6922" width="11.28515625" style="8" customWidth="1"/>
    <col min="6923" max="6923" width="10" style="8" customWidth="1"/>
    <col min="6924" max="6924" width="9.28515625" style="8" customWidth="1"/>
    <col min="6925" max="6930" width="12" style="8" customWidth="1"/>
    <col min="6931" max="6931" width="10" style="8" customWidth="1"/>
    <col min="6932" max="6932" width="10.7109375" style="8" customWidth="1"/>
    <col min="6933" max="6933" width="10.28515625" style="8" customWidth="1"/>
    <col min="6934" max="6934" width="9.5703125" style="8" customWidth="1"/>
    <col min="6935" max="6935" width="10.85546875" style="8" customWidth="1"/>
    <col min="6936" max="6936" width="9.7109375" style="8" customWidth="1"/>
    <col min="6937" max="6937" width="9" style="8" customWidth="1"/>
    <col min="6938" max="6939" width="9.7109375" style="8" customWidth="1"/>
    <col min="6940" max="6940" width="10.140625" style="8" customWidth="1"/>
    <col min="6941" max="6941" width="9.85546875" style="8" customWidth="1"/>
    <col min="6942" max="6942" width="10.85546875" style="8" customWidth="1"/>
    <col min="6943" max="6943" width="10" style="8" customWidth="1"/>
    <col min="6944" max="6944" width="11.140625" style="8" customWidth="1"/>
    <col min="6945" max="6945" width="10.140625" style="8" customWidth="1"/>
    <col min="6946" max="6946" width="10.5703125" style="8" customWidth="1"/>
    <col min="6947" max="6947" width="10.7109375" style="8" customWidth="1"/>
    <col min="6948" max="7092" width="9.140625" style="8"/>
    <col min="7093" max="7093" width="9.28515625" style="8" customWidth="1"/>
    <col min="7094" max="7094" width="13.42578125" style="8" bestFit="1" customWidth="1"/>
    <col min="7095" max="7095" width="12" style="8" bestFit="1" customWidth="1"/>
    <col min="7096" max="7096" width="10.5703125" style="8" bestFit="1" customWidth="1"/>
    <col min="7097" max="7097" width="10.7109375" style="8" bestFit="1" customWidth="1"/>
    <col min="7098" max="7102" width="12" style="8" bestFit="1" customWidth="1"/>
    <col min="7103" max="7103" width="11.85546875" style="8" bestFit="1" customWidth="1"/>
    <col min="7104" max="7105" width="12" style="8" bestFit="1" customWidth="1"/>
    <col min="7106" max="7106" width="13.5703125" style="8" bestFit="1" customWidth="1"/>
    <col min="7107" max="7107" width="10.85546875" style="8" customWidth="1"/>
    <col min="7108" max="7108" width="13" style="8" customWidth="1"/>
    <col min="7109" max="7109" width="11.28515625" style="8" customWidth="1"/>
    <col min="7110" max="7110" width="13.5703125" style="8" bestFit="1" customWidth="1"/>
    <col min="7111" max="7111" width="12" style="8" bestFit="1" customWidth="1"/>
    <col min="7112" max="7112" width="11.7109375" style="8" customWidth="1"/>
    <col min="7113" max="7113" width="13.42578125" style="8" bestFit="1" customWidth="1"/>
    <col min="7114" max="7114" width="13.7109375" style="8" bestFit="1" customWidth="1"/>
    <col min="7115" max="7115" width="11" style="8" bestFit="1" customWidth="1"/>
    <col min="7116" max="7116" width="13.42578125" style="8" bestFit="1" customWidth="1"/>
    <col min="7117" max="7117" width="13.7109375" style="8" bestFit="1" customWidth="1"/>
    <col min="7118" max="7118" width="13.7109375" style="8" customWidth="1"/>
    <col min="7119" max="7119" width="13.7109375" style="8" bestFit="1" customWidth="1"/>
    <col min="7120" max="7120" width="6.85546875" style="8" customWidth="1"/>
    <col min="7121" max="7121" width="9.28515625" style="8" customWidth="1"/>
    <col min="7122" max="7122" width="12.7109375" style="8" customWidth="1"/>
    <col min="7123" max="7134" width="11.28515625" style="8" customWidth="1"/>
    <col min="7135" max="7135" width="10.85546875" style="8" customWidth="1"/>
    <col min="7136" max="7148" width="11.42578125" style="8" customWidth="1"/>
    <col min="7149" max="7149" width="9.28515625" style="8" customWidth="1"/>
    <col min="7150" max="7150" width="12.7109375" style="8" customWidth="1"/>
    <col min="7151" max="7162" width="11.42578125" style="8" customWidth="1"/>
    <col min="7163" max="7163" width="11.85546875" style="8" customWidth="1"/>
    <col min="7164" max="7176" width="11.42578125" style="8" customWidth="1"/>
    <col min="7177" max="7177" width="9.28515625" style="8" customWidth="1"/>
    <col min="7178" max="7178" width="11.28515625" style="8" customWidth="1"/>
    <col min="7179" max="7179" width="10" style="8" customWidth="1"/>
    <col min="7180" max="7180" width="9.28515625" style="8" customWidth="1"/>
    <col min="7181" max="7186" width="12" style="8" customWidth="1"/>
    <col min="7187" max="7187" width="10" style="8" customWidth="1"/>
    <col min="7188" max="7188" width="10.7109375" style="8" customWidth="1"/>
    <col min="7189" max="7189" width="10.28515625" style="8" customWidth="1"/>
    <col min="7190" max="7190" width="9.5703125" style="8" customWidth="1"/>
    <col min="7191" max="7191" width="10.85546875" style="8" customWidth="1"/>
    <col min="7192" max="7192" width="9.7109375" style="8" customWidth="1"/>
    <col min="7193" max="7193" width="9" style="8" customWidth="1"/>
    <col min="7194" max="7195" width="9.7109375" style="8" customWidth="1"/>
    <col min="7196" max="7196" width="10.140625" style="8" customWidth="1"/>
    <col min="7197" max="7197" width="9.85546875" style="8" customWidth="1"/>
    <col min="7198" max="7198" width="10.85546875" style="8" customWidth="1"/>
    <col min="7199" max="7199" width="10" style="8" customWidth="1"/>
    <col min="7200" max="7200" width="11.140625" style="8" customWidth="1"/>
    <col min="7201" max="7201" width="10.140625" style="8" customWidth="1"/>
    <col min="7202" max="7202" width="10.5703125" style="8" customWidth="1"/>
    <col min="7203" max="7203" width="10.7109375" style="8" customWidth="1"/>
    <col min="7204" max="7348" width="9.140625" style="8"/>
    <col min="7349" max="7349" width="9.28515625" style="8" customWidth="1"/>
    <col min="7350" max="7350" width="13.42578125" style="8" bestFit="1" customWidth="1"/>
    <col min="7351" max="7351" width="12" style="8" bestFit="1" customWidth="1"/>
    <col min="7352" max="7352" width="10.5703125" style="8" bestFit="1" customWidth="1"/>
    <col min="7353" max="7353" width="10.7109375" style="8" bestFit="1" customWidth="1"/>
    <col min="7354" max="7358" width="12" style="8" bestFit="1" customWidth="1"/>
    <col min="7359" max="7359" width="11.85546875" style="8" bestFit="1" customWidth="1"/>
    <col min="7360" max="7361" width="12" style="8" bestFit="1" customWidth="1"/>
    <col min="7362" max="7362" width="13.5703125" style="8" bestFit="1" customWidth="1"/>
    <col min="7363" max="7363" width="10.85546875" style="8" customWidth="1"/>
    <col min="7364" max="7364" width="13" style="8" customWidth="1"/>
    <col min="7365" max="7365" width="11.28515625" style="8" customWidth="1"/>
    <col min="7366" max="7366" width="13.5703125" style="8" bestFit="1" customWidth="1"/>
    <col min="7367" max="7367" width="12" style="8" bestFit="1" customWidth="1"/>
    <col min="7368" max="7368" width="11.7109375" style="8" customWidth="1"/>
    <col min="7369" max="7369" width="13.42578125" style="8" bestFit="1" customWidth="1"/>
    <col min="7370" max="7370" width="13.7109375" style="8" bestFit="1" customWidth="1"/>
    <col min="7371" max="7371" width="11" style="8" bestFit="1" customWidth="1"/>
    <col min="7372" max="7372" width="13.42578125" style="8" bestFit="1" customWidth="1"/>
    <col min="7373" max="7373" width="13.7109375" style="8" bestFit="1" customWidth="1"/>
    <col min="7374" max="7374" width="13.7109375" style="8" customWidth="1"/>
    <col min="7375" max="7375" width="13.7109375" style="8" bestFit="1" customWidth="1"/>
    <col min="7376" max="7376" width="6.85546875" style="8" customWidth="1"/>
    <col min="7377" max="7377" width="9.28515625" style="8" customWidth="1"/>
    <col min="7378" max="7378" width="12.7109375" style="8" customWidth="1"/>
    <col min="7379" max="7390" width="11.28515625" style="8" customWidth="1"/>
    <col min="7391" max="7391" width="10.85546875" style="8" customWidth="1"/>
    <col min="7392" max="7404" width="11.42578125" style="8" customWidth="1"/>
    <col min="7405" max="7405" width="9.28515625" style="8" customWidth="1"/>
    <col min="7406" max="7406" width="12.7109375" style="8" customWidth="1"/>
    <col min="7407" max="7418" width="11.42578125" style="8" customWidth="1"/>
    <col min="7419" max="7419" width="11.85546875" style="8" customWidth="1"/>
    <col min="7420" max="7432" width="11.42578125" style="8" customWidth="1"/>
    <col min="7433" max="7433" width="9.28515625" style="8" customWidth="1"/>
    <col min="7434" max="7434" width="11.28515625" style="8" customWidth="1"/>
    <col min="7435" max="7435" width="10" style="8" customWidth="1"/>
    <col min="7436" max="7436" width="9.28515625" style="8" customWidth="1"/>
    <col min="7437" max="7442" width="12" style="8" customWidth="1"/>
    <col min="7443" max="7443" width="10" style="8" customWidth="1"/>
    <col min="7444" max="7444" width="10.7109375" style="8" customWidth="1"/>
    <col min="7445" max="7445" width="10.28515625" style="8" customWidth="1"/>
    <col min="7446" max="7446" width="9.5703125" style="8" customWidth="1"/>
    <col min="7447" max="7447" width="10.85546875" style="8" customWidth="1"/>
    <col min="7448" max="7448" width="9.7109375" style="8" customWidth="1"/>
    <col min="7449" max="7449" width="9" style="8" customWidth="1"/>
    <col min="7450" max="7451" width="9.7109375" style="8" customWidth="1"/>
    <col min="7452" max="7452" width="10.140625" style="8" customWidth="1"/>
    <col min="7453" max="7453" width="9.85546875" style="8" customWidth="1"/>
    <col min="7454" max="7454" width="10.85546875" style="8" customWidth="1"/>
    <col min="7455" max="7455" width="10" style="8" customWidth="1"/>
    <col min="7456" max="7456" width="11.140625" style="8" customWidth="1"/>
    <col min="7457" max="7457" width="10.140625" style="8" customWidth="1"/>
    <col min="7458" max="7458" width="10.5703125" style="8" customWidth="1"/>
    <col min="7459" max="7459" width="10.7109375" style="8" customWidth="1"/>
    <col min="7460" max="7604" width="9.140625" style="8"/>
    <col min="7605" max="7605" width="9.28515625" style="8" customWidth="1"/>
    <col min="7606" max="7606" width="13.42578125" style="8" bestFit="1" customWidth="1"/>
    <col min="7607" max="7607" width="12" style="8" bestFit="1" customWidth="1"/>
    <col min="7608" max="7608" width="10.5703125" style="8" bestFit="1" customWidth="1"/>
    <col min="7609" max="7609" width="10.7109375" style="8" bestFit="1" customWidth="1"/>
    <col min="7610" max="7614" width="12" style="8" bestFit="1" customWidth="1"/>
    <col min="7615" max="7615" width="11.85546875" style="8" bestFit="1" customWidth="1"/>
    <col min="7616" max="7617" width="12" style="8" bestFit="1" customWidth="1"/>
    <col min="7618" max="7618" width="13.5703125" style="8" bestFit="1" customWidth="1"/>
    <col min="7619" max="7619" width="10.85546875" style="8" customWidth="1"/>
    <col min="7620" max="7620" width="13" style="8" customWidth="1"/>
    <col min="7621" max="7621" width="11.28515625" style="8" customWidth="1"/>
    <col min="7622" max="7622" width="13.5703125" style="8" bestFit="1" customWidth="1"/>
    <col min="7623" max="7623" width="12" style="8" bestFit="1" customWidth="1"/>
    <col min="7624" max="7624" width="11.7109375" style="8" customWidth="1"/>
    <col min="7625" max="7625" width="13.42578125" style="8" bestFit="1" customWidth="1"/>
    <col min="7626" max="7626" width="13.7109375" style="8" bestFit="1" customWidth="1"/>
    <col min="7627" max="7627" width="11" style="8" bestFit="1" customWidth="1"/>
    <col min="7628" max="7628" width="13.42578125" style="8" bestFit="1" customWidth="1"/>
    <col min="7629" max="7629" width="13.7109375" style="8" bestFit="1" customWidth="1"/>
    <col min="7630" max="7630" width="13.7109375" style="8" customWidth="1"/>
    <col min="7631" max="7631" width="13.7109375" style="8" bestFit="1" customWidth="1"/>
    <col min="7632" max="7632" width="6.85546875" style="8" customWidth="1"/>
    <col min="7633" max="7633" width="9.28515625" style="8" customWidth="1"/>
    <col min="7634" max="7634" width="12.7109375" style="8" customWidth="1"/>
    <col min="7635" max="7646" width="11.28515625" style="8" customWidth="1"/>
    <col min="7647" max="7647" width="10.85546875" style="8" customWidth="1"/>
    <col min="7648" max="7660" width="11.42578125" style="8" customWidth="1"/>
    <col min="7661" max="7661" width="9.28515625" style="8" customWidth="1"/>
    <col min="7662" max="7662" width="12.7109375" style="8" customWidth="1"/>
    <col min="7663" max="7674" width="11.42578125" style="8" customWidth="1"/>
    <col min="7675" max="7675" width="11.85546875" style="8" customWidth="1"/>
    <col min="7676" max="7688" width="11.42578125" style="8" customWidth="1"/>
    <col min="7689" max="7689" width="9.28515625" style="8" customWidth="1"/>
    <col min="7690" max="7690" width="11.28515625" style="8" customWidth="1"/>
    <col min="7691" max="7691" width="10" style="8" customWidth="1"/>
    <col min="7692" max="7692" width="9.28515625" style="8" customWidth="1"/>
    <col min="7693" max="7698" width="12" style="8" customWidth="1"/>
    <col min="7699" max="7699" width="10" style="8" customWidth="1"/>
    <col min="7700" max="7700" width="10.7109375" style="8" customWidth="1"/>
    <col min="7701" max="7701" width="10.28515625" style="8" customWidth="1"/>
    <col min="7702" max="7702" width="9.5703125" style="8" customWidth="1"/>
    <col min="7703" max="7703" width="10.85546875" style="8" customWidth="1"/>
    <col min="7704" max="7704" width="9.7109375" style="8" customWidth="1"/>
    <col min="7705" max="7705" width="9" style="8" customWidth="1"/>
    <col min="7706" max="7707" width="9.7109375" style="8" customWidth="1"/>
    <col min="7708" max="7708" width="10.140625" style="8" customWidth="1"/>
    <col min="7709" max="7709" width="9.85546875" style="8" customWidth="1"/>
    <col min="7710" max="7710" width="10.85546875" style="8" customWidth="1"/>
    <col min="7711" max="7711" width="10" style="8" customWidth="1"/>
    <col min="7712" max="7712" width="11.140625" style="8" customWidth="1"/>
    <col min="7713" max="7713" width="10.140625" style="8" customWidth="1"/>
    <col min="7714" max="7714" width="10.5703125" style="8" customWidth="1"/>
    <col min="7715" max="7715" width="10.7109375" style="8" customWidth="1"/>
    <col min="7716" max="7860" width="9.140625" style="8"/>
    <col min="7861" max="7861" width="9.28515625" style="8" customWidth="1"/>
    <col min="7862" max="7862" width="13.42578125" style="8" bestFit="1" customWidth="1"/>
    <col min="7863" max="7863" width="12" style="8" bestFit="1" customWidth="1"/>
    <col min="7864" max="7864" width="10.5703125" style="8" bestFit="1" customWidth="1"/>
    <col min="7865" max="7865" width="10.7109375" style="8" bestFit="1" customWidth="1"/>
    <col min="7866" max="7870" width="12" style="8" bestFit="1" customWidth="1"/>
    <col min="7871" max="7871" width="11.85546875" style="8" bestFit="1" customWidth="1"/>
    <col min="7872" max="7873" width="12" style="8" bestFit="1" customWidth="1"/>
    <col min="7874" max="7874" width="13.5703125" style="8" bestFit="1" customWidth="1"/>
    <col min="7875" max="7875" width="10.85546875" style="8" customWidth="1"/>
    <col min="7876" max="7876" width="13" style="8" customWidth="1"/>
    <col min="7877" max="7877" width="11.28515625" style="8" customWidth="1"/>
    <col min="7878" max="7878" width="13.5703125" style="8" bestFit="1" customWidth="1"/>
    <col min="7879" max="7879" width="12" style="8" bestFit="1" customWidth="1"/>
    <col min="7880" max="7880" width="11.7109375" style="8" customWidth="1"/>
    <col min="7881" max="7881" width="13.42578125" style="8" bestFit="1" customWidth="1"/>
    <col min="7882" max="7882" width="13.7109375" style="8" bestFit="1" customWidth="1"/>
    <col min="7883" max="7883" width="11" style="8" bestFit="1" customWidth="1"/>
    <col min="7884" max="7884" width="13.42578125" style="8" bestFit="1" customWidth="1"/>
    <col min="7885" max="7885" width="13.7109375" style="8" bestFit="1" customWidth="1"/>
    <col min="7886" max="7886" width="13.7109375" style="8" customWidth="1"/>
    <col min="7887" max="7887" width="13.7109375" style="8" bestFit="1" customWidth="1"/>
    <col min="7888" max="7888" width="6.85546875" style="8" customWidth="1"/>
    <col min="7889" max="7889" width="9.28515625" style="8" customWidth="1"/>
    <col min="7890" max="7890" width="12.7109375" style="8" customWidth="1"/>
    <col min="7891" max="7902" width="11.28515625" style="8" customWidth="1"/>
    <col min="7903" max="7903" width="10.85546875" style="8" customWidth="1"/>
    <col min="7904" max="7916" width="11.42578125" style="8" customWidth="1"/>
    <col min="7917" max="7917" width="9.28515625" style="8" customWidth="1"/>
    <col min="7918" max="7918" width="12.7109375" style="8" customWidth="1"/>
    <col min="7919" max="7930" width="11.42578125" style="8" customWidth="1"/>
    <col min="7931" max="7931" width="11.85546875" style="8" customWidth="1"/>
    <col min="7932" max="7944" width="11.42578125" style="8" customWidth="1"/>
    <col min="7945" max="7945" width="9.28515625" style="8" customWidth="1"/>
    <col min="7946" max="7946" width="11.28515625" style="8" customWidth="1"/>
    <col min="7947" max="7947" width="10" style="8" customWidth="1"/>
    <col min="7948" max="7948" width="9.28515625" style="8" customWidth="1"/>
    <col min="7949" max="7954" width="12" style="8" customWidth="1"/>
    <col min="7955" max="7955" width="10" style="8" customWidth="1"/>
    <col min="7956" max="7956" width="10.7109375" style="8" customWidth="1"/>
    <col min="7957" max="7957" width="10.28515625" style="8" customWidth="1"/>
    <col min="7958" max="7958" width="9.5703125" style="8" customWidth="1"/>
    <col min="7959" max="7959" width="10.85546875" style="8" customWidth="1"/>
    <col min="7960" max="7960" width="9.7109375" style="8" customWidth="1"/>
    <col min="7961" max="7961" width="9" style="8" customWidth="1"/>
    <col min="7962" max="7963" width="9.7109375" style="8" customWidth="1"/>
    <col min="7964" max="7964" width="10.140625" style="8" customWidth="1"/>
    <col min="7965" max="7965" width="9.85546875" style="8" customWidth="1"/>
    <col min="7966" max="7966" width="10.85546875" style="8" customWidth="1"/>
    <col min="7967" max="7967" width="10" style="8" customWidth="1"/>
    <col min="7968" max="7968" width="11.140625" style="8" customWidth="1"/>
    <col min="7969" max="7969" width="10.140625" style="8" customWidth="1"/>
    <col min="7970" max="7970" width="10.5703125" style="8" customWidth="1"/>
    <col min="7971" max="7971" width="10.7109375" style="8" customWidth="1"/>
    <col min="7972" max="8116" width="9.140625" style="8"/>
    <col min="8117" max="8117" width="9.28515625" style="8" customWidth="1"/>
    <col min="8118" max="8118" width="13.42578125" style="8" bestFit="1" customWidth="1"/>
    <col min="8119" max="8119" width="12" style="8" bestFit="1" customWidth="1"/>
    <col min="8120" max="8120" width="10.5703125" style="8" bestFit="1" customWidth="1"/>
    <col min="8121" max="8121" width="10.7109375" style="8" bestFit="1" customWidth="1"/>
    <col min="8122" max="8126" width="12" style="8" bestFit="1" customWidth="1"/>
    <col min="8127" max="8127" width="11.85546875" style="8" bestFit="1" customWidth="1"/>
    <col min="8128" max="8129" width="12" style="8" bestFit="1" customWidth="1"/>
    <col min="8130" max="8130" width="13.5703125" style="8" bestFit="1" customWidth="1"/>
    <col min="8131" max="8131" width="10.85546875" style="8" customWidth="1"/>
    <col min="8132" max="8132" width="13" style="8" customWidth="1"/>
    <col min="8133" max="8133" width="11.28515625" style="8" customWidth="1"/>
    <col min="8134" max="8134" width="13.5703125" style="8" bestFit="1" customWidth="1"/>
    <col min="8135" max="8135" width="12" style="8" bestFit="1" customWidth="1"/>
    <col min="8136" max="8136" width="11.7109375" style="8" customWidth="1"/>
    <col min="8137" max="8137" width="13.42578125" style="8" bestFit="1" customWidth="1"/>
    <col min="8138" max="8138" width="13.7109375" style="8" bestFit="1" customWidth="1"/>
    <col min="8139" max="8139" width="11" style="8" bestFit="1" customWidth="1"/>
    <col min="8140" max="8140" width="13.42578125" style="8" bestFit="1" customWidth="1"/>
    <col min="8141" max="8141" width="13.7109375" style="8" bestFit="1" customWidth="1"/>
    <col min="8142" max="8142" width="13.7109375" style="8" customWidth="1"/>
    <col min="8143" max="8143" width="13.7109375" style="8" bestFit="1" customWidth="1"/>
    <col min="8144" max="8144" width="6.85546875" style="8" customWidth="1"/>
    <col min="8145" max="8145" width="9.28515625" style="8" customWidth="1"/>
    <col min="8146" max="8146" width="12.7109375" style="8" customWidth="1"/>
    <col min="8147" max="8158" width="11.28515625" style="8" customWidth="1"/>
    <col min="8159" max="8159" width="10.85546875" style="8" customWidth="1"/>
    <col min="8160" max="8172" width="11.42578125" style="8" customWidth="1"/>
    <col min="8173" max="8173" width="9.28515625" style="8" customWidth="1"/>
    <col min="8174" max="8174" width="12.7109375" style="8" customWidth="1"/>
    <col min="8175" max="8186" width="11.42578125" style="8" customWidth="1"/>
    <col min="8187" max="8187" width="11.85546875" style="8" customWidth="1"/>
    <col min="8188" max="8200" width="11.42578125" style="8" customWidth="1"/>
    <col min="8201" max="8201" width="9.28515625" style="8" customWidth="1"/>
    <col min="8202" max="8202" width="11.28515625" style="8" customWidth="1"/>
    <col min="8203" max="8203" width="10" style="8" customWidth="1"/>
    <col min="8204" max="8204" width="9.28515625" style="8" customWidth="1"/>
    <col min="8205" max="8210" width="12" style="8" customWidth="1"/>
    <col min="8211" max="8211" width="10" style="8" customWidth="1"/>
    <col min="8212" max="8212" width="10.7109375" style="8" customWidth="1"/>
    <col min="8213" max="8213" width="10.28515625" style="8" customWidth="1"/>
    <col min="8214" max="8214" width="9.5703125" style="8" customWidth="1"/>
    <col min="8215" max="8215" width="10.85546875" style="8" customWidth="1"/>
    <col min="8216" max="8216" width="9.7109375" style="8" customWidth="1"/>
    <col min="8217" max="8217" width="9" style="8" customWidth="1"/>
    <col min="8218" max="8219" width="9.7109375" style="8" customWidth="1"/>
    <col min="8220" max="8220" width="10.140625" style="8" customWidth="1"/>
    <col min="8221" max="8221" width="9.85546875" style="8" customWidth="1"/>
    <col min="8222" max="8222" width="10.85546875" style="8" customWidth="1"/>
    <col min="8223" max="8223" width="10" style="8" customWidth="1"/>
    <col min="8224" max="8224" width="11.140625" style="8" customWidth="1"/>
    <col min="8225" max="8225" width="10.140625" style="8" customWidth="1"/>
    <col min="8226" max="8226" width="10.5703125" style="8" customWidth="1"/>
    <col min="8227" max="8227" width="10.7109375" style="8" customWidth="1"/>
    <col min="8228" max="8372" width="9.140625" style="8"/>
    <col min="8373" max="8373" width="9.28515625" style="8" customWidth="1"/>
    <col min="8374" max="8374" width="13.42578125" style="8" bestFit="1" customWidth="1"/>
    <col min="8375" max="8375" width="12" style="8" bestFit="1" customWidth="1"/>
    <col min="8376" max="8376" width="10.5703125" style="8" bestFit="1" customWidth="1"/>
    <col min="8377" max="8377" width="10.7109375" style="8" bestFit="1" customWidth="1"/>
    <col min="8378" max="8382" width="12" style="8" bestFit="1" customWidth="1"/>
    <col min="8383" max="8383" width="11.85546875" style="8" bestFit="1" customWidth="1"/>
    <col min="8384" max="8385" width="12" style="8" bestFit="1" customWidth="1"/>
    <col min="8386" max="8386" width="13.5703125" style="8" bestFit="1" customWidth="1"/>
    <col min="8387" max="8387" width="10.85546875" style="8" customWidth="1"/>
    <col min="8388" max="8388" width="13" style="8" customWidth="1"/>
    <col min="8389" max="8389" width="11.28515625" style="8" customWidth="1"/>
    <col min="8390" max="8390" width="13.5703125" style="8" bestFit="1" customWidth="1"/>
    <col min="8391" max="8391" width="12" style="8" bestFit="1" customWidth="1"/>
    <col min="8392" max="8392" width="11.7109375" style="8" customWidth="1"/>
    <col min="8393" max="8393" width="13.42578125" style="8" bestFit="1" customWidth="1"/>
    <col min="8394" max="8394" width="13.7109375" style="8" bestFit="1" customWidth="1"/>
    <col min="8395" max="8395" width="11" style="8" bestFit="1" customWidth="1"/>
    <col min="8396" max="8396" width="13.42578125" style="8" bestFit="1" customWidth="1"/>
    <col min="8397" max="8397" width="13.7109375" style="8" bestFit="1" customWidth="1"/>
    <col min="8398" max="8398" width="13.7109375" style="8" customWidth="1"/>
    <col min="8399" max="8399" width="13.7109375" style="8" bestFit="1" customWidth="1"/>
    <col min="8400" max="8400" width="6.85546875" style="8" customWidth="1"/>
    <col min="8401" max="8401" width="9.28515625" style="8" customWidth="1"/>
    <col min="8402" max="8402" width="12.7109375" style="8" customWidth="1"/>
    <col min="8403" max="8414" width="11.28515625" style="8" customWidth="1"/>
    <col min="8415" max="8415" width="10.85546875" style="8" customWidth="1"/>
    <col min="8416" max="8428" width="11.42578125" style="8" customWidth="1"/>
    <col min="8429" max="8429" width="9.28515625" style="8" customWidth="1"/>
    <col min="8430" max="8430" width="12.7109375" style="8" customWidth="1"/>
    <col min="8431" max="8442" width="11.42578125" style="8" customWidth="1"/>
    <col min="8443" max="8443" width="11.85546875" style="8" customWidth="1"/>
    <col min="8444" max="8456" width="11.42578125" style="8" customWidth="1"/>
    <col min="8457" max="8457" width="9.28515625" style="8" customWidth="1"/>
    <col min="8458" max="8458" width="11.28515625" style="8" customWidth="1"/>
    <col min="8459" max="8459" width="10" style="8" customWidth="1"/>
    <col min="8460" max="8460" width="9.28515625" style="8" customWidth="1"/>
    <col min="8461" max="8466" width="12" style="8" customWidth="1"/>
    <col min="8467" max="8467" width="10" style="8" customWidth="1"/>
    <col min="8468" max="8468" width="10.7109375" style="8" customWidth="1"/>
    <col min="8469" max="8469" width="10.28515625" style="8" customWidth="1"/>
    <col min="8470" max="8470" width="9.5703125" style="8" customWidth="1"/>
    <col min="8471" max="8471" width="10.85546875" style="8" customWidth="1"/>
    <col min="8472" max="8472" width="9.7109375" style="8" customWidth="1"/>
    <col min="8473" max="8473" width="9" style="8" customWidth="1"/>
    <col min="8474" max="8475" width="9.7109375" style="8" customWidth="1"/>
    <col min="8476" max="8476" width="10.140625" style="8" customWidth="1"/>
    <col min="8477" max="8477" width="9.85546875" style="8" customWidth="1"/>
    <col min="8478" max="8478" width="10.85546875" style="8" customWidth="1"/>
    <col min="8479" max="8479" width="10" style="8" customWidth="1"/>
    <col min="8480" max="8480" width="11.140625" style="8" customWidth="1"/>
    <col min="8481" max="8481" width="10.140625" style="8" customWidth="1"/>
    <col min="8482" max="8482" width="10.5703125" style="8" customWidth="1"/>
    <col min="8483" max="8483" width="10.7109375" style="8" customWidth="1"/>
    <col min="8484" max="8628" width="9.140625" style="8"/>
    <col min="8629" max="8629" width="9.28515625" style="8" customWidth="1"/>
    <col min="8630" max="8630" width="13.42578125" style="8" bestFit="1" customWidth="1"/>
    <col min="8631" max="8631" width="12" style="8" bestFit="1" customWidth="1"/>
    <col min="8632" max="8632" width="10.5703125" style="8" bestFit="1" customWidth="1"/>
    <col min="8633" max="8633" width="10.7109375" style="8" bestFit="1" customWidth="1"/>
    <col min="8634" max="8638" width="12" style="8" bestFit="1" customWidth="1"/>
    <col min="8639" max="8639" width="11.85546875" style="8" bestFit="1" customWidth="1"/>
    <col min="8640" max="8641" width="12" style="8" bestFit="1" customWidth="1"/>
    <col min="8642" max="8642" width="13.5703125" style="8" bestFit="1" customWidth="1"/>
    <col min="8643" max="8643" width="10.85546875" style="8" customWidth="1"/>
    <col min="8644" max="8644" width="13" style="8" customWidth="1"/>
    <col min="8645" max="8645" width="11.28515625" style="8" customWidth="1"/>
    <col min="8646" max="8646" width="13.5703125" style="8" bestFit="1" customWidth="1"/>
    <col min="8647" max="8647" width="12" style="8" bestFit="1" customWidth="1"/>
    <col min="8648" max="8648" width="11.7109375" style="8" customWidth="1"/>
    <col min="8649" max="8649" width="13.42578125" style="8" bestFit="1" customWidth="1"/>
    <col min="8650" max="8650" width="13.7109375" style="8" bestFit="1" customWidth="1"/>
    <col min="8651" max="8651" width="11" style="8" bestFit="1" customWidth="1"/>
    <col min="8652" max="8652" width="13.42578125" style="8" bestFit="1" customWidth="1"/>
    <col min="8653" max="8653" width="13.7109375" style="8" bestFit="1" customWidth="1"/>
    <col min="8654" max="8654" width="13.7109375" style="8" customWidth="1"/>
    <col min="8655" max="8655" width="13.7109375" style="8" bestFit="1" customWidth="1"/>
    <col min="8656" max="8656" width="6.85546875" style="8" customWidth="1"/>
    <col min="8657" max="8657" width="9.28515625" style="8" customWidth="1"/>
    <col min="8658" max="8658" width="12.7109375" style="8" customWidth="1"/>
    <col min="8659" max="8670" width="11.28515625" style="8" customWidth="1"/>
    <col min="8671" max="8671" width="10.85546875" style="8" customWidth="1"/>
    <col min="8672" max="8684" width="11.42578125" style="8" customWidth="1"/>
    <col min="8685" max="8685" width="9.28515625" style="8" customWidth="1"/>
    <col min="8686" max="8686" width="12.7109375" style="8" customWidth="1"/>
    <col min="8687" max="8698" width="11.42578125" style="8" customWidth="1"/>
    <col min="8699" max="8699" width="11.85546875" style="8" customWidth="1"/>
    <col min="8700" max="8712" width="11.42578125" style="8" customWidth="1"/>
    <col min="8713" max="8713" width="9.28515625" style="8" customWidth="1"/>
    <col min="8714" max="8714" width="11.28515625" style="8" customWidth="1"/>
    <col min="8715" max="8715" width="10" style="8" customWidth="1"/>
    <col min="8716" max="8716" width="9.28515625" style="8" customWidth="1"/>
    <col min="8717" max="8722" width="12" style="8" customWidth="1"/>
    <col min="8723" max="8723" width="10" style="8" customWidth="1"/>
    <col min="8724" max="8724" width="10.7109375" style="8" customWidth="1"/>
    <col min="8725" max="8725" width="10.28515625" style="8" customWidth="1"/>
    <col min="8726" max="8726" width="9.5703125" style="8" customWidth="1"/>
    <col min="8727" max="8727" width="10.85546875" style="8" customWidth="1"/>
    <col min="8728" max="8728" width="9.7109375" style="8" customWidth="1"/>
    <col min="8729" max="8729" width="9" style="8" customWidth="1"/>
    <col min="8730" max="8731" width="9.7109375" style="8" customWidth="1"/>
    <col min="8732" max="8732" width="10.140625" style="8" customWidth="1"/>
    <col min="8733" max="8733" width="9.85546875" style="8" customWidth="1"/>
    <col min="8734" max="8734" width="10.85546875" style="8" customWidth="1"/>
    <col min="8735" max="8735" width="10" style="8" customWidth="1"/>
    <col min="8736" max="8736" width="11.140625" style="8" customWidth="1"/>
    <col min="8737" max="8737" width="10.140625" style="8" customWidth="1"/>
    <col min="8738" max="8738" width="10.5703125" style="8" customWidth="1"/>
    <col min="8739" max="8739" width="10.7109375" style="8" customWidth="1"/>
    <col min="8740" max="8884" width="9.140625" style="8"/>
    <col min="8885" max="8885" width="9.28515625" style="8" customWidth="1"/>
    <col min="8886" max="8886" width="13.42578125" style="8" bestFit="1" customWidth="1"/>
    <col min="8887" max="8887" width="12" style="8" bestFit="1" customWidth="1"/>
    <col min="8888" max="8888" width="10.5703125" style="8" bestFit="1" customWidth="1"/>
    <col min="8889" max="8889" width="10.7109375" style="8" bestFit="1" customWidth="1"/>
    <col min="8890" max="8894" width="12" style="8" bestFit="1" customWidth="1"/>
    <col min="8895" max="8895" width="11.85546875" style="8" bestFit="1" customWidth="1"/>
    <col min="8896" max="8897" width="12" style="8" bestFit="1" customWidth="1"/>
    <col min="8898" max="8898" width="13.5703125" style="8" bestFit="1" customWidth="1"/>
    <col min="8899" max="8899" width="10.85546875" style="8" customWidth="1"/>
    <col min="8900" max="8900" width="13" style="8" customWidth="1"/>
    <col min="8901" max="8901" width="11.28515625" style="8" customWidth="1"/>
    <col min="8902" max="8902" width="13.5703125" style="8" bestFit="1" customWidth="1"/>
    <col min="8903" max="8903" width="12" style="8" bestFit="1" customWidth="1"/>
    <col min="8904" max="8904" width="11.7109375" style="8" customWidth="1"/>
    <col min="8905" max="8905" width="13.42578125" style="8" bestFit="1" customWidth="1"/>
    <col min="8906" max="8906" width="13.7109375" style="8" bestFit="1" customWidth="1"/>
    <col min="8907" max="8907" width="11" style="8" bestFit="1" customWidth="1"/>
    <col min="8908" max="8908" width="13.42578125" style="8" bestFit="1" customWidth="1"/>
    <col min="8909" max="8909" width="13.7109375" style="8" bestFit="1" customWidth="1"/>
    <col min="8910" max="8910" width="13.7109375" style="8" customWidth="1"/>
    <col min="8911" max="8911" width="13.7109375" style="8" bestFit="1" customWidth="1"/>
    <col min="8912" max="8912" width="6.85546875" style="8" customWidth="1"/>
    <col min="8913" max="8913" width="9.28515625" style="8" customWidth="1"/>
    <col min="8914" max="8914" width="12.7109375" style="8" customWidth="1"/>
    <col min="8915" max="8926" width="11.28515625" style="8" customWidth="1"/>
    <col min="8927" max="8927" width="10.85546875" style="8" customWidth="1"/>
    <col min="8928" max="8940" width="11.42578125" style="8" customWidth="1"/>
    <col min="8941" max="8941" width="9.28515625" style="8" customWidth="1"/>
    <col min="8942" max="8942" width="12.7109375" style="8" customWidth="1"/>
    <col min="8943" max="8954" width="11.42578125" style="8" customWidth="1"/>
    <col min="8955" max="8955" width="11.85546875" style="8" customWidth="1"/>
    <col min="8956" max="8968" width="11.42578125" style="8" customWidth="1"/>
    <col min="8969" max="8969" width="9.28515625" style="8" customWidth="1"/>
    <col min="8970" max="8970" width="11.28515625" style="8" customWidth="1"/>
    <col min="8971" max="8971" width="10" style="8" customWidth="1"/>
    <col min="8972" max="8972" width="9.28515625" style="8" customWidth="1"/>
    <col min="8973" max="8978" width="12" style="8" customWidth="1"/>
    <col min="8979" max="8979" width="10" style="8" customWidth="1"/>
    <col min="8980" max="8980" width="10.7109375" style="8" customWidth="1"/>
    <col min="8981" max="8981" width="10.28515625" style="8" customWidth="1"/>
    <col min="8982" max="8982" width="9.5703125" style="8" customWidth="1"/>
    <col min="8983" max="8983" width="10.85546875" style="8" customWidth="1"/>
    <col min="8984" max="8984" width="9.7109375" style="8" customWidth="1"/>
    <col min="8985" max="8985" width="9" style="8" customWidth="1"/>
    <col min="8986" max="8987" width="9.7109375" style="8" customWidth="1"/>
    <col min="8988" max="8988" width="10.140625" style="8" customWidth="1"/>
    <col min="8989" max="8989" width="9.85546875" style="8" customWidth="1"/>
    <col min="8990" max="8990" width="10.85546875" style="8" customWidth="1"/>
    <col min="8991" max="8991" width="10" style="8" customWidth="1"/>
    <col min="8992" max="8992" width="11.140625" style="8" customWidth="1"/>
    <col min="8993" max="8993" width="10.140625" style="8" customWidth="1"/>
    <col min="8994" max="8994" width="10.5703125" style="8" customWidth="1"/>
    <col min="8995" max="8995" width="10.7109375" style="8" customWidth="1"/>
    <col min="8996" max="9140" width="9.140625" style="8"/>
    <col min="9141" max="9141" width="9.28515625" style="8" customWidth="1"/>
    <col min="9142" max="9142" width="13.42578125" style="8" bestFit="1" customWidth="1"/>
    <col min="9143" max="9143" width="12" style="8" bestFit="1" customWidth="1"/>
    <col min="9144" max="9144" width="10.5703125" style="8" bestFit="1" customWidth="1"/>
    <col min="9145" max="9145" width="10.7109375" style="8" bestFit="1" customWidth="1"/>
    <col min="9146" max="9150" width="12" style="8" bestFit="1" customWidth="1"/>
    <col min="9151" max="9151" width="11.85546875" style="8" bestFit="1" customWidth="1"/>
    <col min="9152" max="9153" width="12" style="8" bestFit="1" customWidth="1"/>
    <col min="9154" max="9154" width="13.5703125" style="8" bestFit="1" customWidth="1"/>
    <col min="9155" max="9155" width="10.85546875" style="8" customWidth="1"/>
    <col min="9156" max="9156" width="13" style="8" customWidth="1"/>
    <col min="9157" max="9157" width="11.28515625" style="8" customWidth="1"/>
    <col min="9158" max="9158" width="13.5703125" style="8" bestFit="1" customWidth="1"/>
    <col min="9159" max="9159" width="12" style="8" bestFit="1" customWidth="1"/>
    <col min="9160" max="9160" width="11.7109375" style="8" customWidth="1"/>
    <col min="9161" max="9161" width="13.42578125" style="8" bestFit="1" customWidth="1"/>
    <col min="9162" max="9162" width="13.7109375" style="8" bestFit="1" customWidth="1"/>
    <col min="9163" max="9163" width="11" style="8" bestFit="1" customWidth="1"/>
    <col min="9164" max="9164" width="13.42578125" style="8" bestFit="1" customWidth="1"/>
    <col min="9165" max="9165" width="13.7109375" style="8" bestFit="1" customWidth="1"/>
    <col min="9166" max="9166" width="13.7109375" style="8" customWidth="1"/>
    <col min="9167" max="9167" width="13.7109375" style="8" bestFit="1" customWidth="1"/>
    <col min="9168" max="9168" width="6.85546875" style="8" customWidth="1"/>
    <col min="9169" max="9169" width="9.28515625" style="8" customWidth="1"/>
    <col min="9170" max="9170" width="12.7109375" style="8" customWidth="1"/>
    <col min="9171" max="9182" width="11.28515625" style="8" customWidth="1"/>
    <col min="9183" max="9183" width="10.85546875" style="8" customWidth="1"/>
    <col min="9184" max="9196" width="11.42578125" style="8" customWidth="1"/>
    <col min="9197" max="9197" width="9.28515625" style="8" customWidth="1"/>
    <col min="9198" max="9198" width="12.7109375" style="8" customWidth="1"/>
    <col min="9199" max="9210" width="11.42578125" style="8" customWidth="1"/>
    <col min="9211" max="9211" width="11.85546875" style="8" customWidth="1"/>
    <col min="9212" max="9224" width="11.42578125" style="8" customWidth="1"/>
    <col min="9225" max="9225" width="9.28515625" style="8" customWidth="1"/>
    <col min="9226" max="9226" width="11.28515625" style="8" customWidth="1"/>
    <col min="9227" max="9227" width="10" style="8" customWidth="1"/>
    <col min="9228" max="9228" width="9.28515625" style="8" customWidth="1"/>
    <col min="9229" max="9234" width="12" style="8" customWidth="1"/>
    <col min="9235" max="9235" width="10" style="8" customWidth="1"/>
    <col min="9236" max="9236" width="10.7109375" style="8" customWidth="1"/>
    <col min="9237" max="9237" width="10.28515625" style="8" customWidth="1"/>
    <col min="9238" max="9238" width="9.5703125" style="8" customWidth="1"/>
    <col min="9239" max="9239" width="10.85546875" style="8" customWidth="1"/>
    <col min="9240" max="9240" width="9.7109375" style="8" customWidth="1"/>
    <col min="9241" max="9241" width="9" style="8" customWidth="1"/>
    <col min="9242" max="9243" width="9.7109375" style="8" customWidth="1"/>
    <col min="9244" max="9244" width="10.140625" style="8" customWidth="1"/>
    <col min="9245" max="9245" width="9.85546875" style="8" customWidth="1"/>
    <col min="9246" max="9246" width="10.85546875" style="8" customWidth="1"/>
    <col min="9247" max="9247" width="10" style="8" customWidth="1"/>
    <col min="9248" max="9248" width="11.140625" style="8" customWidth="1"/>
    <col min="9249" max="9249" width="10.140625" style="8" customWidth="1"/>
    <col min="9250" max="9250" width="10.5703125" style="8" customWidth="1"/>
    <col min="9251" max="9251" width="10.7109375" style="8" customWidth="1"/>
    <col min="9252" max="9396" width="9.140625" style="8"/>
    <col min="9397" max="9397" width="9.28515625" style="8" customWidth="1"/>
    <col min="9398" max="9398" width="13.42578125" style="8" bestFit="1" customWidth="1"/>
    <col min="9399" max="9399" width="12" style="8" bestFit="1" customWidth="1"/>
    <col min="9400" max="9400" width="10.5703125" style="8" bestFit="1" customWidth="1"/>
    <col min="9401" max="9401" width="10.7109375" style="8" bestFit="1" customWidth="1"/>
    <col min="9402" max="9406" width="12" style="8" bestFit="1" customWidth="1"/>
    <col min="9407" max="9407" width="11.85546875" style="8" bestFit="1" customWidth="1"/>
    <col min="9408" max="9409" width="12" style="8" bestFit="1" customWidth="1"/>
    <col min="9410" max="9410" width="13.5703125" style="8" bestFit="1" customWidth="1"/>
    <col min="9411" max="9411" width="10.85546875" style="8" customWidth="1"/>
    <col min="9412" max="9412" width="13" style="8" customWidth="1"/>
    <col min="9413" max="9413" width="11.28515625" style="8" customWidth="1"/>
    <col min="9414" max="9414" width="13.5703125" style="8" bestFit="1" customWidth="1"/>
    <col min="9415" max="9415" width="12" style="8" bestFit="1" customWidth="1"/>
    <col min="9416" max="9416" width="11.7109375" style="8" customWidth="1"/>
    <col min="9417" max="9417" width="13.42578125" style="8" bestFit="1" customWidth="1"/>
    <col min="9418" max="9418" width="13.7109375" style="8" bestFit="1" customWidth="1"/>
    <col min="9419" max="9419" width="11" style="8" bestFit="1" customWidth="1"/>
    <col min="9420" max="9420" width="13.42578125" style="8" bestFit="1" customWidth="1"/>
    <col min="9421" max="9421" width="13.7109375" style="8" bestFit="1" customWidth="1"/>
    <col min="9422" max="9422" width="13.7109375" style="8" customWidth="1"/>
    <col min="9423" max="9423" width="13.7109375" style="8" bestFit="1" customWidth="1"/>
    <col min="9424" max="9424" width="6.85546875" style="8" customWidth="1"/>
    <col min="9425" max="9425" width="9.28515625" style="8" customWidth="1"/>
    <col min="9426" max="9426" width="12.7109375" style="8" customWidth="1"/>
    <col min="9427" max="9438" width="11.28515625" style="8" customWidth="1"/>
    <col min="9439" max="9439" width="10.85546875" style="8" customWidth="1"/>
    <col min="9440" max="9452" width="11.42578125" style="8" customWidth="1"/>
    <col min="9453" max="9453" width="9.28515625" style="8" customWidth="1"/>
    <col min="9454" max="9454" width="12.7109375" style="8" customWidth="1"/>
    <col min="9455" max="9466" width="11.42578125" style="8" customWidth="1"/>
    <col min="9467" max="9467" width="11.85546875" style="8" customWidth="1"/>
    <col min="9468" max="9480" width="11.42578125" style="8" customWidth="1"/>
    <col min="9481" max="9481" width="9.28515625" style="8" customWidth="1"/>
    <col min="9482" max="9482" width="11.28515625" style="8" customWidth="1"/>
    <col min="9483" max="9483" width="10" style="8" customWidth="1"/>
    <col min="9484" max="9484" width="9.28515625" style="8" customWidth="1"/>
    <col min="9485" max="9490" width="12" style="8" customWidth="1"/>
    <col min="9491" max="9491" width="10" style="8" customWidth="1"/>
    <col min="9492" max="9492" width="10.7109375" style="8" customWidth="1"/>
    <col min="9493" max="9493" width="10.28515625" style="8" customWidth="1"/>
    <col min="9494" max="9494" width="9.5703125" style="8" customWidth="1"/>
    <col min="9495" max="9495" width="10.85546875" style="8" customWidth="1"/>
    <col min="9496" max="9496" width="9.7109375" style="8" customWidth="1"/>
    <col min="9497" max="9497" width="9" style="8" customWidth="1"/>
    <col min="9498" max="9499" width="9.7109375" style="8" customWidth="1"/>
    <col min="9500" max="9500" width="10.140625" style="8" customWidth="1"/>
    <col min="9501" max="9501" width="9.85546875" style="8" customWidth="1"/>
    <col min="9502" max="9502" width="10.85546875" style="8" customWidth="1"/>
    <col min="9503" max="9503" width="10" style="8" customWidth="1"/>
    <col min="9504" max="9504" width="11.140625" style="8" customWidth="1"/>
    <col min="9505" max="9505" width="10.140625" style="8" customWidth="1"/>
    <col min="9506" max="9506" width="10.5703125" style="8" customWidth="1"/>
    <col min="9507" max="9507" width="10.7109375" style="8" customWidth="1"/>
    <col min="9508" max="9652" width="9.140625" style="8"/>
    <col min="9653" max="9653" width="9.28515625" style="8" customWidth="1"/>
    <col min="9654" max="9654" width="13.42578125" style="8" bestFit="1" customWidth="1"/>
    <col min="9655" max="9655" width="12" style="8" bestFit="1" customWidth="1"/>
    <col min="9656" max="9656" width="10.5703125" style="8" bestFit="1" customWidth="1"/>
    <col min="9657" max="9657" width="10.7109375" style="8" bestFit="1" customWidth="1"/>
    <col min="9658" max="9662" width="12" style="8" bestFit="1" customWidth="1"/>
    <col min="9663" max="9663" width="11.85546875" style="8" bestFit="1" customWidth="1"/>
    <col min="9664" max="9665" width="12" style="8" bestFit="1" customWidth="1"/>
    <col min="9666" max="9666" width="13.5703125" style="8" bestFit="1" customWidth="1"/>
    <col min="9667" max="9667" width="10.85546875" style="8" customWidth="1"/>
    <col min="9668" max="9668" width="13" style="8" customWidth="1"/>
    <col min="9669" max="9669" width="11.28515625" style="8" customWidth="1"/>
    <col min="9670" max="9670" width="13.5703125" style="8" bestFit="1" customWidth="1"/>
    <col min="9671" max="9671" width="12" style="8" bestFit="1" customWidth="1"/>
    <col min="9672" max="9672" width="11.7109375" style="8" customWidth="1"/>
    <col min="9673" max="9673" width="13.42578125" style="8" bestFit="1" customWidth="1"/>
    <col min="9674" max="9674" width="13.7109375" style="8" bestFit="1" customWidth="1"/>
    <col min="9675" max="9675" width="11" style="8" bestFit="1" customWidth="1"/>
    <col min="9676" max="9676" width="13.42578125" style="8" bestFit="1" customWidth="1"/>
    <col min="9677" max="9677" width="13.7109375" style="8" bestFit="1" customWidth="1"/>
    <col min="9678" max="9678" width="13.7109375" style="8" customWidth="1"/>
    <col min="9679" max="9679" width="13.7109375" style="8" bestFit="1" customWidth="1"/>
    <col min="9680" max="9680" width="6.85546875" style="8" customWidth="1"/>
    <col min="9681" max="9681" width="9.28515625" style="8" customWidth="1"/>
    <col min="9682" max="9682" width="12.7109375" style="8" customWidth="1"/>
    <col min="9683" max="9694" width="11.28515625" style="8" customWidth="1"/>
    <col min="9695" max="9695" width="10.85546875" style="8" customWidth="1"/>
    <col min="9696" max="9708" width="11.42578125" style="8" customWidth="1"/>
    <col min="9709" max="9709" width="9.28515625" style="8" customWidth="1"/>
    <col min="9710" max="9710" width="12.7109375" style="8" customWidth="1"/>
    <col min="9711" max="9722" width="11.42578125" style="8" customWidth="1"/>
    <col min="9723" max="9723" width="11.85546875" style="8" customWidth="1"/>
    <col min="9724" max="9736" width="11.42578125" style="8" customWidth="1"/>
    <col min="9737" max="9737" width="9.28515625" style="8" customWidth="1"/>
    <col min="9738" max="9738" width="11.28515625" style="8" customWidth="1"/>
    <col min="9739" max="9739" width="10" style="8" customWidth="1"/>
    <col min="9740" max="9740" width="9.28515625" style="8" customWidth="1"/>
    <col min="9741" max="9746" width="12" style="8" customWidth="1"/>
    <col min="9747" max="9747" width="10" style="8" customWidth="1"/>
    <col min="9748" max="9748" width="10.7109375" style="8" customWidth="1"/>
    <col min="9749" max="9749" width="10.28515625" style="8" customWidth="1"/>
    <col min="9750" max="9750" width="9.5703125" style="8" customWidth="1"/>
    <col min="9751" max="9751" width="10.85546875" style="8" customWidth="1"/>
    <col min="9752" max="9752" width="9.7109375" style="8" customWidth="1"/>
    <col min="9753" max="9753" width="9" style="8" customWidth="1"/>
    <col min="9754" max="9755" width="9.7109375" style="8" customWidth="1"/>
    <col min="9756" max="9756" width="10.140625" style="8" customWidth="1"/>
    <col min="9757" max="9757" width="9.85546875" style="8" customWidth="1"/>
    <col min="9758" max="9758" width="10.85546875" style="8" customWidth="1"/>
    <col min="9759" max="9759" width="10" style="8" customWidth="1"/>
    <col min="9760" max="9760" width="11.140625" style="8" customWidth="1"/>
    <col min="9761" max="9761" width="10.140625" style="8" customWidth="1"/>
    <col min="9762" max="9762" width="10.5703125" style="8" customWidth="1"/>
    <col min="9763" max="9763" width="10.7109375" style="8" customWidth="1"/>
    <col min="9764" max="9908" width="9.140625" style="8"/>
    <col min="9909" max="9909" width="9.28515625" style="8" customWidth="1"/>
    <col min="9910" max="9910" width="13.42578125" style="8" bestFit="1" customWidth="1"/>
    <col min="9911" max="9911" width="12" style="8" bestFit="1" customWidth="1"/>
    <col min="9912" max="9912" width="10.5703125" style="8" bestFit="1" customWidth="1"/>
    <col min="9913" max="9913" width="10.7109375" style="8" bestFit="1" customWidth="1"/>
    <col min="9914" max="9918" width="12" style="8" bestFit="1" customWidth="1"/>
    <col min="9919" max="9919" width="11.85546875" style="8" bestFit="1" customWidth="1"/>
    <col min="9920" max="9921" width="12" style="8" bestFit="1" customWidth="1"/>
    <col min="9922" max="9922" width="13.5703125" style="8" bestFit="1" customWidth="1"/>
    <col min="9923" max="9923" width="10.85546875" style="8" customWidth="1"/>
    <col min="9924" max="9924" width="13" style="8" customWidth="1"/>
    <col min="9925" max="9925" width="11.28515625" style="8" customWidth="1"/>
    <col min="9926" max="9926" width="13.5703125" style="8" bestFit="1" customWidth="1"/>
    <col min="9927" max="9927" width="12" style="8" bestFit="1" customWidth="1"/>
    <col min="9928" max="9928" width="11.7109375" style="8" customWidth="1"/>
    <col min="9929" max="9929" width="13.42578125" style="8" bestFit="1" customWidth="1"/>
    <col min="9930" max="9930" width="13.7109375" style="8" bestFit="1" customWidth="1"/>
    <col min="9931" max="9931" width="11" style="8" bestFit="1" customWidth="1"/>
    <col min="9932" max="9932" width="13.42578125" style="8" bestFit="1" customWidth="1"/>
    <col min="9933" max="9933" width="13.7109375" style="8" bestFit="1" customWidth="1"/>
    <col min="9934" max="9934" width="13.7109375" style="8" customWidth="1"/>
    <col min="9935" max="9935" width="13.7109375" style="8" bestFit="1" customWidth="1"/>
    <col min="9936" max="9936" width="6.85546875" style="8" customWidth="1"/>
    <col min="9937" max="9937" width="9.28515625" style="8" customWidth="1"/>
    <col min="9938" max="9938" width="12.7109375" style="8" customWidth="1"/>
    <col min="9939" max="9950" width="11.28515625" style="8" customWidth="1"/>
    <col min="9951" max="9951" width="10.85546875" style="8" customWidth="1"/>
    <col min="9952" max="9964" width="11.42578125" style="8" customWidth="1"/>
    <col min="9965" max="9965" width="9.28515625" style="8" customWidth="1"/>
    <col min="9966" max="9966" width="12.7109375" style="8" customWidth="1"/>
    <col min="9967" max="9978" width="11.42578125" style="8" customWidth="1"/>
    <col min="9979" max="9979" width="11.85546875" style="8" customWidth="1"/>
    <col min="9980" max="9992" width="11.42578125" style="8" customWidth="1"/>
    <col min="9993" max="9993" width="9.28515625" style="8" customWidth="1"/>
    <col min="9994" max="9994" width="11.28515625" style="8" customWidth="1"/>
    <col min="9995" max="9995" width="10" style="8" customWidth="1"/>
    <col min="9996" max="9996" width="9.28515625" style="8" customWidth="1"/>
    <col min="9997" max="10002" width="12" style="8" customWidth="1"/>
    <col min="10003" max="10003" width="10" style="8" customWidth="1"/>
    <col min="10004" max="10004" width="10.7109375" style="8" customWidth="1"/>
    <col min="10005" max="10005" width="10.28515625" style="8" customWidth="1"/>
    <col min="10006" max="10006" width="9.5703125" style="8" customWidth="1"/>
    <col min="10007" max="10007" width="10.85546875" style="8" customWidth="1"/>
    <col min="10008" max="10008" width="9.7109375" style="8" customWidth="1"/>
    <col min="10009" max="10009" width="9" style="8" customWidth="1"/>
    <col min="10010" max="10011" width="9.7109375" style="8" customWidth="1"/>
    <col min="10012" max="10012" width="10.140625" style="8" customWidth="1"/>
    <col min="10013" max="10013" width="9.85546875" style="8" customWidth="1"/>
    <col min="10014" max="10014" width="10.85546875" style="8" customWidth="1"/>
    <col min="10015" max="10015" width="10" style="8" customWidth="1"/>
    <col min="10016" max="10016" width="11.140625" style="8" customWidth="1"/>
    <col min="10017" max="10017" width="10.140625" style="8" customWidth="1"/>
    <col min="10018" max="10018" width="10.5703125" style="8" customWidth="1"/>
    <col min="10019" max="10019" width="10.7109375" style="8" customWidth="1"/>
    <col min="10020" max="10164" width="9.140625" style="8"/>
    <col min="10165" max="10165" width="9.28515625" style="8" customWidth="1"/>
    <col min="10166" max="10166" width="13.42578125" style="8" bestFit="1" customWidth="1"/>
    <col min="10167" max="10167" width="12" style="8" bestFit="1" customWidth="1"/>
    <col min="10168" max="10168" width="10.5703125" style="8" bestFit="1" customWidth="1"/>
    <col min="10169" max="10169" width="10.7109375" style="8" bestFit="1" customWidth="1"/>
    <col min="10170" max="10174" width="12" style="8" bestFit="1" customWidth="1"/>
    <col min="10175" max="10175" width="11.85546875" style="8" bestFit="1" customWidth="1"/>
    <col min="10176" max="10177" width="12" style="8" bestFit="1" customWidth="1"/>
    <col min="10178" max="10178" width="13.5703125" style="8" bestFit="1" customWidth="1"/>
    <col min="10179" max="10179" width="10.85546875" style="8" customWidth="1"/>
    <col min="10180" max="10180" width="13" style="8" customWidth="1"/>
    <col min="10181" max="10181" width="11.28515625" style="8" customWidth="1"/>
    <col min="10182" max="10182" width="13.5703125" style="8" bestFit="1" customWidth="1"/>
    <col min="10183" max="10183" width="12" style="8" bestFit="1" customWidth="1"/>
    <col min="10184" max="10184" width="11.7109375" style="8" customWidth="1"/>
    <col min="10185" max="10185" width="13.42578125" style="8" bestFit="1" customWidth="1"/>
    <col min="10186" max="10186" width="13.7109375" style="8" bestFit="1" customWidth="1"/>
    <col min="10187" max="10187" width="11" style="8" bestFit="1" customWidth="1"/>
    <col min="10188" max="10188" width="13.42578125" style="8" bestFit="1" customWidth="1"/>
    <col min="10189" max="10189" width="13.7109375" style="8" bestFit="1" customWidth="1"/>
    <col min="10190" max="10190" width="13.7109375" style="8" customWidth="1"/>
    <col min="10191" max="10191" width="13.7109375" style="8" bestFit="1" customWidth="1"/>
    <col min="10192" max="10192" width="6.85546875" style="8" customWidth="1"/>
    <col min="10193" max="10193" width="9.28515625" style="8" customWidth="1"/>
    <col min="10194" max="10194" width="12.7109375" style="8" customWidth="1"/>
    <col min="10195" max="10206" width="11.28515625" style="8" customWidth="1"/>
    <col min="10207" max="10207" width="10.85546875" style="8" customWidth="1"/>
    <col min="10208" max="10220" width="11.42578125" style="8" customWidth="1"/>
    <col min="10221" max="10221" width="9.28515625" style="8" customWidth="1"/>
    <col min="10222" max="10222" width="12.7109375" style="8" customWidth="1"/>
    <col min="10223" max="10234" width="11.42578125" style="8" customWidth="1"/>
    <col min="10235" max="10235" width="11.85546875" style="8" customWidth="1"/>
    <col min="10236" max="10248" width="11.42578125" style="8" customWidth="1"/>
    <col min="10249" max="10249" width="9.28515625" style="8" customWidth="1"/>
    <col min="10250" max="10250" width="11.28515625" style="8" customWidth="1"/>
    <col min="10251" max="10251" width="10" style="8" customWidth="1"/>
    <col min="10252" max="10252" width="9.28515625" style="8" customWidth="1"/>
    <col min="10253" max="10258" width="12" style="8" customWidth="1"/>
    <col min="10259" max="10259" width="10" style="8" customWidth="1"/>
    <col min="10260" max="10260" width="10.7109375" style="8" customWidth="1"/>
    <col min="10261" max="10261" width="10.28515625" style="8" customWidth="1"/>
    <col min="10262" max="10262" width="9.5703125" style="8" customWidth="1"/>
    <col min="10263" max="10263" width="10.85546875" style="8" customWidth="1"/>
    <col min="10264" max="10264" width="9.7109375" style="8" customWidth="1"/>
    <col min="10265" max="10265" width="9" style="8" customWidth="1"/>
    <col min="10266" max="10267" width="9.7109375" style="8" customWidth="1"/>
    <col min="10268" max="10268" width="10.140625" style="8" customWidth="1"/>
    <col min="10269" max="10269" width="9.85546875" style="8" customWidth="1"/>
    <col min="10270" max="10270" width="10.85546875" style="8" customWidth="1"/>
    <col min="10271" max="10271" width="10" style="8" customWidth="1"/>
    <col min="10272" max="10272" width="11.140625" style="8" customWidth="1"/>
    <col min="10273" max="10273" width="10.140625" style="8" customWidth="1"/>
    <col min="10274" max="10274" width="10.5703125" style="8" customWidth="1"/>
    <col min="10275" max="10275" width="10.7109375" style="8" customWidth="1"/>
    <col min="10276" max="10420" width="9.140625" style="8"/>
    <col min="10421" max="10421" width="9.28515625" style="8" customWidth="1"/>
    <col min="10422" max="10422" width="13.42578125" style="8" bestFit="1" customWidth="1"/>
    <col min="10423" max="10423" width="12" style="8" bestFit="1" customWidth="1"/>
    <col min="10424" max="10424" width="10.5703125" style="8" bestFit="1" customWidth="1"/>
    <col min="10425" max="10425" width="10.7109375" style="8" bestFit="1" customWidth="1"/>
    <col min="10426" max="10430" width="12" style="8" bestFit="1" customWidth="1"/>
    <col min="10431" max="10431" width="11.85546875" style="8" bestFit="1" customWidth="1"/>
    <col min="10432" max="10433" width="12" style="8" bestFit="1" customWidth="1"/>
    <col min="10434" max="10434" width="13.5703125" style="8" bestFit="1" customWidth="1"/>
    <col min="10435" max="10435" width="10.85546875" style="8" customWidth="1"/>
    <col min="10436" max="10436" width="13" style="8" customWidth="1"/>
    <col min="10437" max="10437" width="11.28515625" style="8" customWidth="1"/>
    <col min="10438" max="10438" width="13.5703125" style="8" bestFit="1" customWidth="1"/>
    <col min="10439" max="10439" width="12" style="8" bestFit="1" customWidth="1"/>
    <col min="10440" max="10440" width="11.7109375" style="8" customWidth="1"/>
    <col min="10441" max="10441" width="13.42578125" style="8" bestFit="1" customWidth="1"/>
    <col min="10442" max="10442" width="13.7109375" style="8" bestFit="1" customWidth="1"/>
    <col min="10443" max="10443" width="11" style="8" bestFit="1" customWidth="1"/>
    <col min="10444" max="10444" width="13.42578125" style="8" bestFit="1" customWidth="1"/>
    <col min="10445" max="10445" width="13.7109375" style="8" bestFit="1" customWidth="1"/>
    <col min="10446" max="10446" width="13.7109375" style="8" customWidth="1"/>
    <col min="10447" max="10447" width="13.7109375" style="8" bestFit="1" customWidth="1"/>
    <col min="10448" max="10448" width="6.85546875" style="8" customWidth="1"/>
    <col min="10449" max="10449" width="9.28515625" style="8" customWidth="1"/>
    <col min="10450" max="10450" width="12.7109375" style="8" customWidth="1"/>
    <col min="10451" max="10462" width="11.28515625" style="8" customWidth="1"/>
    <col min="10463" max="10463" width="10.85546875" style="8" customWidth="1"/>
    <col min="10464" max="10476" width="11.42578125" style="8" customWidth="1"/>
    <col min="10477" max="10477" width="9.28515625" style="8" customWidth="1"/>
    <col min="10478" max="10478" width="12.7109375" style="8" customWidth="1"/>
    <col min="10479" max="10490" width="11.42578125" style="8" customWidth="1"/>
    <col min="10491" max="10491" width="11.85546875" style="8" customWidth="1"/>
    <col min="10492" max="10504" width="11.42578125" style="8" customWidth="1"/>
    <col min="10505" max="10505" width="9.28515625" style="8" customWidth="1"/>
    <col min="10506" max="10506" width="11.28515625" style="8" customWidth="1"/>
    <col min="10507" max="10507" width="10" style="8" customWidth="1"/>
    <col min="10508" max="10508" width="9.28515625" style="8" customWidth="1"/>
    <col min="10509" max="10514" width="12" style="8" customWidth="1"/>
    <col min="10515" max="10515" width="10" style="8" customWidth="1"/>
    <col min="10516" max="10516" width="10.7109375" style="8" customWidth="1"/>
    <col min="10517" max="10517" width="10.28515625" style="8" customWidth="1"/>
    <col min="10518" max="10518" width="9.5703125" style="8" customWidth="1"/>
    <col min="10519" max="10519" width="10.85546875" style="8" customWidth="1"/>
    <col min="10520" max="10520" width="9.7109375" style="8" customWidth="1"/>
    <col min="10521" max="10521" width="9" style="8" customWidth="1"/>
    <col min="10522" max="10523" width="9.7109375" style="8" customWidth="1"/>
    <col min="10524" max="10524" width="10.140625" style="8" customWidth="1"/>
    <col min="10525" max="10525" width="9.85546875" style="8" customWidth="1"/>
    <col min="10526" max="10526" width="10.85546875" style="8" customWidth="1"/>
    <col min="10527" max="10527" width="10" style="8" customWidth="1"/>
    <col min="10528" max="10528" width="11.140625" style="8" customWidth="1"/>
    <col min="10529" max="10529" width="10.140625" style="8" customWidth="1"/>
    <col min="10530" max="10530" width="10.5703125" style="8" customWidth="1"/>
    <col min="10531" max="10531" width="10.7109375" style="8" customWidth="1"/>
    <col min="10532" max="10676" width="9.140625" style="8"/>
    <col min="10677" max="10677" width="9.28515625" style="8" customWidth="1"/>
    <col min="10678" max="10678" width="13.42578125" style="8" bestFit="1" customWidth="1"/>
    <col min="10679" max="10679" width="12" style="8" bestFit="1" customWidth="1"/>
    <col min="10680" max="10680" width="10.5703125" style="8" bestFit="1" customWidth="1"/>
    <col min="10681" max="10681" width="10.7109375" style="8" bestFit="1" customWidth="1"/>
    <col min="10682" max="10686" width="12" style="8" bestFit="1" customWidth="1"/>
    <col min="10687" max="10687" width="11.85546875" style="8" bestFit="1" customWidth="1"/>
    <col min="10688" max="10689" width="12" style="8" bestFit="1" customWidth="1"/>
    <col min="10690" max="10690" width="13.5703125" style="8" bestFit="1" customWidth="1"/>
    <col min="10691" max="10691" width="10.85546875" style="8" customWidth="1"/>
    <col min="10692" max="10692" width="13" style="8" customWidth="1"/>
    <col min="10693" max="10693" width="11.28515625" style="8" customWidth="1"/>
    <col min="10694" max="10694" width="13.5703125" style="8" bestFit="1" customWidth="1"/>
    <col min="10695" max="10695" width="12" style="8" bestFit="1" customWidth="1"/>
    <col min="10696" max="10696" width="11.7109375" style="8" customWidth="1"/>
    <col min="10697" max="10697" width="13.42578125" style="8" bestFit="1" customWidth="1"/>
    <col min="10698" max="10698" width="13.7109375" style="8" bestFit="1" customWidth="1"/>
    <col min="10699" max="10699" width="11" style="8" bestFit="1" customWidth="1"/>
    <col min="10700" max="10700" width="13.42578125" style="8" bestFit="1" customWidth="1"/>
    <col min="10701" max="10701" width="13.7109375" style="8" bestFit="1" customWidth="1"/>
    <col min="10702" max="10702" width="13.7109375" style="8" customWidth="1"/>
    <col min="10703" max="10703" width="13.7109375" style="8" bestFit="1" customWidth="1"/>
    <col min="10704" max="10704" width="6.85546875" style="8" customWidth="1"/>
    <col min="10705" max="10705" width="9.28515625" style="8" customWidth="1"/>
    <col min="10706" max="10706" width="12.7109375" style="8" customWidth="1"/>
    <col min="10707" max="10718" width="11.28515625" style="8" customWidth="1"/>
    <col min="10719" max="10719" width="10.85546875" style="8" customWidth="1"/>
    <col min="10720" max="10732" width="11.42578125" style="8" customWidth="1"/>
    <col min="10733" max="10733" width="9.28515625" style="8" customWidth="1"/>
    <col min="10734" max="10734" width="12.7109375" style="8" customWidth="1"/>
    <col min="10735" max="10746" width="11.42578125" style="8" customWidth="1"/>
    <col min="10747" max="10747" width="11.85546875" style="8" customWidth="1"/>
    <col min="10748" max="10760" width="11.42578125" style="8" customWidth="1"/>
    <col min="10761" max="10761" width="9.28515625" style="8" customWidth="1"/>
    <col min="10762" max="10762" width="11.28515625" style="8" customWidth="1"/>
    <col min="10763" max="10763" width="10" style="8" customWidth="1"/>
    <col min="10764" max="10764" width="9.28515625" style="8" customWidth="1"/>
    <col min="10765" max="10770" width="12" style="8" customWidth="1"/>
    <col min="10771" max="10771" width="10" style="8" customWidth="1"/>
    <col min="10772" max="10772" width="10.7109375" style="8" customWidth="1"/>
    <col min="10773" max="10773" width="10.28515625" style="8" customWidth="1"/>
    <col min="10774" max="10774" width="9.5703125" style="8" customWidth="1"/>
    <col min="10775" max="10775" width="10.85546875" style="8" customWidth="1"/>
    <col min="10776" max="10776" width="9.7109375" style="8" customWidth="1"/>
    <col min="10777" max="10777" width="9" style="8" customWidth="1"/>
    <col min="10778" max="10779" width="9.7109375" style="8" customWidth="1"/>
    <col min="10780" max="10780" width="10.140625" style="8" customWidth="1"/>
    <col min="10781" max="10781" width="9.85546875" style="8" customWidth="1"/>
    <col min="10782" max="10782" width="10.85546875" style="8" customWidth="1"/>
    <col min="10783" max="10783" width="10" style="8" customWidth="1"/>
    <col min="10784" max="10784" width="11.140625" style="8" customWidth="1"/>
    <col min="10785" max="10785" width="10.140625" style="8" customWidth="1"/>
    <col min="10786" max="10786" width="10.5703125" style="8" customWidth="1"/>
    <col min="10787" max="10787" width="10.7109375" style="8" customWidth="1"/>
    <col min="10788" max="10932" width="9.140625" style="8"/>
    <col min="10933" max="10933" width="9.28515625" style="8" customWidth="1"/>
    <col min="10934" max="10934" width="13.42578125" style="8" bestFit="1" customWidth="1"/>
    <col min="10935" max="10935" width="12" style="8" bestFit="1" customWidth="1"/>
    <col min="10936" max="10936" width="10.5703125" style="8" bestFit="1" customWidth="1"/>
    <col min="10937" max="10937" width="10.7109375" style="8" bestFit="1" customWidth="1"/>
    <col min="10938" max="10942" width="12" style="8" bestFit="1" customWidth="1"/>
    <col min="10943" max="10943" width="11.85546875" style="8" bestFit="1" customWidth="1"/>
    <col min="10944" max="10945" width="12" style="8" bestFit="1" customWidth="1"/>
    <col min="10946" max="10946" width="13.5703125" style="8" bestFit="1" customWidth="1"/>
    <col min="10947" max="10947" width="10.85546875" style="8" customWidth="1"/>
    <col min="10948" max="10948" width="13" style="8" customWidth="1"/>
    <col min="10949" max="10949" width="11.28515625" style="8" customWidth="1"/>
    <col min="10950" max="10950" width="13.5703125" style="8" bestFit="1" customWidth="1"/>
    <col min="10951" max="10951" width="12" style="8" bestFit="1" customWidth="1"/>
    <col min="10952" max="10952" width="11.7109375" style="8" customWidth="1"/>
    <col min="10953" max="10953" width="13.42578125" style="8" bestFit="1" customWidth="1"/>
    <col min="10954" max="10954" width="13.7109375" style="8" bestFit="1" customWidth="1"/>
    <col min="10955" max="10955" width="11" style="8" bestFit="1" customWidth="1"/>
    <col min="10956" max="10956" width="13.42578125" style="8" bestFit="1" customWidth="1"/>
    <col min="10957" max="10957" width="13.7109375" style="8" bestFit="1" customWidth="1"/>
    <col min="10958" max="10958" width="13.7109375" style="8" customWidth="1"/>
    <col min="10959" max="10959" width="13.7109375" style="8" bestFit="1" customWidth="1"/>
    <col min="10960" max="10960" width="6.85546875" style="8" customWidth="1"/>
    <col min="10961" max="10961" width="9.28515625" style="8" customWidth="1"/>
    <col min="10962" max="10962" width="12.7109375" style="8" customWidth="1"/>
    <col min="10963" max="10974" width="11.28515625" style="8" customWidth="1"/>
    <col min="10975" max="10975" width="10.85546875" style="8" customWidth="1"/>
    <col min="10976" max="10988" width="11.42578125" style="8" customWidth="1"/>
    <col min="10989" max="10989" width="9.28515625" style="8" customWidth="1"/>
    <col min="10990" max="10990" width="12.7109375" style="8" customWidth="1"/>
    <col min="10991" max="11002" width="11.42578125" style="8" customWidth="1"/>
    <col min="11003" max="11003" width="11.85546875" style="8" customWidth="1"/>
    <col min="11004" max="11016" width="11.42578125" style="8" customWidth="1"/>
    <col min="11017" max="11017" width="9.28515625" style="8" customWidth="1"/>
    <col min="11018" max="11018" width="11.28515625" style="8" customWidth="1"/>
    <col min="11019" max="11019" width="10" style="8" customWidth="1"/>
    <col min="11020" max="11020" width="9.28515625" style="8" customWidth="1"/>
    <col min="11021" max="11026" width="12" style="8" customWidth="1"/>
    <col min="11027" max="11027" width="10" style="8" customWidth="1"/>
    <col min="11028" max="11028" width="10.7109375" style="8" customWidth="1"/>
    <col min="11029" max="11029" width="10.28515625" style="8" customWidth="1"/>
    <col min="11030" max="11030" width="9.5703125" style="8" customWidth="1"/>
    <col min="11031" max="11031" width="10.85546875" style="8" customWidth="1"/>
    <col min="11032" max="11032" width="9.7109375" style="8" customWidth="1"/>
    <col min="11033" max="11033" width="9" style="8" customWidth="1"/>
    <col min="11034" max="11035" width="9.7109375" style="8" customWidth="1"/>
    <col min="11036" max="11036" width="10.140625" style="8" customWidth="1"/>
    <col min="11037" max="11037" width="9.85546875" style="8" customWidth="1"/>
    <col min="11038" max="11038" width="10.85546875" style="8" customWidth="1"/>
    <col min="11039" max="11039" width="10" style="8" customWidth="1"/>
    <col min="11040" max="11040" width="11.140625" style="8" customWidth="1"/>
    <col min="11041" max="11041" width="10.140625" style="8" customWidth="1"/>
    <col min="11042" max="11042" width="10.5703125" style="8" customWidth="1"/>
    <col min="11043" max="11043" width="10.7109375" style="8" customWidth="1"/>
    <col min="11044" max="11188" width="9.140625" style="8"/>
    <col min="11189" max="11189" width="9.28515625" style="8" customWidth="1"/>
    <col min="11190" max="11190" width="13.42578125" style="8" bestFit="1" customWidth="1"/>
    <col min="11191" max="11191" width="12" style="8" bestFit="1" customWidth="1"/>
    <col min="11192" max="11192" width="10.5703125" style="8" bestFit="1" customWidth="1"/>
    <col min="11193" max="11193" width="10.7109375" style="8" bestFit="1" customWidth="1"/>
    <col min="11194" max="11198" width="12" style="8" bestFit="1" customWidth="1"/>
    <col min="11199" max="11199" width="11.85546875" style="8" bestFit="1" customWidth="1"/>
    <col min="11200" max="11201" width="12" style="8" bestFit="1" customWidth="1"/>
    <col min="11202" max="11202" width="13.5703125" style="8" bestFit="1" customWidth="1"/>
    <col min="11203" max="11203" width="10.85546875" style="8" customWidth="1"/>
    <col min="11204" max="11204" width="13" style="8" customWidth="1"/>
    <col min="11205" max="11205" width="11.28515625" style="8" customWidth="1"/>
    <col min="11206" max="11206" width="13.5703125" style="8" bestFit="1" customWidth="1"/>
    <col min="11207" max="11207" width="12" style="8" bestFit="1" customWidth="1"/>
    <col min="11208" max="11208" width="11.7109375" style="8" customWidth="1"/>
    <col min="11209" max="11209" width="13.42578125" style="8" bestFit="1" customWidth="1"/>
    <col min="11210" max="11210" width="13.7109375" style="8" bestFit="1" customWidth="1"/>
    <col min="11211" max="11211" width="11" style="8" bestFit="1" customWidth="1"/>
    <col min="11212" max="11212" width="13.42578125" style="8" bestFit="1" customWidth="1"/>
    <col min="11213" max="11213" width="13.7109375" style="8" bestFit="1" customWidth="1"/>
    <col min="11214" max="11214" width="13.7109375" style="8" customWidth="1"/>
    <col min="11215" max="11215" width="13.7109375" style="8" bestFit="1" customWidth="1"/>
    <col min="11216" max="11216" width="6.85546875" style="8" customWidth="1"/>
    <col min="11217" max="11217" width="9.28515625" style="8" customWidth="1"/>
    <col min="11218" max="11218" width="12.7109375" style="8" customWidth="1"/>
    <col min="11219" max="11230" width="11.28515625" style="8" customWidth="1"/>
    <col min="11231" max="11231" width="10.85546875" style="8" customWidth="1"/>
    <col min="11232" max="11244" width="11.42578125" style="8" customWidth="1"/>
    <col min="11245" max="11245" width="9.28515625" style="8" customWidth="1"/>
    <col min="11246" max="11246" width="12.7109375" style="8" customWidth="1"/>
    <col min="11247" max="11258" width="11.42578125" style="8" customWidth="1"/>
    <col min="11259" max="11259" width="11.85546875" style="8" customWidth="1"/>
    <col min="11260" max="11272" width="11.42578125" style="8" customWidth="1"/>
    <col min="11273" max="11273" width="9.28515625" style="8" customWidth="1"/>
    <col min="11274" max="11274" width="11.28515625" style="8" customWidth="1"/>
    <col min="11275" max="11275" width="10" style="8" customWidth="1"/>
    <col min="11276" max="11276" width="9.28515625" style="8" customWidth="1"/>
    <col min="11277" max="11282" width="12" style="8" customWidth="1"/>
    <col min="11283" max="11283" width="10" style="8" customWidth="1"/>
    <col min="11284" max="11284" width="10.7109375" style="8" customWidth="1"/>
    <col min="11285" max="11285" width="10.28515625" style="8" customWidth="1"/>
    <col min="11286" max="11286" width="9.5703125" style="8" customWidth="1"/>
    <col min="11287" max="11287" width="10.85546875" style="8" customWidth="1"/>
    <col min="11288" max="11288" width="9.7109375" style="8" customWidth="1"/>
    <col min="11289" max="11289" width="9" style="8" customWidth="1"/>
    <col min="11290" max="11291" width="9.7109375" style="8" customWidth="1"/>
    <col min="11292" max="11292" width="10.140625" style="8" customWidth="1"/>
    <col min="11293" max="11293" width="9.85546875" style="8" customWidth="1"/>
    <col min="11294" max="11294" width="10.85546875" style="8" customWidth="1"/>
    <col min="11295" max="11295" width="10" style="8" customWidth="1"/>
    <col min="11296" max="11296" width="11.140625" style="8" customWidth="1"/>
    <col min="11297" max="11297" width="10.140625" style="8" customWidth="1"/>
    <col min="11298" max="11298" width="10.5703125" style="8" customWidth="1"/>
    <col min="11299" max="11299" width="10.7109375" style="8" customWidth="1"/>
    <col min="11300" max="11444" width="9.140625" style="8"/>
    <col min="11445" max="11445" width="9.28515625" style="8" customWidth="1"/>
    <col min="11446" max="11446" width="13.42578125" style="8" bestFit="1" customWidth="1"/>
    <col min="11447" max="11447" width="12" style="8" bestFit="1" customWidth="1"/>
    <col min="11448" max="11448" width="10.5703125" style="8" bestFit="1" customWidth="1"/>
    <col min="11449" max="11449" width="10.7109375" style="8" bestFit="1" customWidth="1"/>
    <col min="11450" max="11454" width="12" style="8" bestFit="1" customWidth="1"/>
    <col min="11455" max="11455" width="11.85546875" style="8" bestFit="1" customWidth="1"/>
    <col min="11456" max="11457" width="12" style="8" bestFit="1" customWidth="1"/>
    <col min="11458" max="11458" width="13.5703125" style="8" bestFit="1" customWidth="1"/>
    <col min="11459" max="11459" width="10.85546875" style="8" customWidth="1"/>
    <col min="11460" max="11460" width="13" style="8" customWidth="1"/>
    <col min="11461" max="11461" width="11.28515625" style="8" customWidth="1"/>
    <col min="11462" max="11462" width="13.5703125" style="8" bestFit="1" customWidth="1"/>
    <col min="11463" max="11463" width="12" style="8" bestFit="1" customWidth="1"/>
    <col min="11464" max="11464" width="11.7109375" style="8" customWidth="1"/>
    <col min="11465" max="11465" width="13.42578125" style="8" bestFit="1" customWidth="1"/>
    <col min="11466" max="11466" width="13.7109375" style="8" bestFit="1" customWidth="1"/>
    <col min="11467" max="11467" width="11" style="8" bestFit="1" customWidth="1"/>
    <col min="11468" max="11468" width="13.42578125" style="8" bestFit="1" customWidth="1"/>
    <col min="11469" max="11469" width="13.7109375" style="8" bestFit="1" customWidth="1"/>
    <col min="11470" max="11470" width="13.7109375" style="8" customWidth="1"/>
    <col min="11471" max="11471" width="13.7109375" style="8" bestFit="1" customWidth="1"/>
    <col min="11472" max="11472" width="6.85546875" style="8" customWidth="1"/>
    <col min="11473" max="11473" width="9.28515625" style="8" customWidth="1"/>
    <col min="11474" max="11474" width="12.7109375" style="8" customWidth="1"/>
    <col min="11475" max="11486" width="11.28515625" style="8" customWidth="1"/>
    <col min="11487" max="11487" width="10.85546875" style="8" customWidth="1"/>
    <col min="11488" max="11500" width="11.42578125" style="8" customWidth="1"/>
    <col min="11501" max="11501" width="9.28515625" style="8" customWidth="1"/>
    <col min="11502" max="11502" width="12.7109375" style="8" customWidth="1"/>
    <col min="11503" max="11514" width="11.42578125" style="8" customWidth="1"/>
    <col min="11515" max="11515" width="11.85546875" style="8" customWidth="1"/>
    <col min="11516" max="11528" width="11.42578125" style="8" customWidth="1"/>
    <col min="11529" max="11529" width="9.28515625" style="8" customWidth="1"/>
    <col min="11530" max="11530" width="11.28515625" style="8" customWidth="1"/>
    <col min="11531" max="11531" width="10" style="8" customWidth="1"/>
    <col min="11532" max="11532" width="9.28515625" style="8" customWidth="1"/>
    <col min="11533" max="11538" width="12" style="8" customWidth="1"/>
    <col min="11539" max="11539" width="10" style="8" customWidth="1"/>
    <col min="11540" max="11540" width="10.7109375" style="8" customWidth="1"/>
    <col min="11541" max="11541" width="10.28515625" style="8" customWidth="1"/>
    <col min="11542" max="11542" width="9.5703125" style="8" customWidth="1"/>
    <col min="11543" max="11543" width="10.85546875" style="8" customWidth="1"/>
    <col min="11544" max="11544" width="9.7109375" style="8" customWidth="1"/>
    <col min="11545" max="11545" width="9" style="8" customWidth="1"/>
    <col min="11546" max="11547" width="9.7109375" style="8" customWidth="1"/>
    <col min="11548" max="11548" width="10.140625" style="8" customWidth="1"/>
    <col min="11549" max="11549" width="9.85546875" style="8" customWidth="1"/>
    <col min="11550" max="11550" width="10.85546875" style="8" customWidth="1"/>
    <col min="11551" max="11551" width="10" style="8" customWidth="1"/>
    <col min="11552" max="11552" width="11.140625" style="8" customWidth="1"/>
    <col min="11553" max="11553" width="10.140625" style="8" customWidth="1"/>
    <col min="11554" max="11554" width="10.5703125" style="8" customWidth="1"/>
    <col min="11555" max="11555" width="10.7109375" style="8" customWidth="1"/>
    <col min="11556" max="11700" width="9.140625" style="8"/>
    <col min="11701" max="11701" width="9.28515625" style="8" customWidth="1"/>
    <col min="11702" max="11702" width="13.42578125" style="8" bestFit="1" customWidth="1"/>
    <col min="11703" max="11703" width="12" style="8" bestFit="1" customWidth="1"/>
    <col min="11704" max="11704" width="10.5703125" style="8" bestFit="1" customWidth="1"/>
    <col min="11705" max="11705" width="10.7109375" style="8" bestFit="1" customWidth="1"/>
    <col min="11706" max="11710" width="12" style="8" bestFit="1" customWidth="1"/>
    <col min="11711" max="11711" width="11.85546875" style="8" bestFit="1" customWidth="1"/>
    <col min="11712" max="11713" width="12" style="8" bestFit="1" customWidth="1"/>
    <col min="11714" max="11714" width="13.5703125" style="8" bestFit="1" customWidth="1"/>
    <col min="11715" max="11715" width="10.85546875" style="8" customWidth="1"/>
    <col min="11716" max="11716" width="13" style="8" customWidth="1"/>
    <col min="11717" max="11717" width="11.28515625" style="8" customWidth="1"/>
    <col min="11718" max="11718" width="13.5703125" style="8" bestFit="1" customWidth="1"/>
    <col min="11719" max="11719" width="12" style="8" bestFit="1" customWidth="1"/>
    <col min="11720" max="11720" width="11.7109375" style="8" customWidth="1"/>
    <col min="11721" max="11721" width="13.42578125" style="8" bestFit="1" customWidth="1"/>
    <col min="11722" max="11722" width="13.7109375" style="8" bestFit="1" customWidth="1"/>
    <col min="11723" max="11723" width="11" style="8" bestFit="1" customWidth="1"/>
    <col min="11724" max="11724" width="13.42578125" style="8" bestFit="1" customWidth="1"/>
    <col min="11725" max="11725" width="13.7109375" style="8" bestFit="1" customWidth="1"/>
    <col min="11726" max="11726" width="13.7109375" style="8" customWidth="1"/>
    <col min="11727" max="11727" width="13.7109375" style="8" bestFit="1" customWidth="1"/>
    <col min="11728" max="11728" width="6.85546875" style="8" customWidth="1"/>
    <col min="11729" max="11729" width="9.28515625" style="8" customWidth="1"/>
    <col min="11730" max="11730" width="12.7109375" style="8" customWidth="1"/>
    <col min="11731" max="11742" width="11.28515625" style="8" customWidth="1"/>
    <col min="11743" max="11743" width="10.85546875" style="8" customWidth="1"/>
    <col min="11744" max="11756" width="11.42578125" style="8" customWidth="1"/>
    <col min="11757" max="11757" width="9.28515625" style="8" customWidth="1"/>
    <col min="11758" max="11758" width="12.7109375" style="8" customWidth="1"/>
    <col min="11759" max="11770" width="11.42578125" style="8" customWidth="1"/>
    <col min="11771" max="11771" width="11.85546875" style="8" customWidth="1"/>
    <col min="11772" max="11784" width="11.42578125" style="8" customWidth="1"/>
    <col min="11785" max="11785" width="9.28515625" style="8" customWidth="1"/>
    <col min="11786" max="11786" width="11.28515625" style="8" customWidth="1"/>
    <col min="11787" max="11787" width="10" style="8" customWidth="1"/>
    <col min="11788" max="11788" width="9.28515625" style="8" customWidth="1"/>
    <col min="11789" max="11794" width="12" style="8" customWidth="1"/>
    <col min="11795" max="11795" width="10" style="8" customWidth="1"/>
    <col min="11796" max="11796" width="10.7109375" style="8" customWidth="1"/>
    <col min="11797" max="11797" width="10.28515625" style="8" customWidth="1"/>
    <col min="11798" max="11798" width="9.5703125" style="8" customWidth="1"/>
    <col min="11799" max="11799" width="10.85546875" style="8" customWidth="1"/>
    <col min="11800" max="11800" width="9.7109375" style="8" customWidth="1"/>
    <col min="11801" max="11801" width="9" style="8" customWidth="1"/>
    <col min="11802" max="11803" width="9.7109375" style="8" customWidth="1"/>
    <col min="11804" max="11804" width="10.140625" style="8" customWidth="1"/>
    <col min="11805" max="11805" width="9.85546875" style="8" customWidth="1"/>
    <col min="11806" max="11806" width="10.85546875" style="8" customWidth="1"/>
    <col min="11807" max="11807" width="10" style="8" customWidth="1"/>
    <col min="11808" max="11808" width="11.140625" style="8" customWidth="1"/>
    <col min="11809" max="11809" width="10.140625" style="8" customWidth="1"/>
    <col min="11810" max="11810" width="10.5703125" style="8" customWidth="1"/>
    <col min="11811" max="11811" width="10.7109375" style="8" customWidth="1"/>
    <col min="11812" max="11956" width="9.140625" style="8"/>
    <col min="11957" max="11957" width="9.28515625" style="8" customWidth="1"/>
    <col min="11958" max="11958" width="13.42578125" style="8" bestFit="1" customWidth="1"/>
    <col min="11959" max="11959" width="12" style="8" bestFit="1" customWidth="1"/>
    <col min="11960" max="11960" width="10.5703125" style="8" bestFit="1" customWidth="1"/>
    <col min="11961" max="11961" width="10.7109375" style="8" bestFit="1" customWidth="1"/>
    <col min="11962" max="11966" width="12" style="8" bestFit="1" customWidth="1"/>
    <col min="11967" max="11967" width="11.85546875" style="8" bestFit="1" customWidth="1"/>
    <col min="11968" max="11969" width="12" style="8" bestFit="1" customWidth="1"/>
    <col min="11970" max="11970" width="13.5703125" style="8" bestFit="1" customWidth="1"/>
    <col min="11971" max="11971" width="10.85546875" style="8" customWidth="1"/>
    <col min="11972" max="11972" width="13" style="8" customWidth="1"/>
    <col min="11973" max="11973" width="11.28515625" style="8" customWidth="1"/>
    <col min="11974" max="11974" width="13.5703125" style="8" bestFit="1" customWidth="1"/>
    <col min="11975" max="11975" width="12" style="8" bestFit="1" customWidth="1"/>
    <col min="11976" max="11976" width="11.7109375" style="8" customWidth="1"/>
    <col min="11977" max="11977" width="13.42578125" style="8" bestFit="1" customWidth="1"/>
    <col min="11978" max="11978" width="13.7109375" style="8" bestFit="1" customWidth="1"/>
    <col min="11979" max="11979" width="11" style="8" bestFit="1" customWidth="1"/>
    <col min="11980" max="11980" width="13.42578125" style="8" bestFit="1" customWidth="1"/>
    <col min="11981" max="11981" width="13.7109375" style="8" bestFit="1" customWidth="1"/>
    <col min="11982" max="11982" width="13.7109375" style="8" customWidth="1"/>
    <col min="11983" max="11983" width="13.7109375" style="8" bestFit="1" customWidth="1"/>
    <col min="11984" max="11984" width="6.85546875" style="8" customWidth="1"/>
    <col min="11985" max="11985" width="9.28515625" style="8" customWidth="1"/>
    <col min="11986" max="11986" width="12.7109375" style="8" customWidth="1"/>
    <col min="11987" max="11998" width="11.28515625" style="8" customWidth="1"/>
    <col min="11999" max="11999" width="10.85546875" style="8" customWidth="1"/>
    <col min="12000" max="12012" width="11.42578125" style="8" customWidth="1"/>
    <col min="12013" max="12013" width="9.28515625" style="8" customWidth="1"/>
    <col min="12014" max="12014" width="12.7109375" style="8" customWidth="1"/>
    <col min="12015" max="12026" width="11.42578125" style="8" customWidth="1"/>
    <col min="12027" max="12027" width="11.85546875" style="8" customWidth="1"/>
    <col min="12028" max="12040" width="11.42578125" style="8" customWidth="1"/>
    <col min="12041" max="12041" width="9.28515625" style="8" customWidth="1"/>
    <col min="12042" max="12042" width="11.28515625" style="8" customWidth="1"/>
    <col min="12043" max="12043" width="10" style="8" customWidth="1"/>
    <col min="12044" max="12044" width="9.28515625" style="8" customWidth="1"/>
    <col min="12045" max="12050" width="12" style="8" customWidth="1"/>
    <col min="12051" max="12051" width="10" style="8" customWidth="1"/>
    <col min="12052" max="12052" width="10.7109375" style="8" customWidth="1"/>
    <col min="12053" max="12053" width="10.28515625" style="8" customWidth="1"/>
    <col min="12054" max="12054" width="9.5703125" style="8" customWidth="1"/>
    <col min="12055" max="12055" width="10.85546875" style="8" customWidth="1"/>
    <col min="12056" max="12056" width="9.7109375" style="8" customWidth="1"/>
    <col min="12057" max="12057" width="9" style="8" customWidth="1"/>
    <col min="12058" max="12059" width="9.7109375" style="8" customWidth="1"/>
    <col min="12060" max="12060" width="10.140625" style="8" customWidth="1"/>
    <col min="12061" max="12061" width="9.85546875" style="8" customWidth="1"/>
    <col min="12062" max="12062" width="10.85546875" style="8" customWidth="1"/>
    <col min="12063" max="12063" width="10" style="8" customWidth="1"/>
    <col min="12064" max="12064" width="11.140625" style="8" customWidth="1"/>
    <col min="12065" max="12065" width="10.140625" style="8" customWidth="1"/>
    <col min="12066" max="12066" width="10.5703125" style="8" customWidth="1"/>
    <col min="12067" max="12067" width="10.7109375" style="8" customWidth="1"/>
    <col min="12068" max="12212" width="9.140625" style="8"/>
    <col min="12213" max="12213" width="9.28515625" style="8" customWidth="1"/>
    <col min="12214" max="12214" width="13.42578125" style="8" bestFit="1" customWidth="1"/>
    <col min="12215" max="12215" width="12" style="8" bestFit="1" customWidth="1"/>
    <col min="12216" max="12216" width="10.5703125" style="8" bestFit="1" customWidth="1"/>
    <col min="12217" max="12217" width="10.7109375" style="8" bestFit="1" customWidth="1"/>
    <col min="12218" max="12222" width="12" style="8" bestFit="1" customWidth="1"/>
    <col min="12223" max="12223" width="11.85546875" style="8" bestFit="1" customWidth="1"/>
    <col min="12224" max="12225" width="12" style="8" bestFit="1" customWidth="1"/>
    <col min="12226" max="12226" width="13.5703125" style="8" bestFit="1" customWidth="1"/>
    <col min="12227" max="12227" width="10.85546875" style="8" customWidth="1"/>
    <col min="12228" max="12228" width="13" style="8" customWidth="1"/>
    <col min="12229" max="12229" width="11.28515625" style="8" customWidth="1"/>
    <col min="12230" max="12230" width="13.5703125" style="8" bestFit="1" customWidth="1"/>
    <col min="12231" max="12231" width="12" style="8" bestFit="1" customWidth="1"/>
    <col min="12232" max="12232" width="11.7109375" style="8" customWidth="1"/>
    <col min="12233" max="12233" width="13.42578125" style="8" bestFit="1" customWidth="1"/>
    <col min="12234" max="12234" width="13.7109375" style="8" bestFit="1" customWidth="1"/>
    <col min="12235" max="12235" width="11" style="8" bestFit="1" customWidth="1"/>
    <col min="12236" max="12236" width="13.42578125" style="8" bestFit="1" customWidth="1"/>
    <col min="12237" max="12237" width="13.7109375" style="8" bestFit="1" customWidth="1"/>
    <col min="12238" max="12238" width="13.7109375" style="8" customWidth="1"/>
    <col min="12239" max="12239" width="13.7109375" style="8" bestFit="1" customWidth="1"/>
    <col min="12240" max="12240" width="6.85546875" style="8" customWidth="1"/>
    <col min="12241" max="12241" width="9.28515625" style="8" customWidth="1"/>
    <col min="12242" max="12242" width="12.7109375" style="8" customWidth="1"/>
    <col min="12243" max="12254" width="11.28515625" style="8" customWidth="1"/>
    <col min="12255" max="12255" width="10.85546875" style="8" customWidth="1"/>
    <col min="12256" max="12268" width="11.42578125" style="8" customWidth="1"/>
    <col min="12269" max="12269" width="9.28515625" style="8" customWidth="1"/>
    <col min="12270" max="12270" width="12.7109375" style="8" customWidth="1"/>
    <col min="12271" max="12282" width="11.42578125" style="8" customWidth="1"/>
    <col min="12283" max="12283" width="11.85546875" style="8" customWidth="1"/>
    <col min="12284" max="12296" width="11.42578125" style="8" customWidth="1"/>
    <col min="12297" max="12297" width="9.28515625" style="8" customWidth="1"/>
    <col min="12298" max="12298" width="11.28515625" style="8" customWidth="1"/>
    <col min="12299" max="12299" width="10" style="8" customWidth="1"/>
    <col min="12300" max="12300" width="9.28515625" style="8" customWidth="1"/>
    <col min="12301" max="12306" width="12" style="8" customWidth="1"/>
    <col min="12307" max="12307" width="10" style="8" customWidth="1"/>
    <col min="12308" max="12308" width="10.7109375" style="8" customWidth="1"/>
    <col min="12309" max="12309" width="10.28515625" style="8" customWidth="1"/>
    <col min="12310" max="12310" width="9.5703125" style="8" customWidth="1"/>
    <col min="12311" max="12311" width="10.85546875" style="8" customWidth="1"/>
    <col min="12312" max="12312" width="9.7109375" style="8" customWidth="1"/>
    <col min="12313" max="12313" width="9" style="8" customWidth="1"/>
    <col min="12314" max="12315" width="9.7109375" style="8" customWidth="1"/>
    <col min="12316" max="12316" width="10.140625" style="8" customWidth="1"/>
    <col min="12317" max="12317" width="9.85546875" style="8" customWidth="1"/>
    <col min="12318" max="12318" width="10.85546875" style="8" customWidth="1"/>
    <col min="12319" max="12319" width="10" style="8" customWidth="1"/>
    <col min="12320" max="12320" width="11.140625" style="8" customWidth="1"/>
    <col min="12321" max="12321" width="10.140625" style="8" customWidth="1"/>
    <col min="12322" max="12322" width="10.5703125" style="8" customWidth="1"/>
    <col min="12323" max="12323" width="10.7109375" style="8" customWidth="1"/>
    <col min="12324" max="12468" width="9.140625" style="8"/>
    <col min="12469" max="12469" width="9.28515625" style="8" customWidth="1"/>
    <col min="12470" max="12470" width="13.42578125" style="8" bestFit="1" customWidth="1"/>
    <col min="12471" max="12471" width="12" style="8" bestFit="1" customWidth="1"/>
    <col min="12472" max="12472" width="10.5703125" style="8" bestFit="1" customWidth="1"/>
    <col min="12473" max="12473" width="10.7109375" style="8" bestFit="1" customWidth="1"/>
    <col min="12474" max="12478" width="12" style="8" bestFit="1" customWidth="1"/>
    <col min="12479" max="12479" width="11.85546875" style="8" bestFit="1" customWidth="1"/>
    <col min="12480" max="12481" width="12" style="8" bestFit="1" customWidth="1"/>
    <col min="12482" max="12482" width="13.5703125" style="8" bestFit="1" customWidth="1"/>
    <col min="12483" max="12483" width="10.85546875" style="8" customWidth="1"/>
    <col min="12484" max="12484" width="13" style="8" customWidth="1"/>
    <col min="12485" max="12485" width="11.28515625" style="8" customWidth="1"/>
    <col min="12486" max="12486" width="13.5703125" style="8" bestFit="1" customWidth="1"/>
    <col min="12487" max="12487" width="12" style="8" bestFit="1" customWidth="1"/>
    <col min="12488" max="12488" width="11.7109375" style="8" customWidth="1"/>
    <col min="12489" max="12489" width="13.42578125" style="8" bestFit="1" customWidth="1"/>
    <col min="12490" max="12490" width="13.7109375" style="8" bestFit="1" customWidth="1"/>
    <col min="12491" max="12491" width="11" style="8" bestFit="1" customWidth="1"/>
    <col min="12492" max="12492" width="13.42578125" style="8" bestFit="1" customWidth="1"/>
    <col min="12493" max="12493" width="13.7109375" style="8" bestFit="1" customWidth="1"/>
    <col min="12494" max="12494" width="13.7109375" style="8" customWidth="1"/>
    <col min="12495" max="12495" width="13.7109375" style="8" bestFit="1" customWidth="1"/>
    <col min="12496" max="12496" width="6.85546875" style="8" customWidth="1"/>
    <col min="12497" max="12497" width="9.28515625" style="8" customWidth="1"/>
    <col min="12498" max="12498" width="12.7109375" style="8" customWidth="1"/>
    <col min="12499" max="12510" width="11.28515625" style="8" customWidth="1"/>
    <col min="12511" max="12511" width="10.85546875" style="8" customWidth="1"/>
    <col min="12512" max="12524" width="11.42578125" style="8" customWidth="1"/>
    <col min="12525" max="12525" width="9.28515625" style="8" customWidth="1"/>
    <col min="12526" max="12526" width="12.7109375" style="8" customWidth="1"/>
    <col min="12527" max="12538" width="11.42578125" style="8" customWidth="1"/>
    <col min="12539" max="12539" width="11.85546875" style="8" customWidth="1"/>
    <col min="12540" max="12552" width="11.42578125" style="8" customWidth="1"/>
    <col min="12553" max="12553" width="9.28515625" style="8" customWidth="1"/>
    <col min="12554" max="12554" width="11.28515625" style="8" customWidth="1"/>
    <col min="12555" max="12555" width="10" style="8" customWidth="1"/>
    <col min="12556" max="12556" width="9.28515625" style="8" customWidth="1"/>
    <col min="12557" max="12562" width="12" style="8" customWidth="1"/>
    <col min="12563" max="12563" width="10" style="8" customWidth="1"/>
    <col min="12564" max="12564" width="10.7109375" style="8" customWidth="1"/>
    <col min="12565" max="12565" width="10.28515625" style="8" customWidth="1"/>
    <col min="12566" max="12566" width="9.5703125" style="8" customWidth="1"/>
    <col min="12567" max="12567" width="10.85546875" style="8" customWidth="1"/>
    <col min="12568" max="12568" width="9.7109375" style="8" customWidth="1"/>
    <col min="12569" max="12569" width="9" style="8" customWidth="1"/>
    <col min="12570" max="12571" width="9.7109375" style="8" customWidth="1"/>
    <col min="12572" max="12572" width="10.140625" style="8" customWidth="1"/>
    <col min="12573" max="12573" width="9.85546875" style="8" customWidth="1"/>
    <col min="12574" max="12574" width="10.85546875" style="8" customWidth="1"/>
    <col min="12575" max="12575" width="10" style="8" customWidth="1"/>
    <col min="12576" max="12576" width="11.140625" style="8" customWidth="1"/>
    <col min="12577" max="12577" width="10.140625" style="8" customWidth="1"/>
    <col min="12578" max="12578" width="10.5703125" style="8" customWidth="1"/>
    <col min="12579" max="12579" width="10.7109375" style="8" customWidth="1"/>
    <col min="12580" max="12724" width="9.140625" style="8"/>
    <col min="12725" max="12725" width="9.28515625" style="8" customWidth="1"/>
    <col min="12726" max="12726" width="13.42578125" style="8" bestFit="1" customWidth="1"/>
    <col min="12727" max="12727" width="12" style="8" bestFit="1" customWidth="1"/>
    <col min="12728" max="12728" width="10.5703125" style="8" bestFit="1" customWidth="1"/>
    <col min="12729" max="12729" width="10.7109375" style="8" bestFit="1" customWidth="1"/>
    <col min="12730" max="12734" width="12" style="8" bestFit="1" customWidth="1"/>
    <col min="12735" max="12735" width="11.85546875" style="8" bestFit="1" customWidth="1"/>
    <col min="12736" max="12737" width="12" style="8" bestFit="1" customWidth="1"/>
    <col min="12738" max="12738" width="13.5703125" style="8" bestFit="1" customWidth="1"/>
    <col min="12739" max="12739" width="10.85546875" style="8" customWidth="1"/>
    <col min="12740" max="12740" width="13" style="8" customWidth="1"/>
    <col min="12741" max="12741" width="11.28515625" style="8" customWidth="1"/>
    <col min="12742" max="12742" width="13.5703125" style="8" bestFit="1" customWidth="1"/>
    <col min="12743" max="12743" width="12" style="8" bestFit="1" customWidth="1"/>
    <col min="12744" max="12744" width="11.7109375" style="8" customWidth="1"/>
    <col min="12745" max="12745" width="13.42578125" style="8" bestFit="1" customWidth="1"/>
    <col min="12746" max="12746" width="13.7109375" style="8" bestFit="1" customWidth="1"/>
    <col min="12747" max="12747" width="11" style="8" bestFit="1" customWidth="1"/>
    <col min="12748" max="12748" width="13.42578125" style="8" bestFit="1" customWidth="1"/>
    <col min="12749" max="12749" width="13.7109375" style="8" bestFit="1" customWidth="1"/>
    <col min="12750" max="12750" width="13.7109375" style="8" customWidth="1"/>
    <col min="12751" max="12751" width="13.7109375" style="8" bestFit="1" customWidth="1"/>
    <col min="12752" max="12752" width="6.85546875" style="8" customWidth="1"/>
    <col min="12753" max="12753" width="9.28515625" style="8" customWidth="1"/>
    <col min="12754" max="12754" width="12.7109375" style="8" customWidth="1"/>
    <col min="12755" max="12766" width="11.28515625" style="8" customWidth="1"/>
    <col min="12767" max="12767" width="10.85546875" style="8" customWidth="1"/>
    <col min="12768" max="12780" width="11.42578125" style="8" customWidth="1"/>
    <col min="12781" max="12781" width="9.28515625" style="8" customWidth="1"/>
    <col min="12782" max="12782" width="12.7109375" style="8" customWidth="1"/>
    <col min="12783" max="12794" width="11.42578125" style="8" customWidth="1"/>
    <col min="12795" max="12795" width="11.85546875" style="8" customWidth="1"/>
    <col min="12796" max="12808" width="11.42578125" style="8" customWidth="1"/>
    <col min="12809" max="12809" width="9.28515625" style="8" customWidth="1"/>
    <col min="12810" max="12810" width="11.28515625" style="8" customWidth="1"/>
    <col min="12811" max="12811" width="10" style="8" customWidth="1"/>
    <col min="12812" max="12812" width="9.28515625" style="8" customWidth="1"/>
    <col min="12813" max="12818" width="12" style="8" customWidth="1"/>
    <col min="12819" max="12819" width="10" style="8" customWidth="1"/>
    <col min="12820" max="12820" width="10.7109375" style="8" customWidth="1"/>
    <col min="12821" max="12821" width="10.28515625" style="8" customWidth="1"/>
    <col min="12822" max="12822" width="9.5703125" style="8" customWidth="1"/>
    <col min="12823" max="12823" width="10.85546875" style="8" customWidth="1"/>
    <col min="12824" max="12824" width="9.7109375" style="8" customWidth="1"/>
    <col min="12825" max="12825" width="9" style="8" customWidth="1"/>
    <col min="12826" max="12827" width="9.7109375" style="8" customWidth="1"/>
    <col min="12828" max="12828" width="10.140625" style="8" customWidth="1"/>
    <col min="12829" max="12829" width="9.85546875" style="8" customWidth="1"/>
    <col min="12830" max="12830" width="10.85546875" style="8" customWidth="1"/>
    <col min="12831" max="12831" width="10" style="8" customWidth="1"/>
    <col min="12832" max="12832" width="11.140625" style="8" customWidth="1"/>
    <col min="12833" max="12833" width="10.140625" style="8" customWidth="1"/>
    <col min="12834" max="12834" width="10.5703125" style="8" customWidth="1"/>
    <col min="12835" max="12835" width="10.7109375" style="8" customWidth="1"/>
    <col min="12836" max="12980" width="9.140625" style="8"/>
    <col min="12981" max="12981" width="9.28515625" style="8" customWidth="1"/>
    <col min="12982" max="12982" width="13.42578125" style="8" bestFit="1" customWidth="1"/>
    <col min="12983" max="12983" width="12" style="8" bestFit="1" customWidth="1"/>
    <col min="12984" max="12984" width="10.5703125" style="8" bestFit="1" customWidth="1"/>
    <col min="12985" max="12985" width="10.7109375" style="8" bestFit="1" customWidth="1"/>
    <col min="12986" max="12990" width="12" style="8" bestFit="1" customWidth="1"/>
    <col min="12991" max="12991" width="11.85546875" style="8" bestFit="1" customWidth="1"/>
    <col min="12992" max="12993" width="12" style="8" bestFit="1" customWidth="1"/>
    <col min="12994" max="12994" width="13.5703125" style="8" bestFit="1" customWidth="1"/>
    <col min="12995" max="12995" width="10.85546875" style="8" customWidth="1"/>
    <col min="12996" max="12996" width="13" style="8" customWidth="1"/>
    <col min="12997" max="12997" width="11.28515625" style="8" customWidth="1"/>
    <col min="12998" max="12998" width="13.5703125" style="8" bestFit="1" customWidth="1"/>
    <col min="12999" max="12999" width="12" style="8" bestFit="1" customWidth="1"/>
    <col min="13000" max="13000" width="11.7109375" style="8" customWidth="1"/>
    <col min="13001" max="13001" width="13.42578125" style="8" bestFit="1" customWidth="1"/>
    <col min="13002" max="13002" width="13.7109375" style="8" bestFit="1" customWidth="1"/>
    <col min="13003" max="13003" width="11" style="8" bestFit="1" customWidth="1"/>
    <col min="13004" max="13004" width="13.42578125" style="8" bestFit="1" customWidth="1"/>
    <col min="13005" max="13005" width="13.7109375" style="8" bestFit="1" customWidth="1"/>
    <col min="13006" max="13006" width="13.7109375" style="8" customWidth="1"/>
    <col min="13007" max="13007" width="13.7109375" style="8" bestFit="1" customWidth="1"/>
    <col min="13008" max="13008" width="6.85546875" style="8" customWidth="1"/>
    <col min="13009" max="13009" width="9.28515625" style="8" customWidth="1"/>
    <col min="13010" max="13010" width="12.7109375" style="8" customWidth="1"/>
    <col min="13011" max="13022" width="11.28515625" style="8" customWidth="1"/>
    <col min="13023" max="13023" width="10.85546875" style="8" customWidth="1"/>
    <col min="13024" max="13036" width="11.42578125" style="8" customWidth="1"/>
    <col min="13037" max="13037" width="9.28515625" style="8" customWidth="1"/>
    <col min="13038" max="13038" width="12.7109375" style="8" customWidth="1"/>
    <col min="13039" max="13050" width="11.42578125" style="8" customWidth="1"/>
    <col min="13051" max="13051" width="11.85546875" style="8" customWidth="1"/>
    <col min="13052" max="13064" width="11.42578125" style="8" customWidth="1"/>
    <col min="13065" max="13065" width="9.28515625" style="8" customWidth="1"/>
    <col min="13066" max="13066" width="11.28515625" style="8" customWidth="1"/>
    <col min="13067" max="13067" width="10" style="8" customWidth="1"/>
    <col min="13068" max="13068" width="9.28515625" style="8" customWidth="1"/>
    <col min="13069" max="13074" width="12" style="8" customWidth="1"/>
    <col min="13075" max="13075" width="10" style="8" customWidth="1"/>
    <col min="13076" max="13076" width="10.7109375" style="8" customWidth="1"/>
    <col min="13077" max="13077" width="10.28515625" style="8" customWidth="1"/>
    <col min="13078" max="13078" width="9.5703125" style="8" customWidth="1"/>
    <col min="13079" max="13079" width="10.85546875" style="8" customWidth="1"/>
    <col min="13080" max="13080" width="9.7109375" style="8" customWidth="1"/>
    <col min="13081" max="13081" width="9" style="8" customWidth="1"/>
    <col min="13082" max="13083" width="9.7109375" style="8" customWidth="1"/>
    <col min="13084" max="13084" width="10.140625" style="8" customWidth="1"/>
    <col min="13085" max="13085" width="9.85546875" style="8" customWidth="1"/>
    <col min="13086" max="13086" width="10.85546875" style="8" customWidth="1"/>
    <col min="13087" max="13087" width="10" style="8" customWidth="1"/>
    <col min="13088" max="13088" width="11.140625" style="8" customWidth="1"/>
    <col min="13089" max="13089" width="10.140625" style="8" customWidth="1"/>
    <col min="13090" max="13090" width="10.5703125" style="8" customWidth="1"/>
    <col min="13091" max="13091" width="10.7109375" style="8" customWidth="1"/>
    <col min="13092" max="13236" width="9.140625" style="8"/>
    <col min="13237" max="13237" width="9.28515625" style="8" customWidth="1"/>
    <col min="13238" max="13238" width="13.42578125" style="8" bestFit="1" customWidth="1"/>
    <col min="13239" max="13239" width="12" style="8" bestFit="1" customWidth="1"/>
    <col min="13240" max="13240" width="10.5703125" style="8" bestFit="1" customWidth="1"/>
    <col min="13241" max="13241" width="10.7109375" style="8" bestFit="1" customWidth="1"/>
    <col min="13242" max="13246" width="12" style="8" bestFit="1" customWidth="1"/>
    <col min="13247" max="13247" width="11.85546875" style="8" bestFit="1" customWidth="1"/>
    <col min="13248" max="13249" width="12" style="8" bestFit="1" customWidth="1"/>
    <col min="13250" max="13250" width="13.5703125" style="8" bestFit="1" customWidth="1"/>
    <col min="13251" max="13251" width="10.85546875" style="8" customWidth="1"/>
    <col min="13252" max="13252" width="13" style="8" customWidth="1"/>
    <col min="13253" max="13253" width="11.28515625" style="8" customWidth="1"/>
    <col min="13254" max="13254" width="13.5703125" style="8" bestFit="1" customWidth="1"/>
    <col min="13255" max="13255" width="12" style="8" bestFit="1" customWidth="1"/>
    <col min="13256" max="13256" width="11.7109375" style="8" customWidth="1"/>
    <col min="13257" max="13257" width="13.42578125" style="8" bestFit="1" customWidth="1"/>
    <col min="13258" max="13258" width="13.7109375" style="8" bestFit="1" customWidth="1"/>
    <col min="13259" max="13259" width="11" style="8" bestFit="1" customWidth="1"/>
    <col min="13260" max="13260" width="13.42578125" style="8" bestFit="1" customWidth="1"/>
    <col min="13261" max="13261" width="13.7109375" style="8" bestFit="1" customWidth="1"/>
    <col min="13262" max="13262" width="13.7109375" style="8" customWidth="1"/>
    <col min="13263" max="13263" width="13.7109375" style="8" bestFit="1" customWidth="1"/>
    <col min="13264" max="13264" width="6.85546875" style="8" customWidth="1"/>
    <col min="13265" max="13265" width="9.28515625" style="8" customWidth="1"/>
    <col min="13266" max="13266" width="12.7109375" style="8" customWidth="1"/>
    <col min="13267" max="13278" width="11.28515625" style="8" customWidth="1"/>
    <col min="13279" max="13279" width="10.85546875" style="8" customWidth="1"/>
    <col min="13280" max="13292" width="11.42578125" style="8" customWidth="1"/>
    <col min="13293" max="13293" width="9.28515625" style="8" customWidth="1"/>
    <col min="13294" max="13294" width="12.7109375" style="8" customWidth="1"/>
    <col min="13295" max="13306" width="11.42578125" style="8" customWidth="1"/>
    <col min="13307" max="13307" width="11.85546875" style="8" customWidth="1"/>
    <col min="13308" max="13320" width="11.42578125" style="8" customWidth="1"/>
    <col min="13321" max="13321" width="9.28515625" style="8" customWidth="1"/>
    <col min="13322" max="13322" width="11.28515625" style="8" customWidth="1"/>
    <col min="13323" max="13323" width="10" style="8" customWidth="1"/>
    <col min="13324" max="13324" width="9.28515625" style="8" customWidth="1"/>
    <col min="13325" max="13330" width="12" style="8" customWidth="1"/>
    <col min="13331" max="13331" width="10" style="8" customWidth="1"/>
    <col min="13332" max="13332" width="10.7109375" style="8" customWidth="1"/>
    <col min="13333" max="13333" width="10.28515625" style="8" customWidth="1"/>
    <col min="13334" max="13334" width="9.5703125" style="8" customWidth="1"/>
    <col min="13335" max="13335" width="10.85546875" style="8" customWidth="1"/>
    <col min="13336" max="13336" width="9.7109375" style="8" customWidth="1"/>
    <col min="13337" max="13337" width="9" style="8" customWidth="1"/>
    <col min="13338" max="13339" width="9.7109375" style="8" customWidth="1"/>
    <col min="13340" max="13340" width="10.140625" style="8" customWidth="1"/>
    <col min="13341" max="13341" width="9.85546875" style="8" customWidth="1"/>
    <col min="13342" max="13342" width="10.85546875" style="8" customWidth="1"/>
    <col min="13343" max="13343" width="10" style="8" customWidth="1"/>
    <col min="13344" max="13344" width="11.140625" style="8" customWidth="1"/>
    <col min="13345" max="13345" width="10.140625" style="8" customWidth="1"/>
    <col min="13346" max="13346" width="10.5703125" style="8" customWidth="1"/>
    <col min="13347" max="13347" width="10.7109375" style="8" customWidth="1"/>
    <col min="13348" max="13492" width="9.140625" style="8"/>
    <col min="13493" max="13493" width="9.28515625" style="8" customWidth="1"/>
    <col min="13494" max="13494" width="13.42578125" style="8" bestFit="1" customWidth="1"/>
    <col min="13495" max="13495" width="12" style="8" bestFit="1" customWidth="1"/>
    <col min="13496" max="13496" width="10.5703125" style="8" bestFit="1" customWidth="1"/>
    <col min="13497" max="13497" width="10.7109375" style="8" bestFit="1" customWidth="1"/>
    <col min="13498" max="13502" width="12" style="8" bestFit="1" customWidth="1"/>
    <col min="13503" max="13503" width="11.85546875" style="8" bestFit="1" customWidth="1"/>
    <col min="13504" max="13505" width="12" style="8" bestFit="1" customWidth="1"/>
    <col min="13506" max="13506" width="13.5703125" style="8" bestFit="1" customWidth="1"/>
    <col min="13507" max="13507" width="10.85546875" style="8" customWidth="1"/>
    <col min="13508" max="13508" width="13" style="8" customWidth="1"/>
    <col min="13509" max="13509" width="11.28515625" style="8" customWidth="1"/>
    <col min="13510" max="13510" width="13.5703125" style="8" bestFit="1" customWidth="1"/>
    <col min="13511" max="13511" width="12" style="8" bestFit="1" customWidth="1"/>
    <col min="13512" max="13512" width="11.7109375" style="8" customWidth="1"/>
    <col min="13513" max="13513" width="13.42578125" style="8" bestFit="1" customWidth="1"/>
    <col min="13514" max="13514" width="13.7109375" style="8" bestFit="1" customWidth="1"/>
    <col min="13515" max="13515" width="11" style="8" bestFit="1" customWidth="1"/>
    <col min="13516" max="13516" width="13.42578125" style="8" bestFit="1" customWidth="1"/>
    <col min="13517" max="13517" width="13.7109375" style="8" bestFit="1" customWidth="1"/>
    <col min="13518" max="13518" width="13.7109375" style="8" customWidth="1"/>
    <col min="13519" max="13519" width="13.7109375" style="8" bestFit="1" customWidth="1"/>
    <col min="13520" max="13520" width="6.85546875" style="8" customWidth="1"/>
    <col min="13521" max="13521" width="9.28515625" style="8" customWidth="1"/>
    <col min="13522" max="13522" width="12.7109375" style="8" customWidth="1"/>
    <col min="13523" max="13534" width="11.28515625" style="8" customWidth="1"/>
    <col min="13535" max="13535" width="10.85546875" style="8" customWidth="1"/>
    <col min="13536" max="13548" width="11.42578125" style="8" customWidth="1"/>
    <col min="13549" max="13549" width="9.28515625" style="8" customWidth="1"/>
    <col min="13550" max="13550" width="12.7109375" style="8" customWidth="1"/>
    <col min="13551" max="13562" width="11.42578125" style="8" customWidth="1"/>
    <col min="13563" max="13563" width="11.85546875" style="8" customWidth="1"/>
    <col min="13564" max="13576" width="11.42578125" style="8" customWidth="1"/>
    <col min="13577" max="13577" width="9.28515625" style="8" customWidth="1"/>
    <col min="13578" max="13578" width="11.28515625" style="8" customWidth="1"/>
    <col min="13579" max="13579" width="10" style="8" customWidth="1"/>
    <col min="13580" max="13580" width="9.28515625" style="8" customWidth="1"/>
    <col min="13581" max="13586" width="12" style="8" customWidth="1"/>
    <col min="13587" max="13587" width="10" style="8" customWidth="1"/>
    <col min="13588" max="13588" width="10.7109375" style="8" customWidth="1"/>
    <col min="13589" max="13589" width="10.28515625" style="8" customWidth="1"/>
    <col min="13590" max="13590" width="9.5703125" style="8" customWidth="1"/>
    <col min="13591" max="13591" width="10.85546875" style="8" customWidth="1"/>
    <col min="13592" max="13592" width="9.7109375" style="8" customWidth="1"/>
    <col min="13593" max="13593" width="9" style="8" customWidth="1"/>
    <col min="13594" max="13595" width="9.7109375" style="8" customWidth="1"/>
    <col min="13596" max="13596" width="10.140625" style="8" customWidth="1"/>
    <col min="13597" max="13597" width="9.85546875" style="8" customWidth="1"/>
    <col min="13598" max="13598" width="10.85546875" style="8" customWidth="1"/>
    <col min="13599" max="13599" width="10" style="8" customWidth="1"/>
    <col min="13600" max="13600" width="11.140625" style="8" customWidth="1"/>
    <col min="13601" max="13601" width="10.140625" style="8" customWidth="1"/>
    <col min="13602" max="13602" width="10.5703125" style="8" customWidth="1"/>
    <col min="13603" max="13603" width="10.7109375" style="8" customWidth="1"/>
    <col min="13604" max="13748" width="9.140625" style="8"/>
    <col min="13749" max="13749" width="9.28515625" style="8" customWidth="1"/>
    <col min="13750" max="13750" width="13.42578125" style="8" bestFit="1" customWidth="1"/>
    <col min="13751" max="13751" width="12" style="8" bestFit="1" customWidth="1"/>
    <col min="13752" max="13752" width="10.5703125" style="8" bestFit="1" customWidth="1"/>
    <col min="13753" max="13753" width="10.7109375" style="8" bestFit="1" customWidth="1"/>
    <col min="13754" max="13758" width="12" style="8" bestFit="1" customWidth="1"/>
    <col min="13759" max="13759" width="11.85546875" style="8" bestFit="1" customWidth="1"/>
    <col min="13760" max="13761" width="12" style="8" bestFit="1" customWidth="1"/>
    <col min="13762" max="13762" width="13.5703125" style="8" bestFit="1" customWidth="1"/>
    <col min="13763" max="13763" width="10.85546875" style="8" customWidth="1"/>
    <col min="13764" max="13764" width="13" style="8" customWidth="1"/>
    <col min="13765" max="13765" width="11.28515625" style="8" customWidth="1"/>
    <col min="13766" max="13766" width="13.5703125" style="8" bestFit="1" customWidth="1"/>
    <col min="13767" max="13767" width="12" style="8" bestFit="1" customWidth="1"/>
    <col min="13768" max="13768" width="11.7109375" style="8" customWidth="1"/>
    <col min="13769" max="13769" width="13.42578125" style="8" bestFit="1" customWidth="1"/>
    <col min="13770" max="13770" width="13.7109375" style="8" bestFit="1" customWidth="1"/>
    <col min="13771" max="13771" width="11" style="8" bestFit="1" customWidth="1"/>
    <col min="13772" max="13772" width="13.42578125" style="8" bestFit="1" customWidth="1"/>
    <col min="13773" max="13773" width="13.7109375" style="8" bestFit="1" customWidth="1"/>
    <col min="13774" max="13774" width="13.7109375" style="8" customWidth="1"/>
    <col min="13775" max="13775" width="13.7109375" style="8" bestFit="1" customWidth="1"/>
    <col min="13776" max="13776" width="6.85546875" style="8" customWidth="1"/>
    <col min="13777" max="13777" width="9.28515625" style="8" customWidth="1"/>
    <col min="13778" max="13778" width="12.7109375" style="8" customWidth="1"/>
    <col min="13779" max="13790" width="11.28515625" style="8" customWidth="1"/>
    <col min="13791" max="13791" width="10.85546875" style="8" customWidth="1"/>
    <col min="13792" max="13804" width="11.42578125" style="8" customWidth="1"/>
    <col min="13805" max="13805" width="9.28515625" style="8" customWidth="1"/>
    <col min="13806" max="13806" width="12.7109375" style="8" customWidth="1"/>
    <col min="13807" max="13818" width="11.42578125" style="8" customWidth="1"/>
    <col min="13819" max="13819" width="11.85546875" style="8" customWidth="1"/>
    <col min="13820" max="13832" width="11.42578125" style="8" customWidth="1"/>
    <col min="13833" max="13833" width="9.28515625" style="8" customWidth="1"/>
    <col min="13834" max="13834" width="11.28515625" style="8" customWidth="1"/>
    <col min="13835" max="13835" width="10" style="8" customWidth="1"/>
    <col min="13836" max="13836" width="9.28515625" style="8" customWidth="1"/>
    <col min="13837" max="13842" width="12" style="8" customWidth="1"/>
    <col min="13843" max="13843" width="10" style="8" customWidth="1"/>
    <col min="13844" max="13844" width="10.7109375" style="8" customWidth="1"/>
    <col min="13845" max="13845" width="10.28515625" style="8" customWidth="1"/>
    <col min="13846" max="13846" width="9.5703125" style="8" customWidth="1"/>
    <col min="13847" max="13847" width="10.85546875" style="8" customWidth="1"/>
    <col min="13848" max="13848" width="9.7109375" style="8" customWidth="1"/>
    <col min="13849" max="13849" width="9" style="8" customWidth="1"/>
    <col min="13850" max="13851" width="9.7109375" style="8" customWidth="1"/>
    <col min="13852" max="13852" width="10.140625" style="8" customWidth="1"/>
    <col min="13853" max="13853" width="9.85546875" style="8" customWidth="1"/>
    <col min="13854" max="13854" width="10.85546875" style="8" customWidth="1"/>
    <col min="13855" max="13855" width="10" style="8" customWidth="1"/>
    <col min="13856" max="13856" width="11.140625" style="8" customWidth="1"/>
    <col min="13857" max="13857" width="10.140625" style="8" customWidth="1"/>
    <col min="13858" max="13858" width="10.5703125" style="8" customWidth="1"/>
    <col min="13859" max="13859" width="10.7109375" style="8" customWidth="1"/>
    <col min="13860" max="14004" width="9.140625" style="8"/>
    <col min="14005" max="14005" width="9.28515625" style="8" customWidth="1"/>
    <col min="14006" max="14006" width="13.42578125" style="8" bestFit="1" customWidth="1"/>
    <col min="14007" max="14007" width="12" style="8" bestFit="1" customWidth="1"/>
    <col min="14008" max="14008" width="10.5703125" style="8" bestFit="1" customWidth="1"/>
    <col min="14009" max="14009" width="10.7109375" style="8" bestFit="1" customWidth="1"/>
    <col min="14010" max="14014" width="12" style="8" bestFit="1" customWidth="1"/>
    <col min="14015" max="14015" width="11.85546875" style="8" bestFit="1" customWidth="1"/>
    <col min="14016" max="14017" width="12" style="8" bestFit="1" customWidth="1"/>
    <col min="14018" max="14018" width="13.5703125" style="8" bestFit="1" customWidth="1"/>
    <col min="14019" max="14019" width="10.85546875" style="8" customWidth="1"/>
    <col min="14020" max="14020" width="13" style="8" customWidth="1"/>
    <col min="14021" max="14021" width="11.28515625" style="8" customWidth="1"/>
    <col min="14022" max="14022" width="13.5703125" style="8" bestFit="1" customWidth="1"/>
    <col min="14023" max="14023" width="12" style="8" bestFit="1" customWidth="1"/>
    <col min="14024" max="14024" width="11.7109375" style="8" customWidth="1"/>
    <col min="14025" max="14025" width="13.42578125" style="8" bestFit="1" customWidth="1"/>
    <col min="14026" max="14026" width="13.7109375" style="8" bestFit="1" customWidth="1"/>
    <col min="14027" max="14027" width="11" style="8" bestFit="1" customWidth="1"/>
    <col min="14028" max="14028" width="13.42578125" style="8" bestFit="1" customWidth="1"/>
    <col min="14029" max="14029" width="13.7109375" style="8" bestFit="1" customWidth="1"/>
    <col min="14030" max="14030" width="13.7109375" style="8" customWidth="1"/>
    <col min="14031" max="14031" width="13.7109375" style="8" bestFit="1" customWidth="1"/>
    <col min="14032" max="14032" width="6.85546875" style="8" customWidth="1"/>
    <col min="14033" max="14033" width="9.28515625" style="8" customWidth="1"/>
    <col min="14034" max="14034" width="12.7109375" style="8" customWidth="1"/>
    <col min="14035" max="14046" width="11.28515625" style="8" customWidth="1"/>
    <col min="14047" max="14047" width="10.85546875" style="8" customWidth="1"/>
    <col min="14048" max="14060" width="11.42578125" style="8" customWidth="1"/>
    <col min="14061" max="14061" width="9.28515625" style="8" customWidth="1"/>
    <col min="14062" max="14062" width="12.7109375" style="8" customWidth="1"/>
    <col min="14063" max="14074" width="11.42578125" style="8" customWidth="1"/>
    <col min="14075" max="14075" width="11.85546875" style="8" customWidth="1"/>
    <col min="14076" max="14088" width="11.42578125" style="8" customWidth="1"/>
    <col min="14089" max="14089" width="9.28515625" style="8" customWidth="1"/>
    <col min="14090" max="14090" width="11.28515625" style="8" customWidth="1"/>
    <col min="14091" max="14091" width="10" style="8" customWidth="1"/>
    <col min="14092" max="14092" width="9.28515625" style="8" customWidth="1"/>
    <col min="14093" max="14098" width="12" style="8" customWidth="1"/>
    <col min="14099" max="14099" width="10" style="8" customWidth="1"/>
    <col min="14100" max="14100" width="10.7109375" style="8" customWidth="1"/>
    <col min="14101" max="14101" width="10.28515625" style="8" customWidth="1"/>
    <col min="14102" max="14102" width="9.5703125" style="8" customWidth="1"/>
    <col min="14103" max="14103" width="10.85546875" style="8" customWidth="1"/>
    <col min="14104" max="14104" width="9.7109375" style="8" customWidth="1"/>
    <col min="14105" max="14105" width="9" style="8" customWidth="1"/>
    <col min="14106" max="14107" width="9.7109375" style="8" customWidth="1"/>
    <col min="14108" max="14108" width="10.140625" style="8" customWidth="1"/>
    <col min="14109" max="14109" width="9.85546875" style="8" customWidth="1"/>
    <col min="14110" max="14110" width="10.85546875" style="8" customWidth="1"/>
    <col min="14111" max="14111" width="10" style="8" customWidth="1"/>
    <col min="14112" max="14112" width="11.140625" style="8" customWidth="1"/>
    <col min="14113" max="14113" width="10.140625" style="8" customWidth="1"/>
    <col min="14114" max="14114" width="10.5703125" style="8" customWidth="1"/>
    <col min="14115" max="14115" width="10.7109375" style="8" customWidth="1"/>
    <col min="14116" max="14260" width="9.140625" style="8"/>
    <col min="14261" max="14261" width="9.28515625" style="8" customWidth="1"/>
    <col min="14262" max="14262" width="13.42578125" style="8" bestFit="1" customWidth="1"/>
    <col min="14263" max="14263" width="12" style="8" bestFit="1" customWidth="1"/>
    <col min="14264" max="14264" width="10.5703125" style="8" bestFit="1" customWidth="1"/>
    <col min="14265" max="14265" width="10.7109375" style="8" bestFit="1" customWidth="1"/>
    <col min="14266" max="14270" width="12" style="8" bestFit="1" customWidth="1"/>
    <col min="14271" max="14271" width="11.85546875" style="8" bestFit="1" customWidth="1"/>
    <col min="14272" max="14273" width="12" style="8" bestFit="1" customWidth="1"/>
    <col min="14274" max="14274" width="13.5703125" style="8" bestFit="1" customWidth="1"/>
    <col min="14275" max="14275" width="10.85546875" style="8" customWidth="1"/>
    <col min="14276" max="14276" width="13" style="8" customWidth="1"/>
    <col min="14277" max="14277" width="11.28515625" style="8" customWidth="1"/>
    <col min="14278" max="14278" width="13.5703125" style="8" bestFit="1" customWidth="1"/>
    <col min="14279" max="14279" width="12" style="8" bestFit="1" customWidth="1"/>
    <col min="14280" max="14280" width="11.7109375" style="8" customWidth="1"/>
    <col min="14281" max="14281" width="13.42578125" style="8" bestFit="1" customWidth="1"/>
    <col min="14282" max="14282" width="13.7109375" style="8" bestFit="1" customWidth="1"/>
    <col min="14283" max="14283" width="11" style="8" bestFit="1" customWidth="1"/>
    <col min="14284" max="14284" width="13.42578125" style="8" bestFit="1" customWidth="1"/>
    <col min="14285" max="14285" width="13.7109375" style="8" bestFit="1" customWidth="1"/>
    <col min="14286" max="14286" width="13.7109375" style="8" customWidth="1"/>
    <col min="14287" max="14287" width="13.7109375" style="8" bestFit="1" customWidth="1"/>
    <col min="14288" max="14288" width="6.85546875" style="8" customWidth="1"/>
    <col min="14289" max="14289" width="9.28515625" style="8" customWidth="1"/>
    <col min="14290" max="14290" width="12.7109375" style="8" customWidth="1"/>
    <col min="14291" max="14302" width="11.28515625" style="8" customWidth="1"/>
    <col min="14303" max="14303" width="10.85546875" style="8" customWidth="1"/>
    <col min="14304" max="14316" width="11.42578125" style="8" customWidth="1"/>
    <col min="14317" max="14317" width="9.28515625" style="8" customWidth="1"/>
    <col min="14318" max="14318" width="12.7109375" style="8" customWidth="1"/>
    <col min="14319" max="14330" width="11.42578125" style="8" customWidth="1"/>
    <col min="14331" max="14331" width="11.85546875" style="8" customWidth="1"/>
    <col min="14332" max="14344" width="11.42578125" style="8" customWidth="1"/>
    <col min="14345" max="14345" width="9.28515625" style="8" customWidth="1"/>
    <col min="14346" max="14346" width="11.28515625" style="8" customWidth="1"/>
    <col min="14347" max="14347" width="10" style="8" customWidth="1"/>
    <col min="14348" max="14348" width="9.28515625" style="8" customWidth="1"/>
    <col min="14349" max="14354" width="12" style="8" customWidth="1"/>
    <col min="14355" max="14355" width="10" style="8" customWidth="1"/>
    <col min="14356" max="14356" width="10.7109375" style="8" customWidth="1"/>
    <col min="14357" max="14357" width="10.28515625" style="8" customWidth="1"/>
    <col min="14358" max="14358" width="9.5703125" style="8" customWidth="1"/>
    <col min="14359" max="14359" width="10.85546875" style="8" customWidth="1"/>
    <col min="14360" max="14360" width="9.7109375" style="8" customWidth="1"/>
    <col min="14361" max="14361" width="9" style="8" customWidth="1"/>
    <col min="14362" max="14363" width="9.7109375" style="8" customWidth="1"/>
    <col min="14364" max="14364" width="10.140625" style="8" customWidth="1"/>
    <col min="14365" max="14365" width="9.85546875" style="8" customWidth="1"/>
    <col min="14366" max="14366" width="10.85546875" style="8" customWidth="1"/>
    <col min="14367" max="14367" width="10" style="8" customWidth="1"/>
    <col min="14368" max="14368" width="11.140625" style="8" customWidth="1"/>
    <col min="14369" max="14369" width="10.140625" style="8" customWidth="1"/>
    <col min="14370" max="14370" width="10.5703125" style="8" customWidth="1"/>
    <col min="14371" max="14371" width="10.7109375" style="8" customWidth="1"/>
    <col min="14372" max="14516" width="9.140625" style="8"/>
    <col min="14517" max="14517" width="9.28515625" style="8" customWidth="1"/>
    <col min="14518" max="14518" width="13.42578125" style="8" bestFit="1" customWidth="1"/>
    <col min="14519" max="14519" width="12" style="8" bestFit="1" customWidth="1"/>
    <col min="14520" max="14520" width="10.5703125" style="8" bestFit="1" customWidth="1"/>
    <col min="14521" max="14521" width="10.7109375" style="8" bestFit="1" customWidth="1"/>
    <col min="14522" max="14526" width="12" style="8" bestFit="1" customWidth="1"/>
    <col min="14527" max="14527" width="11.85546875" style="8" bestFit="1" customWidth="1"/>
    <col min="14528" max="14529" width="12" style="8" bestFit="1" customWidth="1"/>
    <col min="14530" max="14530" width="13.5703125" style="8" bestFit="1" customWidth="1"/>
    <col min="14531" max="14531" width="10.85546875" style="8" customWidth="1"/>
    <col min="14532" max="14532" width="13" style="8" customWidth="1"/>
    <col min="14533" max="14533" width="11.28515625" style="8" customWidth="1"/>
    <col min="14534" max="14534" width="13.5703125" style="8" bestFit="1" customWidth="1"/>
    <col min="14535" max="14535" width="12" style="8" bestFit="1" customWidth="1"/>
    <col min="14536" max="14536" width="11.7109375" style="8" customWidth="1"/>
    <col min="14537" max="14537" width="13.42578125" style="8" bestFit="1" customWidth="1"/>
    <col min="14538" max="14538" width="13.7109375" style="8" bestFit="1" customWidth="1"/>
    <col min="14539" max="14539" width="11" style="8" bestFit="1" customWidth="1"/>
    <col min="14540" max="14540" width="13.42578125" style="8" bestFit="1" customWidth="1"/>
    <col min="14541" max="14541" width="13.7109375" style="8" bestFit="1" customWidth="1"/>
    <col min="14542" max="14542" width="13.7109375" style="8" customWidth="1"/>
    <col min="14543" max="14543" width="13.7109375" style="8" bestFit="1" customWidth="1"/>
    <col min="14544" max="14544" width="6.85546875" style="8" customWidth="1"/>
    <col min="14545" max="14545" width="9.28515625" style="8" customWidth="1"/>
    <col min="14546" max="14546" width="12.7109375" style="8" customWidth="1"/>
    <col min="14547" max="14558" width="11.28515625" style="8" customWidth="1"/>
    <col min="14559" max="14559" width="10.85546875" style="8" customWidth="1"/>
    <col min="14560" max="14572" width="11.42578125" style="8" customWidth="1"/>
    <col min="14573" max="14573" width="9.28515625" style="8" customWidth="1"/>
    <col min="14574" max="14574" width="12.7109375" style="8" customWidth="1"/>
    <col min="14575" max="14586" width="11.42578125" style="8" customWidth="1"/>
    <col min="14587" max="14587" width="11.85546875" style="8" customWidth="1"/>
    <col min="14588" max="14600" width="11.42578125" style="8" customWidth="1"/>
    <col min="14601" max="14601" width="9.28515625" style="8" customWidth="1"/>
    <col min="14602" max="14602" width="11.28515625" style="8" customWidth="1"/>
    <col min="14603" max="14603" width="10" style="8" customWidth="1"/>
    <col min="14604" max="14604" width="9.28515625" style="8" customWidth="1"/>
    <col min="14605" max="14610" width="12" style="8" customWidth="1"/>
    <col min="14611" max="14611" width="10" style="8" customWidth="1"/>
    <col min="14612" max="14612" width="10.7109375" style="8" customWidth="1"/>
    <col min="14613" max="14613" width="10.28515625" style="8" customWidth="1"/>
    <col min="14614" max="14614" width="9.5703125" style="8" customWidth="1"/>
    <col min="14615" max="14615" width="10.85546875" style="8" customWidth="1"/>
    <col min="14616" max="14616" width="9.7109375" style="8" customWidth="1"/>
    <col min="14617" max="14617" width="9" style="8" customWidth="1"/>
    <col min="14618" max="14619" width="9.7109375" style="8" customWidth="1"/>
    <col min="14620" max="14620" width="10.140625" style="8" customWidth="1"/>
    <col min="14621" max="14621" width="9.85546875" style="8" customWidth="1"/>
    <col min="14622" max="14622" width="10.85546875" style="8" customWidth="1"/>
    <col min="14623" max="14623" width="10" style="8" customWidth="1"/>
    <col min="14624" max="14624" width="11.140625" style="8" customWidth="1"/>
    <col min="14625" max="14625" width="10.140625" style="8" customWidth="1"/>
    <col min="14626" max="14626" width="10.5703125" style="8" customWidth="1"/>
    <col min="14627" max="14627" width="10.7109375" style="8" customWidth="1"/>
    <col min="14628" max="14772" width="9.140625" style="8"/>
    <col min="14773" max="14773" width="9.28515625" style="8" customWidth="1"/>
    <col min="14774" max="14774" width="13.42578125" style="8" bestFit="1" customWidth="1"/>
    <col min="14775" max="14775" width="12" style="8" bestFit="1" customWidth="1"/>
    <col min="14776" max="14776" width="10.5703125" style="8" bestFit="1" customWidth="1"/>
    <col min="14777" max="14777" width="10.7109375" style="8" bestFit="1" customWidth="1"/>
    <col min="14778" max="14782" width="12" style="8" bestFit="1" customWidth="1"/>
    <col min="14783" max="14783" width="11.85546875" style="8" bestFit="1" customWidth="1"/>
    <col min="14784" max="14785" width="12" style="8" bestFit="1" customWidth="1"/>
    <col min="14786" max="14786" width="13.5703125" style="8" bestFit="1" customWidth="1"/>
    <col min="14787" max="14787" width="10.85546875" style="8" customWidth="1"/>
    <col min="14788" max="14788" width="13" style="8" customWidth="1"/>
    <col min="14789" max="14789" width="11.28515625" style="8" customWidth="1"/>
    <col min="14790" max="14790" width="13.5703125" style="8" bestFit="1" customWidth="1"/>
    <col min="14791" max="14791" width="12" style="8" bestFit="1" customWidth="1"/>
    <col min="14792" max="14792" width="11.7109375" style="8" customWidth="1"/>
    <col min="14793" max="14793" width="13.42578125" style="8" bestFit="1" customWidth="1"/>
    <col min="14794" max="14794" width="13.7109375" style="8" bestFit="1" customWidth="1"/>
    <col min="14795" max="14795" width="11" style="8" bestFit="1" customWidth="1"/>
    <col min="14796" max="14796" width="13.42578125" style="8" bestFit="1" customWidth="1"/>
    <col min="14797" max="14797" width="13.7109375" style="8" bestFit="1" customWidth="1"/>
    <col min="14798" max="14798" width="13.7109375" style="8" customWidth="1"/>
    <col min="14799" max="14799" width="13.7109375" style="8" bestFit="1" customWidth="1"/>
    <col min="14800" max="14800" width="6.85546875" style="8" customWidth="1"/>
    <col min="14801" max="14801" width="9.28515625" style="8" customWidth="1"/>
    <col min="14802" max="14802" width="12.7109375" style="8" customWidth="1"/>
    <col min="14803" max="14814" width="11.28515625" style="8" customWidth="1"/>
    <col min="14815" max="14815" width="10.85546875" style="8" customWidth="1"/>
    <col min="14816" max="14828" width="11.42578125" style="8" customWidth="1"/>
    <col min="14829" max="14829" width="9.28515625" style="8" customWidth="1"/>
    <col min="14830" max="14830" width="12.7109375" style="8" customWidth="1"/>
    <col min="14831" max="14842" width="11.42578125" style="8" customWidth="1"/>
    <col min="14843" max="14843" width="11.85546875" style="8" customWidth="1"/>
    <col min="14844" max="14856" width="11.42578125" style="8" customWidth="1"/>
    <col min="14857" max="14857" width="9.28515625" style="8" customWidth="1"/>
    <col min="14858" max="14858" width="11.28515625" style="8" customWidth="1"/>
    <col min="14859" max="14859" width="10" style="8" customWidth="1"/>
    <col min="14860" max="14860" width="9.28515625" style="8" customWidth="1"/>
    <col min="14861" max="14866" width="12" style="8" customWidth="1"/>
    <col min="14867" max="14867" width="10" style="8" customWidth="1"/>
    <col min="14868" max="14868" width="10.7109375" style="8" customWidth="1"/>
    <col min="14869" max="14869" width="10.28515625" style="8" customWidth="1"/>
    <col min="14870" max="14870" width="9.5703125" style="8" customWidth="1"/>
    <col min="14871" max="14871" width="10.85546875" style="8" customWidth="1"/>
    <col min="14872" max="14872" width="9.7109375" style="8" customWidth="1"/>
    <col min="14873" max="14873" width="9" style="8" customWidth="1"/>
    <col min="14874" max="14875" width="9.7109375" style="8" customWidth="1"/>
    <col min="14876" max="14876" width="10.140625" style="8" customWidth="1"/>
    <col min="14877" max="14877" width="9.85546875" style="8" customWidth="1"/>
    <col min="14878" max="14878" width="10.85546875" style="8" customWidth="1"/>
    <col min="14879" max="14879" width="10" style="8" customWidth="1"/>
    <col min="14880" max="14880" width="11.140625" style="8" customWidth="1"/>
    <col min="14881" max="14881" width="10.140625" style="8" customWidth="1"/>
    <col min="14882" max="14882" width="10.5703125" style="8" customWidth="1"/>
    <col min="14883" max="14883" width="10.7109375" style="8" customWidth="1"/>
    <col min="14884" max="15028" width="9.140625" style="8"/>
    <col min="15029" max="15029" width="9.28515625" style="8" customWidth="1"/>
    <col min="15030" max="15030" width="13.42578125" style="8" bestFit="1" customWidth="1"/>
    <col min="15031" max="15031" width="12" style="8" bestFit="1" customWidth="1"/>
    <col min="15032" max="15032" width="10.5703125" style="8" bestFit="1" customWidth="1"/>
    <col min="15033" max="15033" width="10.7109375" style="8" bestFit="1" customWidth="1"/>
    <col min="15034" max="15038" width="12" style="8" bestFit="1" customWidth="1"/>
    <col min="15039" max="15039" width="11.85546875" style="8" bestFit="1" customWidth="1"/>
    <col min="15040" max="15041" width="12" style="8" bestFit="1" customWidth="1"/>
    <col min="15042" max="15042" width="13.5703125" style="8" bestFit="1" customWidth="1"/>
    <col min="15043" max="15043" width="10.85546875" style="8" customWidth="1"/>
    <col min="15044" max="15044" width="13" style="8" customWidth="1"/>
    <col min="15045" max="15045" width="11.28515625" style="8" customWidth="1"/>
    <col min="15046" max="15046" width="13.5703125" style="8" bestFit="1" customWidth="1"/>
    <col min="15047" max="15047" width="12" style="8" bestFit="1" customWidth="1"/>
    <col min="15048" max="15048" width="11.7109375" style="8" customWidth="1"/>
    <col min="15049" max="15049" width="13.42578125" style="8" bestFit="1" customWidth="1"/>
    <col min="15050" max="15050" width="13.7109375" style="8" bestFit="1" customWidth="1"/>
    <col min="15051" max="15051" width="11" style="8" bestFit="1" customWidth="1"/>
    <col min="15052" max="15052" width="13.42578125" style="8" bestFit="1" customWidth="1"/>
    <col min="15053" max="15053" width="13.7109375" style="8" bestFit="1" customWidth="1"/>
    <col min="15054" max="15054" width="13.7109375" style="8" customWidth="1"/>
    <col min="15055" max="15055" width="13.7109375" style="8" bestFit="1" customWidth="1"/>
    <col min="15056" max="15056" width="6.85546875" style="8" customWidth="1"/>
    <col min="15057" max="15057" width="9.28515625" style="8" customWidth="1"/>
    <col min="15058" max="15058" width="12.7109375" style="8" customWidth="1"/>
    <col min="15059" max="15070" width="11.28515625" style="8" customWidth="1"/>
    <col min="15071" max="15071" width="10.85546875" style="8" customWidth="1"/>
    <col min="15072" max="15084" width="11.42578125" style="8" customWidth="1"/>
    <col min="15085" max="15085" width="9.28515625" style="8" customWidth="1"/>
    <col min="15086" max="15086" width="12.7109375" style="8" customWidth="1"/>
    <col min="15087" max="15098" width="11.42578125" style="8" customWidth="1"/>
    <col min="15099" max="15099" width="11.85546875" style="8" customWidth="1"/>
    <col min="15100" max="15112" width="11.42578125" style="8" customWidth="1"/>
    <col min="15113" max="15113" width="9.28515625" style="8" customWidth="1"/>
    <col min="15114" max="15114" width="11.28515625" style="8" customWidth="1"/>
    <col min="15115" max="15115" width="10" style="8" customWidth="1"/>
    <col min="15116" max="15116" width="9.28515625" style="8" customWidth="1"/>
    <col min="15117" max="15122" width="12" style="8" customWidth="1"/>
    <col min="15123" max="15123" width="10" style="8" customWidth="1"/>
    <col min="15124" max="15124" width="10.7109375" style="8" customWidth="1"/>
    <col min="15125" max="15125" width="10.28515625" style="8" customWidth="1"/>
    <col min="15126" max="15126" width="9.5703125" style="8" customWidth="1"/>
    <col min="15127" max="15127" width="10.85546875" style="8" customWidth="1"/>
    <col min="15128" max="15128" width="9.7109375" style="8" customWidth="1"/>
    <col min="15129" max="15129" width="9" style="8" customWidth="1"/>
    <col min="15130" max="15131" width="9.7109375" style="8" customWidth="1"/>
    <col min="15132" max="15132" width="10.140625" style="8" customWidth="1"/>
    <col min="15133" max="15133" width="9.85546875" style="8" customWidth="1"/>
    <col min="15134" max="15134" width="10.85546875" style="8" customWidth="1"/>
    <col min="15135" max="15135" width="10" style="8" customWidth="1"/>
    <col min="15136" max="15136" width="11.140625" style="8" customWidth="1"/>
    <col min="15137" max="15137" width="10.140625" style="8" customWidth="1"/>
    <col min="15138" max="15138" width="10.5703125" style="8" customWidth="1"/>
    <col min="15139" max="15139" width="10.7109375" style="8" customWidth="1"/>
    <col min="15140" max="15284" width="9.140625" style="8"/>
    <col min="15285" max="15285" width="9.28515625" style="8" customWidth="1"/>
    <col min="15286" max="15286" width="13.42578125" style="8" bestFit="1" customWidth="1"/>
    <col min="15287" max="15287" width="12" style="8" bestFit="1" customWidth="1"/>
    <col min="15288" max="15288" width="10.5703125" style="8" bestFit="1" customWidth="1"/>
    <col min="15289" max="15289" width="10.7109375" style="8" bestFit="1" customWidth="1"/>
    <col min="15290" max="15294" width="12" style="8" bestFit="1" customWidth="1"/>
    <col min="15295" max="15295" width="11.85546875" style="8" bestFit="1" customWidth="1"/>
    <col min="15296" max="15297" width="12" style="8" bestFit="1" customWidth="1"/>
    <col min="15298" max="15298" width="13.5703125" style="8" bestFit="1" customWidth="1"/>
    <col min="15299" max="15299" width="10.85546875" style="8" customWidth="1"/>
    <col min="15300" max="15300" width="13" style="8" customWidth="1"/>
    <col min="15301" max="15301" width="11.28515625" style="8" customWidth="1"/>
    <col min="15302" max="15302" width="13.5703125" style="8" bestFit="1" customWidth="1"/>
    <col min="15303" max="15303" width="12" style="8" bestFit="1" customWidth="1"/>
    <col min="15304" max="15304" width="11.7109375" style="8" customWidth="1"/>
    <col min="15305" max="15305" width="13.42578125" style="8" bestFit="1" customWidth="1"/>
    <col min="15306" max="15306" width="13.7109375" style="8" bestFit="1" customWidth="1"/>
    <col min="15307" max="15307" width="11" style="8" bestFit="1" customWidth="1"/>
    <col min="15308" max="15308" width="13.42578125" style="8" bestFit="1" customWidth="1"/>
    <col min="15309" max="15309" width="13.7109375" style="8" bestFit="1" customWidth="1"/>
    <col min="15310" max="15310" width="13.7109375" style="8" customWidth="1"/>
    <col min="15311" max="15311" width="13.7109375" style="8" bestFit="1" customWidth="1"/>
    <col min="15312" max="15312" width="6.85546875" style="8" customWidth="1"/>
    <col min="15313" max="15313" width="9.28515625" style="8" customWidth="1"/>
    <col min="15314" max="15314" width="12.7109375" style="8" customWidth="1"/>
    <col min="15315" max="15326" width="11.28515625" style="8" customWidth="1"/>
    <col min="15327" max="15327" width="10.85546875" style="8" customWidth="1"/>
    <col min="15328" max="15340" width="11.42578125" style="8" customWidth="1"/>
    <col min="15341" max="15341" width="9.28515625" style="8" customWidth="1"/>
    <col min="15342" max="15342" width="12.7109375" style="8" customWidth="1"/>
    <col min="15343" max="15354" width="11.42578125" style="8" customWidth="1"/>
    <col min="15355" max="15355" width="11.85546875" style="8" customWidth="1"/>
    <col min="15356" max="15368" width="11.42578125" style="8" customWidth="1"/>
    <col min="15369" max="15369" width="9.28515625" style="8" customWidth="1"/>
    <col min="15370" max="15370" width="11.28515625" style="8" customWidth="1"/>
    <col min="15371" max="15371" width="10" style="8" customWidth="1"/>
    <col min="15372" max="15372" width="9.28515625" style="8" customWidth="1"/>
    <col min="15373" max="15378" width="12" style="8" customWidth="1"/>
    <col min="15379" max="15379" width="10" style="8" customWidth="1"/>
    <col min="15380" max="15380" width="10.7109375" style="8" customWidth="1"/>
    <col min="15381" max="15381" width="10.28515625" style="8" customWidth="1"/>
    <col min="15382" max="15382" width="9.5703125" style="8" customWidth="1"/>
    <col min="15383" max="15383" width="10.85546875" style="8" customWidth="1"/>
    <col min="15384" max="15384" width="9.7109375" style="8" customWidth="1"/>
    <col min="15385" max="15385" width="9" style="8" customWidth="1"/>
    <col min="15386" max="15387" width="9.7109375" style="8" customWidth="1"/>
    <col min="15388" max="15388" width="10.140625" style="8" customWidth="1"/>
    <col min="15389" max="15389" width="9.85546875" style="8" customWidth="1"/>
    <col min="15390" max="15390" width="10.85546875" style="8" customWidth="1"/>
    <col min="15391" max="15391" width="10" style="8" customWidth="1"/>
    <col min="15392" max="15392" width="11.140625" style="8" customWidth="1"/>
    <col min="15393" max="15393" width="10.140625" style="8" customWidth="1"/>
    <col min="15394" max="15394" width="10.5703125" style="8" customWidth="1"/>
    <col min="15395" max="15395" width="10.7109375" style="8" customWidth="1"/>
    <col min="15396" max="15540" width="9.140625" style="8"/>
    <col min="15541" max="15541" width="9.28515625" style="8" customWidth="1"/>
    <col min="15542" max="15542" width="13.42578125" style="8" bestFit="1" customWidth="1"/>
    <col min="15543" max="15543" width="12" style="8" bestFit="1" customWidth="1"/>
    <col min="15544" max="15544" width="10.5703125" style="8" bestFit="1" customWidth="1"/>
    <col min="15545" max="15545" width="10.7109375" style="8" bestFit="1" customWidth="1"/>
    <col min="15546" max="15550" width="12" style="8" bestFit="1" customWidth="1"/>
    <col min="15551" max="15551" width="11.85546875" style="8" bestFit="1" customWidth="1"/>
    <col min="15552" max="15553" width="12" style="8" bestFit="1" customWidth="1"/>
    <col min="15554" max="15554" width="13.5703125" style="8" bestFit="1" customWidth="1"/>
    <col min="15555" max="15555" width="10.85546875" style="8" customWidth="1"/>
    <col min="15556" max="15556" width="13" style="8" customWidth="1"/>
    <col min="15557" max="15557" width="11.28515625" style="8" customWidth="1"/>
    <col min="15558" max="15558" width="13.5703125" style="8" bestFit="1" customWidth="1"/>
    <col min="15559" max="15559" width="12" style="8" bestFit="1" customWidth="1"/>
    <col min="15560" max="15560" width="11.7109375" style="8" customWidth="1"/>
    <col min="15561" max="15561" width="13.42578125" style="8" bestFit="1" customWidth="1"/>
    <col min="15562" max="15562" width="13.7109375" style="8" bestFit="1" customWidth="1"/>
    <col min="15563" max="15563" width="11" style="8" bestFit="1" customWidth="1"/>
    <col min="15564" max="15564" width="13.42578125" style="8" bestFit="1" customWidth="1"/>
    <col min="15565" max="15565" width="13.7109375" style="8" bestFit="1" customWidth="1"/>
    <col min="15566" max="15566" width="13.7109375" style="8" customWidth="1"/>
    <col min="15567" max="15567" width="13.7109375" style="8" bestFit="1" customWidth="1"/>
    <col min="15568" max="15568" width="6.85546875" style="8" customWidth="1"/>
    <col min="15569" max="15569" width="9.28515625" style="8" customWidth="1"/>
    <col min="15570" max="15570" width="12.7109375" style="8" customWidth="1"/>
    <col min="15571" max="15582" width="11.28515625" style="8" customWidth="1"/>
    <col min="15583" max="15583" width="10.85546875" style="8" customWidth="1"/>
    <col min="15584" max="15596" width="11.42578125" style="8" customWidth="1"/>
    <col min="15597" max="15597" width="9.28515625" style="8" customWidth="1"/>
    <col min="15598" max="15598" width="12.7109375" style="8" customWidth="1"/>
    <col min="15599" max="15610" width="11.42578125" style="8" customWidth="1"/>
    <col min="15611" max="15611" width="11.85546875" style="8" customWidth="1"/>
    <col min="15612" max="15624" width="11.42578125" style="8" customWidth="1"/>
    <col min="15625" max="15625" width="9.28515625" style="8" customWidth="1"/>
    <col min="15626" max="15626" width="11.28515625" style="8" customWidth="1"/>
    <col min="15627" max="15627" width="10" style="8" customWidth="1"/>
    <col min="15628" max="15628" width="9.28515625" style="8" customWidth="1"/>
    <col min="15629" max="15634" width="12" style="8" customWidth="1"/>
    <col min="15635" max="15635" width="10" style="8" customWidth="1"/>
    <col min="15636" max="15636" width="10.7109375" style="8" customWidth="1"/>
    <col min="15637" max="15637" width="10.28515625" style="8" customWidth="1"/>
    <col min="15638" max="15638" width="9.5703125" style="8" customWidth="1"/>
    <col min="15639" max="15639" width="10.85546875" style="8" customWidth="1"/>
    <col min="15640" max="15640" width="9.7109375" style="8" customWidth="1"/>
    <col min="15641" max="15641" width="9" style="8" customWidth="1"/>
    <col min="15642" max="15643" width="9.7109375" style="8" customWidth="1"/>
    <col min="15644" max="15644" width="10.140625" style="8" customWidth="1"/>
    <col min="15645" max="15645" width="9.85546875" style="8" customWidth="1"/>
    <col min="15646" max="15646" width="10.85546875" style="8" customWidth="1"/>
    <col min="15647" max="15647" width="10" style="8" customWidth="1"/>
    <col min="15648" max="15648" width="11.140625" style="8" customWidth="1"/>
    <col min="15649" max="15649" width="10.140625" style="8" customWidth="1"/>
    <col min="15650" max="15650" width="10.5703125" style="8" customWidth="1"/>
    <col min="15651" max="15651" width="10.7109375" style="8" customWidth="1"/>
    <col min="15652" max="15796" width="9.140625" style="8"/>
    <col min="15797" max="15797" width="9.28515625" style="8" customWidth="1"/>
    <col min="15798" max="15798" width="13.42578125" style="8" bestFit="1" customWidth="1"/>
    <col min="15799" max="15799" width="12" style="8" bestFit="1" customWidth="1"/>
    <col min="15800" max="15800" width="10.5703125" style="8" bestFit="1" customWidth="1"/>
    <col min="15801" max="15801" width="10.7109375" style="8" bestFit="1" customWidth="1"/>
    <col min="15802" max="15806" width="12" style="8" bestFit="1" customWidth="1"/>
    <col min="15807" max="15807" width="11.85546875" style="8" bestFit="1" customWidth="1"/>
    <col min="15808" max="15809" width="12" style="8" bestFit="1" customWidth="1"/>
    <col min="15810" max="15810" width="13.5703125" style="8" bestFit="1" customWidth="1"/>
    <col min="15811" max="15811" width="10.85546875" style="8" customWidth="1"/>
    <col min="15812" max="15812" width="13" style="8" customWidth="1"/>
    <col min="15813" max="15813" width="11.28515625" style="8" customWidth="1"/>
    <col min="15814" max="15814" width="13.5703125" style="8" bestFit="1" customWidth="1"/>
    <col min="15815" max="15815" width="12" style="8" bestFit="1" customWidth="1"/>
    <col min="15816" max="15816" width="11.7109375" style="8" customWidth="1"/>
    <col min="15817" max="15817" width="13.42578125" style="8" bestFit="1" customWidth="1"/>
    <col min="15818" max="15818" width="13.7109375" style="8" bestFit="1" customWidth="1"/>
    <col min="15819" max="15819" width="11" style="8" bestFit="1" customWidth="1"/>
    <col min="15820" max="15820" width="13.42578125" style="8" bestFit="1" customWidth="1"/>
    <col min="15821" max="15821" width="13.7109375" style="8" bestFit="1" customWidth="1"/>
    <col min="15822" max="15822" width="13.7109375" style="8" customWidth="1"/>
    <col min="15823" max="15823" width="13.7109375" style="8" bestFit="1" customWidth="1"/>
    <col min="15824" max="15824" width="6.85546875" style="8" customWidth="1"/>
    <col min="15825" max="15825" width="9.28515625" style="8" customWidth="1"/>
    <col min="15826" max="15826" width="12.7109375" style="8" customWidth="1"/>
    <col min="15827" max="15838" width="11.28515625" style="8" customWidth="1"/>
    <col min="15839" max="15839" width="10.85546875" style="8" customWidth="1"/>
    <col min="15840" max="15852" width="11.42578125" style="8" customWidth="1"/>
    <col min="15853" max="15853" width="9.28515625" style="8" customWidth="1"/>
    <col min="15854" max="15854" width="12.7109375" style="8" customWidth="1"/>
    <col min="15855" max="15866" width="11.42578125" style="8" customWidth="1"/>
    <col min="15867" max="15867" width="11.85546875" style="8" customWidth="1"/>
    <col min="15868" max="15880" width="11.42578125" style="8" customWidth="1"/>
    <col min="15881" max="15881" width="9.28515625" style="8" customWidth="1"/>
    <col min="15882" max="15882" width="11.28515625" style="8" customWidth="1"/>
    <col min="15883" max="15883" width="10" style="8" customWidth="1"/>
    <col min="15884" max="15884" width="9.28515625" style="8" customWidth="1"/>
    <col min="15885" max="15890" width="12" style="8" customWidth="1"/>
    <col min="15891" max="15891" width="10" style="8" customWidth="1"/>
    <col min="15892" max="15892" width="10.7109375" style="8" customWidth="1"/>
    <col min="15893" max="15893" width="10.28515625" style="8" customWidth="1"/>
    <col min="15894" max="15894" width="9.5703125" style="8" customWidth="1"/>
    <col min="15895" max="15895" width="10.85546875" style="8" customWidth="1"/>
    <col min="15896" max="15896" width="9.7109375" style="8" customWidth="1"/>
    <col min="15897" max="15897" width="9" style="8" customWidth="1"/>
    <col min="15898" max="15899" width="9.7109375" style="8" customWidth="1"/>
    <col min="15900" max="15900" width="10.140625" style="8" customWidth="1"/>
    <col min="15901" max="15901" width="9.85546875" style="8" customWidth="1"/>
    <col min="15902" max="15902" width="10.85546875" style="8" customWidth="1"/>
    <col min="15903" max="15903" width="10" style="8" customWidth="1"/>
    <col min="15904" max="15904" width="11.140625" style="8" customWidth="1"/>
    <col min="15905" max="15905" width="10.140625" style="8" customWidth="1"/>
    <col min="15906" max="15906" width="10.5703125" style="8" customWidth="1"/>
    <col min="15907" max="15907" width="10.7109375" style="8" customWidth="1"/>
    <col min="15908" max="16052" width="9.140625" style="8"/>
    <col min="16053" max="16053" width="9.28515625" style="8" customWidth="1"/>
    <col min="16054" max="16054" width="13.42578125" style="8" bestFit="1" customWidth="1"/>
    <col min="16055" max="16055" width="12" style="8" bestFit="1" customWidth="1"/>
    <col min="16056" max="16056" width="10.5703125" style="8" bestFit="1" customWidth="1"/>
    <col min="16057" max="16057" width="10.7109375" style="8" bestFit="1" customWidth="1"/>
    <col min="16058" max="16062" width="12" style="8" bestFit="1" customWidth="1"/>
    <col min="16063" max="16063" width="11.85546875" style="8" bestFit="1" customWidth="1"/>
    <col min="16064" max="16065" width="12" style="8" bestFit="1" customWidth="1"/>
    <col min="16066" max="16066" width="13.5703125" style="8" bestFit="1" customWidth="1"/>
    <col min="16067" max="16067" width="10.85546875" style="8" customWidth="1"/>
    <col min="16068" max="16068" width="13" style="8" customWidth="1"/>
    <col min="16069" max="16069" width="11.28515625" style="8" customWidth="1"/>
    <col min="16070" max="16070" width="13.5703125" style="8" bestFit="1" customWidth="1"/>
    <col min="16071" max="16071" width="12" style="8" bestFit="1" customWidth="1"/>
    <col min="16072" max="16072" width="11.7109375" style="8" customWidth="1"/>
    <col min="16073" max="16073" width="13.42578125" style="8" bestFit="1" customWidth="1"/>
    <col min="16074" max="16074" width="13.7109375" style="8" bestFit="1" customWidth="1"/>
    <col min="16075" max="16075" width="11" style="8" bestFit="1" customWidth="1"/>
    <col min="16076" max="16076" width="13.42578125" style="8" bestFit="1" customWidth="1"/>
    <col min="16077" max="16077" width="13.7109375" style="8" bestFit="1" customWidth="1"/>
    <col min="16078" max="16078" width="13.7109375" style="8" customWidth="1"/>
    <col min="16079" max="16079" width="13.7109375" style="8" bestFit="1" customWidth="1"/>
    <col min="16080" max="16080" width="6.85546875" style="8" customWidth="1"/>
    <col min="16081" max="16081" width="9.28515625" style="8" customWidth="1"/>
    <col min="16082" max="16082" width="12.7109375" style="8" customWidth="1"/>
    <col min="16083" max="16094" width="11.28515625" style="8" customWidth="1"/>
    <col min="16095" max="16095" width="10.85546875" style="8" customWidth="1"/>
    <col min="16096" max="16108" width="11.42578125" style="8" customWidth="1"/>
    <col min="16109" max="16109" width="9.28515625" style="8" customWidth="1"/>
    <col min="16110" max="16110" width="12.7109375" style="8" customWidth="1"/>
    <col min="16111" max="16122" width="11.42578125" style="8" customWidth="1"/>
    <col min="16123" max="16123" width="11.85546875" style="8" customWidth="1"/>
    <col min="16124" max="16136" width="11.42578125" style="8" customWidth="1"/>
    <col min="16137" max="16137" width="9.28515625" style="8" customWidth="1"/>
    <col min="16138" max="16138" width="11.28515625" style="8" customWidth="1"/>
    <col min="16139" max="16139" width="10" style="8" customWidth="1"/>
    <col min="16140" max="16140" width="9.28515625" style="8" customWidth="1"/>
    <col min="16141" max="16146" width="12" style="8" customWidth="1"/>
    <col min="16147" max="16147" width="10" style="8" customWidth="1"/>
    <col min="16148" max="16148" width="10.7109375" style="8" customWidth="1"/>
    <col min="16149" max="16149" width="10.28515625" style="8" customWidth="1"/>
    <col min="16150" max="16150" width="9.5703125" style="8" customWidth="1"/>
    <col min="16151" max="16151" width="10.85546875" style="8" customWidth="1"/>
    <col min="16152" max="16152" width="9.7109375" style="8" customWidth="1"/>
    <col min="16153" max="16153" width="9" style="8" customWidth="1"/>
    <col min="16154" max="16155" width="9.7109375" style="8" customWidth="1"/>
    <col min="16156" max="16156" width="10.140625" style="8" customWidth="1"/>
    <col min="16157" max="16157" width="9.85546875" style="8" customWidth="1"/>
    <col min="16158" max="16158" width="10.85546875" style="8" customWidth="1"/>
    <col min="16159" max="16159" width="10" style="8" customWidth="1"/>
    <col min="16160" max="16160" width="11.140625" style="8" customWidth="1"/>
    <col min="16161" max="16161" width="10.140625" style="8" customWidth="1"/>
    <col min="16162" max="16162" width="10.5703125" style="8" customWidth="1"/>
    <col min="16163" max="16163" width="10.7109375" style="8" customWidth="1"/>
    <col min="16164" max="16384" width="9.140625" style="8"/>
  </cols>
  <sheetData>
    <row r="1" spans="1:59" s="1" customFormat="1" ht="12.75" thickBot="1">
      <c r="A1" s="178" t="s">
        <v>160</v>
      </c>
      <c r="C1" s="12" t="s">
        <v>162</v>
      </c>
      <c r="D1" s="3" t="s">
        <v>52</v>
      </c>
      <c r="E1" s="3"/>
      <c r="M1" s="4"/>
      <c r="N1" s="4" t="s">
        <v>53</v>
      </c>
      <c r="O1" s="1" t="s">
        <v>159</v>
      </c>
      <c r="P1" s="5"/>
      <c r="Q1" s="151" t="s">
        <v>170</v>
      </c>
      <c r="R1" s="5" t="s">
        <v>54</v>
      </c>
      <c r="AA1" s="4" t="s">
        <v>53</v>
      </c>
      <c r="AC1" s="17"/>
      <c r="AD1" s="1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s="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153</v>
      </c>
      <c r="W2" s="98" t="s">
        <v>154</v>
      </c>
      <c r="X2" s="96" t="s">
        <v>2</v>
      </c>
      <c r="Y2" s="196" t="s">
        <v>80</v>
      </c>
      <c r="Z2" s="197"/>
      <c r="AA2" s="198"/>
      <c r="AB2" s="112"/>
      <c r="AC2" s="66"/>
      <c r="AD2" s="67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155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C3" s="68" t="s">
        <v>85</v>
      </c>
      <c r="AD3" s="69" t="s">
        <v>87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s="1" customFormat="1">
      <c r="A4" s="91" t="s">
        <v>6</v>
      </c>
      <c r="B4" s="1">
        <v>2530539161.9689083</v>
      </c>
      <c r="C4" s="1">
        <v>25504802</v>
      </c>
      <c r="D4" s="1">
        <v>325729</v>
      </c>
      <c r="E4" s="1">
        <v>6513420</v>
      </c>
      <c r="F4" s="1">
        <v>205929978.02997068</v>
      </c>
      <c r="G4" s="1">
        <v>55120326</v>
      </c>
      <c r="H4" s="1">
        <v>166748824</v>
      </c>
      <c r="I4" s="1">
        <v>317955818</v>
      </c>
      <c r="J4" s="1">
        <v>95821440</v>
      </c>
      <c r="K4" s="1">
        <v>83693088</v>
      </c>
      <c r="L4" s="1">
        <v>104484149</v>
      </c>
      <c r="M4" s="1">
        <v>135748223</v>
      </c>
      <c r="N4" s="106">
        <v>293667512</v>
      </c>
      <c r="O4" s="105" t="s">
        <v>6</v>
      </c>
      <c r="P4" s="1">
        <v>240583385</v>
      </c>
      <c r="Q4" s="1">
        <v>232945960.93893769</v>
      </c>
      <c r="R4" s="1">
        <v>135137046</v>
      </c>
      <c r="S4" s="1">
        <v>297004282</v>
      </c>
      <c r="T4" s="1">
        <v>133355179</v>
      </c>
      <c r="U4" s="1">
        <v>2530539161.9689083</v>
      </c>
      <c r="V4" s="1">
        <v>39799205</v>
      </c>
      <c r="W4" s="1">
        <v>26394368</v>
      </c>
      <c r="X4" s="1">
        <v>2543943998.9689083</v>
      </c>
      <c r="Y4" s="120">
        <v>32343951</v>
      </c>
      <c r="Z4" s="1">
        <v>372678802.02997065</v>
      </c>
      <c r="AA4" s="106">
        <v>2125516408.9389377</v>
      </c>
      <c r="AC4" s="70">
        <v>739858</v>
      </c>
      <c r="AD4" s="71">
        <f>X4/AC4</f>
        <v>3438.421966064986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1" customFormat="1">
      <c r="A5" s="105" t="s">
        <v>7</v>
      </c>
      <c r="B5" s="1">
        <v>421172025.80452204</v>
      </c>
      <c r="C5" s="1">
        <v>21996622</v>
      </c>
      <c r="D5" s="1">
        <v>1087381</v>
      </c>
      <c r="E5" s="1">
        <v>197927</v>
      </c>
      <c r="F5" s="1">
        <v>99625907.594047919</v>
      </c>
      <c r="G5" s="1">
        <v>12917638</v>
      </c>
      <c r="H5" s="1">
        <v>29675047</v>
      </c>
      <c r="I5" s="1">
        <v>38969404</v>
      </c>
      <c r="J5" s="1">
        <v>27239696</v>
      </c>
      <c r="K5" s="1">
        <v>11548522</v>
      </c>
      <c r="L5" s="1">
        <v>10148210</v>
      </c>
      <c r="M5" s="1">
        <v>12101765</v>
      </c>
      <c r="N5" s="106">
        <v>36673436</v>
      </c>
      <c r="O5" s="105" t="s">
        <v>7</v>
      </c>
      <c r="P5" s="1">
        <v>17467416</v>
      </c>
      <c r="Q5" s="1">
        <v>20779698.210474145</v>
      </c>
      <c r="R5" s="1">
        <v>17940063</v>
      </c>
      <c r="S5" s="1">
        <v>43765088</v>
      </c>
      <c r="T5" s="1">
        <v>19038205</v>
      </c>
      <c r="U5" s="1">
        <v>421172025.80452204</v>
      </c>
      <c r="V5" s="1">
        <v>6744828</v>
      </c>
      <c r="W5" s="1">
        <v>4392965</v>
      </c>
      <c r="X5" s="1">
        <v>423523888.80452204</v>
      </c>
      <c r="Y5" s="121">
        <v>23281930</v>
      </c>
      <c r="Z5" s="1">
        <v>129300954.59404792</v>
      </c>
      <c r="AA5" s="106">
        <v>268589141.21047413</v>
      </c>
      <c r="AC5" s="72">
        <v>125966</v>
      </c>
      <c r="AD5" s="71">
        <f t="shared" ref="AD5:AD49" si="0">X5/AC5</f>
        <v>3362.2079672651512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s="1" customFormat="1">
      <c r="A6" s="105" t="s">
        <v>8</v>
      </c>
      <c r="B6" s="1">
        <v>113485480.96766695</v>
      </c>
      <c r="C6" s="1">
        <v>2181701</v>
      </c>
      <c r="D6" s="1">
        <v>337265</v>
      </c>
      <c r="E6" s="1">
        <v>38769</v>
      </c>
      <c r="F6" s="1">
        <v>13065158.71070784</v>
      </c>
      <c r="G6" s="1">
        <v>4897691</v>
      </c>
      <c r="H6" s="1">
        <v>5193471</v>
      </c>
      <c r="I6" s="1">
        <v>10948100</v>
      </c>
      <c r="J6" s="1">
        <v>7541607</v>
      </c>
      <c r="K6" s="1">
        <v>6359635</v>
      </c>
      <c r="L6" s="1">
        <v>3059619</v>
      </c>
      <c r="M6" s="1">
        <v>4193794</v>
      </c>
      <c r="N6" s="106">
        <v>8926524</v>
      </c>
      <c r="O6" s="105" t="s">
        <v>8</v>
      </c>
      <c r="P6" s="1">
        <v>5055653</v>
      </c>
      <c r="Q6" s="1">
        <v>8628076.2569591049</v>
      </c>
      <c r="R6" s="1">
        <v>4174193</v>
      </c>
      <c r="S6" s="1">
        <v>20658293</v>
      </c>
      <c r="T6" s="1">
        <v>8225931</v>
      </c>
      <c r="U6" s="1">
        <v>113485480.96766695</v>
      </c>
      <c r="V6" s="1">
        <v>1732947</v>
      </c>
      <c r="W6" s="1">
        <v>1183691</v>
      </c>
      <c r="X6" s="1">
        <v>114034736.96766695</v>
      </c>
      <c r="Y6" s="121">
        <v>2557735</v>
      </c>
      <c r="Z6" s="1">
        <v>18258629.71070784</v>
      </c>
      <c r="AA6" s="106">
        <v>92669116.25695911</v>
      </c>
      <c r="AC6" s="72">
        <v>33015</v>
      </c>
      <c r="AD6" s="71">
        <f t="shared" si="0"/>
        <v>3454.0280771669532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s="1" customFormat="1">
      <c r="A7" s="105" t="s">
        <v>9</v>
      </c>
      <c r="B7" s="1">
        <v>107278347.90768109</v>
      </c>
      <c r="C7" s="1">
        <v>1204717</v>
      </c>
      <c r="D7" s="1">
        <v>26373</v>
      </c>
      <c r="E7" s="1">
        <v>216075</v>
      </c>
      <c r="F7" s="1">
        <v>14132198.290068412</v>
      </c>
      <c r="G7" s="1">
        <v>4112766</v>
      </c>
      <c r="H7" s="1">
        <v>5439152</v>
      </c>
      <c r="I7" s="1">
        <v>9521644</v>
      </c>
      <c r="J7" s="1">
        <v>2302275</v>
      </c>
      <c r="K7" s="1">
        <v>4280569</v>
      </c>
      <c r="L7" s="1">
        <v>3878204</v>
      </c>
      <c r="M7" s="1">
        <v>2718462</v>
      </c>
      <c r="N7" s="106">
        <v>15356764</v>
      </c>
      <c r="O7" s="105" t="s">
        <v>9</v>
      </c>
      <c r="P7" s="1">
        <v>4145686</v>
      </c>
      <c r="Q7" s="1">
        <v>4440222.6176126767</v>
      </c>
      <c r="R7" s="1">
        <v>6239507</v>
      </c>
      <c r="S7" s="1">
        <v>19307565</v>
      </c>
      <c r="T7" s="1">
        <v>9956168</v>
      </c>
      <c r="U7" s="1">
        <v>107278347.90768109</v>
      </c>
      <c r="V7" s="1">
        <v>1660769</v>
      </c>
      <c r="W7" s="1">
        <v>1118949</v>
      </c>
      <c r="X7" s="1">
        <v>107820167.90768109</v>
      </c>
      <c r="Y7" s="121">
        <v>1447165</v>
      </c>
      <c r="Z7" s="1">
        <v>19571350.29006841</v>
      </c>
      <c r="AA7" s="106">
        <v>86259832.61761269</v>
      </c>
      <c r="AC7" s="72">
        <v>52424</v>
      </c>
      <c r="AD7" s="71">
        <f t="shared" si="0"/>
        <v>2056.6947945155098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1" customFormat="1">
      <c r="A8" s="105" t="s">
        <v>10</v>
      </c>
      <c r="B8" s="1">
        <v>84741922.124106258</v>
      </c>
      <c r="C8" s="1">
        <v>814061</v>
      </c>
      <c r="D8" s="1">
        <v>274432</v>
      </c>
      <c r="E8" s="1">
        <v>5287</v>
      </c>
      <c r="F8" s="1">
        <v>22589549.511982724</v>
      </c>
      <c r="G8" s="1">
        <v>3402199</v>
      </c>
      <c r="H8" s="1">
        <v>6405553</v>
      </c>
      <c r="I8" s="1">
        <v>6065171</v>
      </c>
      <c r="J8" s="1">
        <v>3098631</v>
      </c>
      <c r="K8" s="1">
        <v>2200982</v>
      </c>
      <c r="L8" s="1">
        <v>1738074</v>
      </c>
      <c r="M8" s="1">
        <v>2108653</v>
      </c>
      <c r="N8" s="106">
        <v>5792160</v>
      </c>
      <c r="O8" s="105" t="s">
        <v>10</v>
      </c>
      <c r="P8" s="1">
        <v>4443864</v>
      </c>
      <c r="Q8" s="1">
        <v>4503961.6121235415</v>
      </c>
      <c r="R8" s="1">
        <v>3068865</v>
      </c>
      <c r="S8" s="1">
        <v>14657389</v>
      </c>
      <c r="T8" s="1">
        <v>3573090</v>
      </c>
      <c r="U8" s="1">
        <v>84741922.124106258</v>
      </c>
      <c r="V8" s="1">
        <v>1297229</v>
      </c>
      <c r="W8" s="1">
        <v>883887</v>
      </c>
      <c r="X8" s="1">
        <v>85155264.124106258</v>
      </c>
      <c r="Y8" s="121">
        <v>1093780</v>
      </c>
      <c r="Z8" s="1">
        <v>28995102.511982724</v>
      </c>
      <c r="AA8" s="106">
        <v>54653039.612123534</v>
      </c>
      <c r="AC8" s="72">
        <v>24641</v>
      </c>
      <c r="AD8" s="71">
        <f t="shared" si="0"/>
        <v>3455.836375313756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1" customFormat="1">
      <c r="A9" s="105" t="s">
        <v>11</v>
      </c>
      <c r="B9" s="1">
        <v>180717987.37460923</v>
      </c>
      <c r="C9" s="1">
        <v>12770410</v>
      </c>
      <c r="D9" s="1">
        <v>212680</v>
      </c>
      <c r="E9" s="1">
        <v>1326496</v>
      </c>
      <c r="F9" s="1">
        <v>24368443.304566301</v>
      </c>
      <c r="G9" s="1">
        <v>5445495</v>
      </c>
      <c r="H9" s="1">
        <v>14532578</v>
      </c>
      <c r="I9" s="1">
        <v>14781595</v>
      </c>
      <c r="J9" s="1">
        <v>7569455</v>
      </c>
      <c r="K9" s="1">
        <v>6420013</v>
      </c>
      <c r="L9" s="1">
        <v>5042972</v>
      </c>
      <c r="M9" s="1">
        <v>5774576</v>
      </c>
      <c r="N9" s="106">
        <v>18512250</v>
      </c>
      <c r="O9" s="105" t="s">
        <v>11</v>
      </c>
      <c r="P9" s="1">
        <v>7297167</v>
      </c>
      <c r="Q9" s="1">
        <v>10798518.070042929</v>
      </c>
      <c r="R9" s="1">
        <v>11202980</v>
      </c>
      <c r="S9" s="1">
        <v>23156160</v>
      </c>
      <c r="T9" s="1">
        <v>11506199</v>
      </c>
      <c r="U9" s="1">
        <v>180717987.37460923</v>
      </c>
      <c r="V9" s="1">
        <v>2946138</v>
      </c>
      <c r="W9" s="1">
        <v>1884949</v>
      </c>
      <c r="X9" s="1">
        <v>181779176.37460923</v>
      </c>
      <c r="Y9" s="121">
        <v>14309586</v>
      </c>
      <c r="Z9" s="1">
        <v>38901021.304566301</v>
      </c>
      <c r="AA9" s="106">
        <v>127507380.07004294</v>
      </c>
      <c r="AC9" s="72">
        <v>66030</v>
      </c>
      <c r="AD9" s="71">
        <f t="shared" si="0"/>
        <v>2752.9785911647618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1" customFormat="1">
      <c r="A10" s="105" t="s">
        <v>12</v>
      </c>
      <c r="B10" s="1">
        <v>149144303.78805253</v>
      </c>
      <c r="C10" s="1">
        <v>9725079</v>
      </c>
      <c r="D10" s="1">
        <v>735891</v>
      </c>
      <c r="E10" s="1">
        <v>43223</v>
      </c>
      <c r="F10" s="1">
        <v>35344114.484366648</v>
      </c>
      <c r="G10" s="1">
        <v>5482021</v>
      </c>
      <c r="H10" s="1">
        <v>9042426</v>
      </c>
      <c r="I10" s="1">
        <v>10728732</v>
      </c>
      <c r="J10" s="1">
        <v>5622944</v>
      </c>
      <c r="K10" s="1">
        <v>7294514</v>
      </c>
      <c r="L10" s="1">
        <v>3572349</v>
      </c>
      <c r="M10" s="1">
        <v>4347366</v>
      </c>
      <c r="N10" s="106">
        <v>12462753</v>
      </c>
      <c r="O10" s="105" t="s">
        <v>12</v>
      </c>
      <c r="P10" s="1">
        <v>5325801</v>
      </c>
      <c r="Q10" s="1">
        <v>8085492.3036858682</v>
      </c>
      <c r="R10" s="1">
        <v>7019702</v>
      </c>
      <c r="S10" s="1">
        <v>17226277</v>
      </c>
      <c r="T10" s="1">
        <v>7085619</v>
      </c>
      <c r="U10" s="1">
        <v>149144303.78805253</v>
      </c>
      <c r="V10" s="1">
        <v>2281576</v>
      </c>
      <c r="W10" s="1">
        <v>1555625</v>
      </c>
      <c r="X10" s="1">
        <v>149870254.78805253</v>
      </c>
      <c r="Y10" s="121">
        <v>10504193</v>
      </c>
      <c r="Z10" s="1">
        <v>44386540.484366648</v>
      </c>
      <c r="AA10" s="106">
        <v>94253570.303685874</v>
      </c>
      <c r="AC10" s="72">
        <v>51237</v>
      </c>
      <c r="AD10" s="71">
        <f t="shared" si="0"/>
        <v>2925.0396156693901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1" customFormat="1">
      <c r="A11" s="105" t="s">
        <v>13</v>
      </c>
      <c r="B11" s="1">
        <v>190214679.05227268</v>
      </c>
      <c r="C11" s="1">
        <v>15208135</v>
      </c>
      <c r="D11" s="1">
        <v>572772</v>
      </c>
      <c r="E11" s="1">
        <v>5846</v>
      </c>
      <c r="F11" s="1">
        <v>60145488.05580987</v>
      </c>
      <c r="G11" s="1">
        <v>5859446</v>
      </c>
      <c r="H11" s="1">
        <v>14052268</v>
      </c>
      <c r="I11" s="1">
        <v>15444088</v>
      </c>
      <c r="J11" s="1">
        <v>6565945</v>
      </c>
      <c r="K11" s="1">
        <v>4883885</v>
      </c>
      <c r="L11" s="1">
        <v>3355755</v>
      </c>
      <c r="M11" s="1">
        <v>3728879</v>
      </c>
      <c r="N11" s="106">
        <v>11566411</v>
      </c>
      <c r="O11" s="105" t="s">
        <v>13</v>
      </c>
      <c r="P11" s="1">
        <v>6923885</v>
      </c>
      <c r="Q11" s="1">
        <v>11652918.996462816</v>
      </c>
      <c r="R11" s="1">
        <v>6024369</v>
      </c>
      <c r="S11" s="1">
        <v>17055785</v>
      </c>
      <c r="T11" s="1">
        <v>7168803</v>
      </c>
      <c r="U11" s="1">
        <v>190214679.05227268</v>
      </c>
      <c r="V11" s="1">
        <v>3017785</v>
      </c>
      <c r="W11" s="1">
        <v>1984003</v>
      </c>
      <c r="X11" s="1">
        <v>191248461.05227268</v>
      </c>
      <c r="Y11" s="121">
        <v>15786753</v>
      </c>
      <c r="Z11" s="1">
        <v>74197756.05580987</v>
      </c>
      <c r="AA11" s="106">
        <v>100230169.99646281</v>
      </c>
      <c r="AC11" s="72">
        <v>47486</v>
      </c>
      <c r="AD11" s="71">
        <f t="shared" si="0"/>
        <v>4027.4704344916959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1" customFormat="1">
      <c r="A12" s="105" t="s">
        <v>14</v>
      </c>
      <c r="B12" s="1">
        <v>110262570.60272048</v>
      </c>
      <c r="C12" s="1">
        <v>2671450</v>
      </c>
      <c r="D12" s="1">
        <v>69710</v>
      </c>
      <c r="E12" s="1">
        <v>1273724</v>
      </c>
      <c r="F12" s="1">
        <v>32826866.900060274</v>
      </c>
      <c r="G12" s="1">
        <v>3448875</v>
      </c>
      <c r="H12" s="1">
        <v>9585422</v>
      </c>
      <c r="I12" s="1">
        <v>11074815</v>
      </c>
      <c r="J12" s="1">
        <v>6369410</v>
      </c>
      <c r="K12" s="1">
        <v>1888268</v>
      </c>
      <c r="L12" s="1">
        <v>2602481</v>
      </c>
      <c r="M12" s="1">
        <v>2687900</v>
      </c>
      <c r="N12" s="106">
        <v>9232877</v>
      </c>
      <c r="O12" s="105" t="s">
        <v>14</v>
      </c>
      <c r="P12" s="1">
        <v>4813550</v>
      </c>
      <c r="Q12" s="1">
        <v>3452663.7026602165</v>
      </c>
      <c r="R12" s="1">
        <v>3574183</v>
      </c>
      <c r="S12" s="1">
        <v>9533447</v>
      </c>
      <c r="T12" s="1">
        <v>5156928</v>
      </c>
      <c r="U12" s="1">
        <v>110262570.60272048</v>
      </c>
      <c r="V12" s="1">
        <v>1788420</v>
      </c>
      <c r="W12" s="1">
        <v>1150075</v>
      </c>
      <c r="X12" s="1">
        <v>110900915.60272048</v>
      </c>
      <c r="Y12" s="121">
        <v>4014884</v>
      </c>
      <c r="Z12" s="1">
        <v>42412288.900060274</v>
      </c>
      <c r="AA12" s="106">
        <v>63835397.70266021</v>
      </c>
      <c r="AC12" s="72">
        <v>36552</v>
      </c>
      <c r="AD12" s="71">
        <f t="shared" si="0"/>
        <v>3034.0587547253363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1" customFormat="1">
      <c r="A13" s="105" t="s">
        <v>55</v>
      </c>
      <c r="B13" s="1">
        <v>69366753.33743611</v>
      </c>
      <c r="C13" s="1">
        <v>1470683</v>
      </c>
      <c r="D13" s="1">
        <v>185907</v>
      </c>
      <c r="E13" s="1">
        <v>4933514</v>
      </c>
      <c r="F13" s="1">
        <v>4453690.6492840927</v>
      </c>
      <c r="G13" s="1">
        <v>3056137</v>
      </c>
      <c r="H13" s="1">
        <v>3417354</v>
      </c>
      <c r="I13" s="1">
        <v>4357058</v>
      </c>
      <c r="J13" s="1">
        <v>10255014</v>
      </c>
      <c r="K13" s="1">
        <v>5337377</v>
      </c>
      <c r="L13" s="1">
        <v>1812450</v>
      </c>
      <c r="M13" s="1">
        <v>2123693</v>
      </c>
      <c r="N13" s="106">
        <v>6574293</v>
      </c>
      <c r="O13" s="105" t="s">
        <v>15</v>
      </c>
      <c r="P13" s="1">
        <v>2248776</v>
      </c>
      <c r="Q13" s="1">
        <v>3621130.6881520161</v>
      </c>
      <c r="R13" s="1">
        <v>4055612</v>
      </c>
      <c r="S13" s="1">
        <v>7292837</v>
      </c>
      <c r="T13" s="1">
        <v>4171227</v>
      </c>
      <c r="U13" s="1">
        <v>69366753.33743611</v>
      </c>
      <c r="V13" s="1">
        <v>1070446</v>
      </c>
      <c r="W13" s="1">
        <v>723518</v>
      </c>
      <c r="X13" s="1">
        <v>69713681.33743611</v>
      </c>
      <c r="Y13" s="121">
        <v>6590104</v>
      </c>
      <c r="Z13" s="1">
        <v>7871044.6492840927</v>
      </c>
      <c r="AA13" s="106">
        <v>54905604.688152015</v>
      </c>
      <c r="AC13" s="72">
        <v>25855</v>
      </c>
      <c r="AD13" s="71">
        <f t="shared" si="0"/>
        <v>2696.3326759789638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s="1" customFormat="1">
      <c r="A14" s="105" t="s">
        <v>56</v>
      </c>
      <c r="B14" s="121">
        <v>191696676.45183769</v>
      </c>
      <c r="C14" s="1">
        <v>10256534</v>
      </c>
      <c r="D14" s="1">
        <v>167906</v>
      </c>
      <c r="E14" s="4">
        <v>38926</v>
      </c>
      <c r="F14" s="1">
        <v>49351814.36584039</v>
      </c>
      <c r="G14" s="1">
        <v>6423376</v>
      </c>
      <c r="H14" s="1">
        <v>16833761</v>
      </c>
      <c r="I14" s="1">
        <v>13713133</v>
      </c>
      <c r="J14" s="1">
        <v>12116873</v>
      </c>
      <c r="K14" s="1">
        <v>4037601</v>
      </c>
      <c r="L14" s="1">
        <v>4242709</v>
      </c>
      <c r="M14" s="1">
        <v>3165597</v>
      </c>
      <c r="N14" s="106">
        <v>16645950</v>
      </c>
      <c r="O14" s="105" t="s">
        <v>16</v>
      </c>
      <c r="P14" s="1">
        <v>5066399</v>
      </c>
      <c r="Q14" s="1">
        <v>10613258.085997324</v>
      </c>
      <c r="R14" s="1">
        <v>8566391</v>
      </c>
      <c r="S14" s="1">
        <v>21425200</v>
      </c>
      <c r="T14" s="1">
        <v>9031248</v>
      </c>
      <c r="U14" s="1">
        <v>191696676.45183769</v>
      </c>
      <c r="V14" s="1">
        <v>3083033</v>
      </c>
      <c r="W14" s="1">
        <v>1999460</v>
      </c>
      <c r="X14" s="1">
        <v>192780249.45183769</v>
      </c>
      <c r="Y14" s="121">
        <v>10463366</v>
      </c>
      <c r="Z14" s="1">
        <v>66185575.36584039</v>
      </c>
      <c r="AA14" s="106">
        <v>115047735.0859973</v>
      </c>
      <c r="AC14" s="72">
        <v>58618</v>
      </c>
      <c r="AD14" s="71">
        <f t="shared" si="0"/>
        <v>3288.7551511794618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1" customFormat="1">
      <c r="A15" s="105" t="s">
        <v>57</v>
      </c>
      <c r="B15" s="1">
        <v>118343926.53476603</v>
      </c>
      <c r="C15" s="1">
        <v>7282281</v>
      </c>
      <c r="D15" s="1">
        <v>513164</v>
      </c>
      <c r="E15" s="149">
        <v>0</v>
      </c>
      <c r="F15" s="1">
        <v>32778716.183836002</v>
      </c>
      <c r="G15" s="1">
        <v>3186584</v>
      </c>
      <c r="H15" s="1">
        <v>19466647</v>
      </c>
      <c r="I15" s="1">
        <v>6698965</v>
      </c>
      <c r="J15" s="1">
        <v>2026904</v>
      </c>
      <c r="K15" s="1">
        <v>6989933</v>
      </c>
      <c r="L15" s="1">
        <v>2105931</v>
      </c>
      <c r="M15" s="1">
        <v>1820340</v>
      </c>
      <c r="N15" s="106">
        <v>6330539</v>
      </c>
      <c r="O15" s="105" t="s">
        <v>17</v>
      </c>
      <c r="P15" s="1">
        <v>2734443</v>
      </c>
      <c r="Q15" s="1">
        <v>7536900.3509300323</v>
      </c>
      <c r="R15" s="1">
        <v>3812457</v>
      </c>
      <c r="S15" s="1">
        <v>10299486</v>
      </c>
      <c r="T15" s="1">
        <v>4760636</v>
      </c>
      <c r="U15" s="1">
        <v>118343926.53476603</v>
      </c>
      <c r="V15" s="1">
        <v>1871147</v>
      </c>
      <c r="W15" s="1">
        <v>1234367</v>
      </c>
      <c r="X15" s="1">
        <v>118980706.53476603</v>
      </c>
      <c r="Y15" s="121">
        <v>7795445</v>
      </c>
      <c r="Z15" s="1">
        <v>52245363.183835998</v>
      </c>
      <c r="AA15" s="106">
        <v>58303118.350930035</v>
      </c>
      <c r="AC15" s="72">
        <v>26216</v>
      </c>
      <c r="AD15" s="71">
        <f t="shared" si="0"/>
        <v>4538.4767521653202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1" customFormat="1">
      <c r="A16" s="105" t="s">
        <v>58</v>
      </c>
      <c r="B16" s="121">
        <v>212219524.97799438</v>
      </c>
      <c r="C16" s="1">
        <v>5571245</v>
      </c>
      <c r="D16" s="1">
        <v>1166463</v>
      </c>
      <c r="E16" s="4">
        <v>10613534</v>
      </c>
      <c r="F16" s="1">
        <v>13224986.450937267</v>
      </c>
      <c r="G16" s="1">
        <v>11374716</v>
      </c>
      <c r="H16" s="1">
        <v>13633425</v>
      </c>
      <c r="I16" s="1">
        <v>21499295</v>
      </c>
      <c r="J16" s="1">
        <v>10681789</v>
      </c>
      <c r="K16" s="1">
        <v>8717781</v>
      </c>
      <c r="L16" s="1">
        <v>6425142</v>
      </c>
      <c r="M16" s="1">
        <v>6349778</v>
      </c>
      <c r="N16" s="106">
        <v>20530500</v>
      </c>
      <c r="O16" s="105" t="s">
        <v>18</v>
      </c>
      <c r="P16" s="1">
        <v>8846980</v>
      </c>
      <c r="Q16" s="1">
        <v>17103585.527057119</v>
      </c>
      <c r="R16" s="1">
        <v>11447817</v>
      </c>
      <c r="S16" s="1">
        <v>32483556</v>
      </c>
      <c r="T16" s="1">
        <v>12548932</v>
      </c>
      <c r="U16" s="1">
        <v>212219524.97799438</v>
      </c>
      <c r="V16" s="1">
        <v>3249921</v>
      </c>
      <c r="W16" s="1">
        <v>2213520</v>
      </c>
      <c r="X16" s="1">
        <v>213255925.97799438</v>
      </c>
      <c r="Y16" s="121">
        <v>17351242</v>
      </c>
      <c r="Z16" s="1">
        <v>26858411.450937267</v>
      </c>
      <c r="AA16" s="106">
        <v>168009871.52705711</v>
      </c>
      <c r="AC16" s="72">
        <v>79652</v>
      </c>
      <c r="AD16" s="71">
        <f t="shared" si="0"/>
        <v>2677.3455277707326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1" customFormat="1">
      <c r="A17" s="107" t="s">
        <v>59</v>
      </c>
      <c r="B17" s="122">
        <v>246442742.92986864</v>
      </c>
      <c r="C17" s="86">
        <v>3592917</v>
      </c>
      <c r="D17" s="86">
        <v>16218</v>
      </c>
      <c r="E17" s="86">
        <v>0</v>
      </c>
      <c r="F17" s="86">
        <v>121946670.32589884</v>
      </c>
      <c r="G17" s="86">
        <v>3278080</v>
      </c>
      <c r="H17" s="86">
        <v>16840687</v>
      </c>
      <c r="I17" s="86">
        <v>10236547</v>
      </c>
      <c r="J17" s="86">
        <v>5319322</v>
      </c>
      <c r="K17" s="86">
        <v>2515255</v>
      </c>
      <c r="L17" s="86">
        <v>4802581</v>
      </c>
      <c r="M17" s="86">
        <v>1642081</v>
      </c>
      <c r="N17" s="108">
        <v>17958417</v>
      </c>
      <c r="O17" s="107" t="s">
        <v>19</v>
      </c>
      <c r="P17" s="86">
        <v>17072807</v>
      </c>
      <c r="Q17" s="86">
        <v>4598641.6039697994</v>
      </c>
      <c r="R17" s="86">
        <v>9621937</v>
      </c>
      <c r="S17" s="86">
        <v>21156243</v>
      </c>
      <c r="T17" s="86">
        <v>5844339</v>
      </c>
      <c r="U17" s="86">
        <v>246442742.92986864</v>
      </c>
      <c r="V17" s="86">
        <v>3891195</v>
      </c>
      <c r="W17" s="86">
        <v>2570480</v>
      </c>
      <c r="X17" s="86">
        <v>247763457.92986864</v>
      </c>
      <c r="Y17" s="122">
        <v>3609135</v>
      </c>
      <c r="Z17" s="86">
        <v>138787357.32589883</v>
      </c>
      <c r="AA17" s="108">
        <v>104046250.60396981</v>
      </c>
      <c r="AC17" s="73">
        <v>60280</v>
      </c>
      <c r="AD17" s="71">
        <f t="shared" si="0"/>
        <v>4110.2099855651732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1" customFormat="1">
      <c r="A18" s="107" t="s">
        <v>60</v>
      </c>
      <c r="B18" s="86">
        <v>20752165.819500215</v>
      </c>
      <c r="C18" s="86">
        <v>916900</v>
      </c>
      <c r="D18" s="86">
        <v>250075</v>
      </c>
      <c r="E18" s="150">
        <v>0</v>
      </c>
      <c r="F18" s="86">
        <v>1772300.9478251105</v>
      </c>
      <c r="G18" s="86">
        <v>1757423</v>
      </c>
      <c r="H18" s="86">
        <v>3814569</v>
      </c>
      <c r="I18" s="86">
        <v>1067466</v>
      </c>
      <c r="J18" s="86">
        <v>462418</v>
      </c>
      <c r="K18" s="86">
        <v>455476</v>
      </c>
      <c r="L18" s="86">
        <v>684381</v>
      </c>
      <c r="M18" s="86">
        <v>327543</v>
      </c>
      <c r="N18" s="108">
        <v>2152150</v>
      </c>
      <c r="O18" s="107" t="s">
        <v>20</v>
      </c>
      <c r="P18" s="86">
        <v>140604</v>
      </c>
      <c r="Q18" s="86">
        <v>1490088.8716751065</v>
      </c>
      <c r="R18" s="86">
        <v>1023920</v>
      </c>
      <c r="S18" s="86">
        <v>3319994</v>
      </c>
      <c r="T18" s="86">
        <v>1116857</v>
      </c>
      <c r="U18" s="86">
        <v>20752165.819500215</v>
      </c>
      <c r="V18" s="86">
        <v>359039</v>
      </c>
      <c r="W18" s="86">
        <v>216452</v>
      </c>
      <c r="X18" s="86">
        <v>20894752.819500215</v>
      </c>
      <c r="Y18" s="122">
        <v>1166975</v>
      </c>
      <c r="Z18" s="86">
        <v>5586869.9478251105</v>
      </c>
      <c r="AA18" s="108">
        <v>13998320.871675104</v>
      </c>
      <c r="AC18" s="73">
        <v>9836</v>
      </c>
      <c r="AD18" s="71">
        <f t="shared" si="0"/>
        <v>2124.314032076069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1" customFormat="1">
      <c r="A19" s="105" t="s">
        <v>21</v>
      </c>
      <c r="B19" s="121">
        <v>9907221.6273613162</v>
      </c>
      <c r="C19" s="1">
        <v>1418422</v>
      </c>
      <c r="D19" s="1">
        <v>23574</v>
      </c>
      <c r="E19" s="1">
        <v>0</v>
      </c>
      <c r="F19" s="1">
        <v>1293640.6925968491</v>
      </c>
      <c r="G19" s="1">
        <v>550096</v>
      </c>
      <c r="H19" s="1">
        <v>953779</v>
      </c>
      <c r="I19" s="1">
        <v>694995</v>
      </c>
      <c r="J19" s="1">
        <v>336702</v>
      </c>
      <c r="K19" s="1">
        <v>49591</v>
      </c>
      <c r="L19" s="1">
        <v>397221</v>
      </c>
      <c r="M19" s="1">
        <v>217973</v>
      </c>
      <c r="N19" s="106">
        <v>1261826</v>
      </c>
      <c r="O19" s="105" t="s">
        <v>21</v>
      </c>
      <c r="P19" s="1">
        <v>218691</v>
      </c>
      <c r="Q19" s="1">
        <v>757504.93476446799</v>
      </c>
      <c r="R19" s="1">
        <v>543616</v>
      </c>
      <c r="S19" s="1">
        <v>851358</v>
      </c>
      <c r="T19" s="1">
        <v>338232</v>
      </c>
      <c r="U19" s="1">
        <v>9907221.6273613162</v>
      </c>
      <c r="V19" s="1">
        <v>179016</v>
      </c>
      <c r="W19" s="1">
        <v>103336</v>
      </c>
      <c r="X19" s="1">
        <v>9982901.6273613162</v>
      </c>
      <c r="Y19" s="121">
        <v>1441996</v>
      </c>
      <c r="Z19" s="1">
        <v>2247419.6925968491</v>
      </c>
      <c r="AA19" s="106">
        <v>6217805.9347644672</v>
      </c>
      <c r="AC19" s="72">
        <v>5122</v>
      </c>
      <c r="AD19" s="71">
        <f t="shared" si="0"/>
        <v>1949.024136540671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1" customFormat="1">
      <c r="A20" s="105" t="s">
        <v>22</v>
      </c>
      <c r="B20" s="121">
        <v>48996924.779856831</v>
      </c>
      <c r="C20" s="1">
        <v>1004843</v>
      </c>
      <c r="D20" s="1">
        <v>229569</v>
      </c>
      <c r="E20" s="1">
        <v>0</v>
      </c>
      <c r="F20" s="1">
        <v>29912140.877333838</v>
      </c>
      <c r="G20" s="1">
        <v>713708</v>
      </c>
      <c r="H20" s="1">
        <v>3196199</v>
      </c>
      <c r="I20" s="1">
        <v>1516737</v>
      </c>
      <c r="J20" s="1">
        <v>2354542</v>
      </c>
      <c r="K20" s="1">
        <v>1446336</v>
      </c>
      <c r="L20" s="1">
        <v>650528</v>
      </c>
      <c r="M20" s="1">
        <v>452062</v>
      </c>
      <c r="N20" s="106">
        <v>2070297</v>
      </c>
      <c r="O20" s="105" t="s">
        <v>22</v>
      </c>
      <c r="P20" s="1">
        <v>667862</v>
      </c>
      <c r="Q20" s="1">
        <v>1131887.9025229986</v>
      </c>
      <c r="R20" s="1">
        <v>1072874</v>
      </c>
      <c r="S20" s="1">
        <v>1468403</v>
      </c>
      <c r="T20" s="1">
        <v>1108936</v>
      </c>
      <c r="U20" s="1">
        <v>48996924.779856831</v>
      </c>
      <c r="V20" s="1">
        <v>776615</v>
      </c>
      <c r="W20" s="1">
        <v>511054</v>
      </c>
      <c r="X20" s="1">
        <v>49262485.779856831</v>
      </c>
      <c r="Y20" s="121">
        <v>1234412</v>
      </c>
      <c r="Z20" s="1">
        <v>33108339.877333838</v>
      </c>
      <c r="AA20" s="106">
        <v>14654172.902522992</v>
      </c>
      <c r="AC20" s="72">
        <v>9414</v>
      </c>
      <c r="AD20" s="71">
        <f t="shared" si="0"/>
        <v>5232.8963012382446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1" customFormat="1">
      <c r="A21" s="105" t="s">
        <v>23</v>
      </c>
      <c r="B21" s="121">
        <v>78076764.522215784</v>
      </c>
      <c r="C21" s="1">
        <v>492122</v>
      </c>
      <c r="D21" s="1">
        <v>968</v>
      </c>
      <c r="E21" s="1">
        <v>193331</v>
      </c>
      <c r="F21" s="1">
        <v>50067298.625663668</v>
      </c>
      <c r="G21" s="1">
        <v>1323074</v>
      </c>
      <c r="H21" s="1">
        <v>2131974</v>
      </c>
      <c r="I21" s="1">
        <v>2148311</v>
      </c>
      <c r="J21" s="1">
        <v>3026328</v>
      </c>
      <c r="K21" s="1">
        <v>1252776</v>
      </c>
      <c r="L21" s="1">
        <v>1307594</v>
      </c>
      <c r="M21" s="1">
        <v>1018963</v>
      </c>
      <c r="N21" s="106">
        <v>4069900</v>
      </c>
      <c r="O21" s="105" t="s">
        <v>23</v>
      </c>
      <c r="P21" s="1">
        <v>3533863</v>
      </c>
      <c r="Q21" s="1">
        <v>1201220.8965521138</v>
      </c>
      <c r="R21" s="1">
        <v>1290011</v>
      </c>
      <c r="S21" s="1">
        <v>3986859</v>
      </c>
      <c r="T21" s="1">
        <v>1032171</v>
      </c>
      <c r="U21" s="1">
        <v>78076764.522215784</v>
      </c>
      <c r="V21" s="1">
        <v>1188438</v>
      </c>
      <c r="W21" s="1">
        <v>814367</v>
      </c>
      <c r="X21" s="1">
        <v>78450835.522215784</v>
      </c>
      <c r="Y21" s="121">
        <v>686421</v>
      </c>
      <c r="Z21" s="1">
        <v>52199272.625663668</v>
      </c>
      <c r="AA21" s="106">
        <v>25191070.896552116</v>
      </c>
      <c r="AC21" s="72">
        <v>15560</v>
      </c>
      <c r="AD21" s="71">
        <f t="shared" si="0"/>
        <v>5041.8274757208092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s="1" customFormat="1">
      <c r="A22" s="107" t="s">
        <v>61</v>
      </c>
      <c r="B22" s="122">
        <v>29130944.800017033</v>
      </c>
      <c r="C22" s="86">
        <v>2163861</v>
      </c>
      <c r="D22" s="86">
        <v>288227</v>
      </c>
      <c r="E22" s="150">
        <v>0</v>
      </c>
      <c r="F22" s="86">
        <v>9877239.9088988509</v>
      </c>
      <c r="G22" s="86">
        <v>779872</v>
      </c>
      <c r="H22" s="86">
        <v>1988104</v>
      </c>
      <c r="I22" s="86">
        <v>1179555</v>
      </c>
      <c r="J22" s="86">
        <v>2615204</v>
      </c>
      <c r="K22" s="86">
        <v>437298</v>
      </c>
      <c r="L22" s="86">
        <v>675118</v>
      </c>
      <c r="M22" s="86">
        <v>375545</v>
      </c>
      <c r="N22" s="108">
        <v>2110215</v>
      </c>
      <c r="O22" s="107" t="s">
        <v>24</v>
      </c>
      <c r="P22" s="86">
        <v>217708</v>
      </c>
      <c r="Q22" s="86">
        <v>1264318.8911181807</v>
      </c>
      <c r="R22" s="86">
        <v>952527</v>
      </c>
      <c r="S22" s="86">
        <v>2817636</v>
      </c>
      <c r="T22" s="86">
        <v>1388516</v>
      </c>
      <c r="U22" s="86">
        <v>29130944.800017033</v>
      </c>
      <c r="V22" s="86">
        <v>482988</v>
      </c>
      <c r="W22" s="86">
        <v>303845</v>
      </c>
      <c r="X22" s="86">
        <v>29310087.800017033</v>
      </c>
      <c r="Y22" s="122">
        <v>2452088</v>
      </c>
      <c r="Z22" s="86">
        <v>11865343.908898851</v>
      </c>
      <c r="AA22" s="108">
        <v>14813512.891118182</v>
      </c>
      <c r="AC22" s="73">
        <v>9796</v>
      </c>
      <c r="AD22" s="71">
        <f t="shared" si="0"/>
        <v>2992.0465291973287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1" customFormat="1">
      <c r="A23" s="105" t="s">
        <v>25</v>
      </c>
      <c r="B23" s="121">
        <v>153036670.59118381</v>
      </c>
      <c r="C23" s="1">
        <v>2859262</v>
      </c>
      <c r="D23" s="1">
        <v>132814</v>
      </c>
      <c r="E23" s="1">
        <v>0</v>
      </c>
      <c r="F23" s="1">
        <v>56964749.907102644</v>
      </c>
      <c r="G23" s="1">
        <v>3627254</v>
      </c>
      <c r="H23" s="1">
        <v>17788052</v>
      </c>
      <c r="I23" s="1">
        <v>11662497</v>
      </c>
      <c r="J23" s="1">
        <v>12922498</v>
      </c>
      <c r="K23" s="1">
        <v>5015777</v>
      </c>
      <c r="L23" s="1">
        <v>2924087</v>
      </c>
      <c r="M23" s="1">
        <v>2174402</v>
      </c>
      <c r="N23" s="106">
        <v>10922087</v>
      </c>
      <c r="O23" s="105" t="s">
        <v>25</v>
      </c>
      <c r="P23" s="1">
        <v>5266117</v>
      </c>
      <c r="Q23" s="1">
        <v>3668400.6840811735</v>
      </c>
      <c r="R23" s="1">
        <v>5320167</v>
      </c>
      <c r="S23" s="1">
        <v>7637241</v>
      </c>
      <c r="T23" s="1">
        <v>4151265</v>
      </c>
      <c r="U23" s="1">
        <v>153036670.59118381</v>
      </c>
      <c r="V23" s="1">
        <v>2410560</v>
      </c>
      <c r="W23" s="1">
        <v>1596224</v>
      </c>
      <c r="X23" s="1">
        <v>153851006.59118381</v>
      </c>
      <c r="Y23" s="121">
        <v>2992076</v>
      </c>
      <c r="Z23" s="1">
        <v>74752801.907102644</v>
      </c>
      <c r="AA23" s="106">
        <v>75291792.684081167</v>
      </c>
      <c r="AC23" s="72">
        <v>33863</v>
      </c>
      <c r="AD23" s="71">
        <f t="shared" si="0"/>
        <v>4543.3365794874589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1" customFormat="1">
      <c r="A24" s="107" t="s">
        <v>26</v>
      </c>
      <c r="B24" s="122">
        <v>251000275.8942824</v>
      </c>
      <c r="C24" s="86">
        <v>2352834</v>
      </c>
      <c r="D24" s="86">
        <v>9831</v>
      </c>
      <c r="E24" s="86">
        <v>0</v>
      </c>
      <c r="F24" s="86">
        <v>135843697.16056725</v>
      </c>
      <c r="G24" s="86">
        <v>1634435</v>
      </c>
      <c r="H24" s="86">
        <v>13025005</v>
      </c>
      <c r="I24" s="86">
        <v>20342788</v>
      </c>
      <c r="J24" s="86">
        <v>17684543</v>
      </c>
      <c r="K24" s="86">
        <v>4766432</v>
      </c>
      <c r="L24" s="86">
        <v>4081771</v>
      </c>
      <c r="M24" s="86">
        <v>1194044</v>
      </c>
      <c r="N24" s="108">
        <v>14957006</v>
      </c>
      <c r="O24" s="107" t="s">
        <v>26</v>
      </c>
      <c r="P24" s="86">
        <v>8106129</v>
      </c>
      <c r="Q24" s="86">
        <v>3092058.7337151389</v>
      </c>
      <c r="R24" s="86">
        <v>4467104</v>
      </c>
      <c r="S24" s="86">
        <v>13215263</v>
      </c>
      <c r="T24" s="86">
        <v>6227335</v>
      </c>
      <c r="U24" s="86">
        <v>251000275.8942824</v>
      </c>
      <c r="V24" s="86">
        <v>3894049</v>
      </c>
      <c r="W24" s="86">
        <v>2618017</v>
      </c>
      <c r="X24" s="86">
        <v>252276307.8942824</v>
      </c>
      <c r="Y24" s="122">
        <v>2362665</v>
      </c>
      <c r="Z24" s="86">
        <v>148868702.16056725</v>
      </c>
      <c r="AA24" s="108">
        <v>99768908.733715147</v>
      </c>
      <c r="AC24" s="73">
        <v>41818</v>
      </c>
      <c r="AD24" s="71">
        <f t="shared" si="0"/>
        <v>6032.720548430877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1" customFormat="1">
      <c r="A25" s="105" t="s">
        <v>27</v>
      </c>
      <c r="B25" s="1">
        <v>12524017.238089338</v>
      </c>
      <c r="C25" s="1">
        <v>595423</v>
      </c>
      <c r="D25" s="1">
        <v>241611</v>
      </c>
      <c r="E25" s="1">
        <v>0</v>
      </c>
      <c r="F25" s="1">
        <v>249677.30838961253</v>
      </c>
      <c r="G25" s="1">
        <v>433912</v>
      </c>
      <c r="H25" s="1">
        <v>1356671</v>
      </c>
      <c r="I25" s="1">
        <v>514429</v>
      </c>
      <c r="J25" s="1">
        <v>42144</v>
      </c>
      <c r="K25" s="1">
        <v>5227716</v>
      </c>
      <c r="L25" s="1">
        <v>274765</v>
      </c>
      <c r="M25" s="1">
        <v>204474</v>
      </c>
      <c r="N25" s="106">
        <v>952449</v>
      </c>
      <c r="O25" s="105" t="s">
        <v>27</v>
      </c>
      <c r="P25" s="1">
        <v>65275</v>
      </c>
      <c r="Q25" s="1">
        <v>816315.92969972675</v>
      </c>
      <c r="R25" s="1">
        <v>491713</v>
      </c>
      <c r="S25" s="1">
        <v>763451</v>
      </c>
      <c r="T25" s="1">
        <v>293991</v>
      </c>
      <c r="U25" s="1">
        <v>12524017.238089338</v>
      </c>
      <c r="V25" s="1">
        <v>213353</v>
      </c>
      <c r="W25" s="1">
        <v>130630</v>
      </c>
      <c r="X25" s="1">
        <v>12606740.238089338</v>
      </c>
      <c r="Y25" s="121">
        <v>837034</v>
      </c>
      <c r="Z25" s="1">
        <v>1606348.3083896125</v>
      </c>
      <c r="AA25" s="106">
        <v>10080634.929699726</v>
      </c>
      <c r="AC25" s="72">
        <v>3892</v>
      </c>
      <c r="AD25" s="71">
        <f t="shared" si="0"/>
        <v>3239.1418905676614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1" customFormat="1">
      <c r="A26" s="105" t="s">
        <v>28</v>
      </c>
      <c r="B26" s="1">
        <v>21413600.397808593</v>
      </c>
      <c r="C26" s="1">
        <v>1283581</v>
      </c>
      <c r="D26" s="1">
        <v>316986</v>
      </c>
      <c r="E26" s="1">
        <v>0</v>
      </c>
      <c r="F26" s="1">
        <v>1088592.5330887972</v>
      </c>
      <c r="G26" s="1">
        <v>1377881</v>
      </c>
      <c r="H26" s="1">
        <v>1425213</v>
      </c>
      <c r="I26" s="1">
        <v>2000347</v>
      </c>
      <c r="J26" s="1">
        <v>811776</v>
      </c>
      <c r="K26" s="1">
        <v>2570658</v>
      </c>
      <c r="L26" s="1">
        <v>598726</v>
      </c>
      <c r="M26" s="1">
        <v>471571</v>
      </c>
      <c r="N26" s="106">
        <v>1265302</v>
      </c>
      <c r="O26" s="105" t="s">
        <v>28</v>
      </c>
      <c r="P26" s="1">
        <v>394443</v>
      </c>
      <c r="Q26" s="1">
        <v>1570852.864719796</v>
      </c>
      <c r="R26" s="1">
        <v>1213893</v>
      </c>
      <c r="S26" s="1">
        <v>3698072</v>
      </c>
      <c r="T26" s="1">
        <v>1325706</v>
      </c>
      <c r="U26" s="1">
        <v>21413600.397808593</v>
      </c>
      <c r="V26" s="1">
        <v>357129</v>
      </c>
      <c r="W26" s="1">
        <v>223351</v>
      </c>
      <c r="X26" s="1">
        <v>21547378.397808593</v>
      </c>
      <c r="Y26" s="121">
        <v>1600567</v>
      </c>
      <c r="Z26" s="1">
        <v>2513805.5330887972</v>
      </c>
      <c r="AA26" s="106">
        <v>17299227.864719797</v>
      </c>
      <c r="AC26" s="72">
        <v>6953</v>
      </c>
      <c r="AD26" s="71">
        <f t="shared" si="0"/>
        <v>3099.0045157210689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1" customFormat="1">
      <c r="A27" s="105" t="s">
        <v>29</v>
      </c>
      <c r="B27" s="1">
        <v>5081943.6344465632</v>
      </c>
      <c r="C27" s="1">
        <v>640458</v>
      </c>
      <c r="D27" s="1">
        <v>121677</v>
      </c>
      <c r="E27" s="1">
        <v>0</v>
      </c>
      <c r="F27" s="1">
        <v>32165.670788068994</v>
      </c>
      <c r="G27" s="1">
        <v>69938</v>
      </c>
      <c r="H27" s="1">
        <v>1997737</v>
      </c>
      <c r="I27" s="1">
        <v>88760</v>
      </c>
      <c r="J27" s="1">
        <v>15725</v>
      </c>
      <c r="K27" s="1">
        <v>245083</v>
      </c>
      <c r="L27" s="1">
        <v>101284</v>
      </c>
      <c r="M27" s="1">
        <v>42756</v>
      </c>
      <c r="N27" s="106">
        <v>269719</v>
      </c>
      <c r="O27" s="105" t="s">
        <v>29</v>
      </c>
      <c r="P27" s="1">
        <v>21216</v>
      </c>
      <c r="Q27" s="1">
        <v>421991.96365849383</v>
      </c>
      <c r="R27" s="1">
        <v>293290</v>
      </c>
      <c r="S27" s="1">
        <v>612969</v>
      </c>
      <c r="T27" s="1">
        <v>107174</v>
      </c>
      <c r="U27" s="1">
        <v>5081943.6344465632</v>
      </c>
      <c r="V27" s="1">
        <v>93321</v>
      </c>
      <c r="W27" s="1">
        <v>53006</v>
      </c>
      <c r="X27" s="1">
        <v>5122258.6344465632</v>
      </c>
      <c r="Y27" s="121">
        <v>762135</v>
      </c>
      <c r="Z27" s="1">
        <v>2029902.670788069</v>
      </c>
      <c r="AA27" s="106">
        <v>2289905.9636584939</v>
      </c>
      <c r="AC27" s="72">
        <v>1439</v>
      </c>
      <c r="AD27" s="71">
        <f t="shared" si="0"/>
        <v>3559.5959933610584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1" customFormat="1">
      <c r="A28" s="105" t="s">
        <v>30</v>
      </c>
      <c r="B28" s="1">
        <v>16832108.76875506</v>
      </c>
      <c r="C28" s="1">
        <v>1441599</v>
      </c>
      <c r="D28" s="1">
        <v>325202</v>
      </c>
      <c r="E28" s="1">
        <v>41562</v>
      </c>
      <c r="F28" s="1">
        <v>2848365.9096727818</v>
      </c>
      <c r="G28" s="1">
        <v>279909</v>
      </c>
      <c r="H28" s="1">
        <v>1416314</v>
      </c>
      <c r="I28" s="1">
        <v>1611997</v>
      </c>
      <c r="J28" s="1">
        <v>511137</v>
      </c>
      <c r="K28" s="1">
        <v>840313</v>
      </c>
      <c r="L28" s="1">
        <v>427942</v>
      </c>
      <c r="M28" s="1">
        <v>419388</v>
      </c>
      <c r="N28" s="106">
        <v>1473710</v>
      </c>
      <c r="O28" s="105" t="s">
        <v>30</v>
      </c>
      <c r="P28" s="1">
        <v>150829</v>
      </c>
      <c r="Q28" s="1">
        <v>1636314.8590822774</v>
      </c>
      <c r="R28" s="1">
        <v>1043115</v>
      </c>
      <c r="S28" s="1">
        <v>1360427</v>
      </c>
      <c r="T28" s="1">
        <v>1003984</v>
      </c>
      <c r="U28" s="1">
        <v>16832108.76875506</v>
      </c>
      <c r="V28" s="1">
        <v>285849</v>
      </c>
      <c r="W28" s="1">
        <v>175565</v>
      </c>
      <c r="X28" s="1">
        <v>16942392.76875506</v>
      </c>
      <c r="Y28" s="121">
        <v>1808363</v>
      </c>
      <c r="Z28" s="1">
        <v>4264679.9096727818</v>
      </c>
      <c r="AA28" s="106">
        <v>10759065.859082278</v>
      </c>
      <c r="AC28" s="72">
        <v>6071</v>
      </c>
      <c r="AD28" s="71">
        <f t="shared" si="0"/>
        <v>2790.708741353164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1" customFormat="1">
      <c r="A29" s="105" t="s">
        <v>31</v>
      </c>
      <c r="B29" s="1">
        <v>44532217.096038498</v>
      </c>
      <c r="C29" s="1">
        <v>1447663</v>
      </c>
      <c r="D29" s="1">
        <v>122490</v>
      </c>
      <c r="E29" s="1">
        <v>0</v>
      </c>
      <c r="F29" s="1">
        <v>23624486.174578719</v>
      </c>
      <c r="G29" s="1">
        <v>722647</v>
      </c>
      <c r="H29" s="1">
        <v>8716124</v>
      </c>
      <c r="I29" s="1">
        <v>1190056</v>
      </c>
      <c r="J29" s="1">
        <v>1108990</v>
      </c>
      <c r="K29" s="1">
        <v>426589</v>
      </c>
      <c r="L29" s="1">
        <v>475273</v>
      </c>
      <c r="M29" s="1">
        <v>86729</v>
      </c>
      <c r="N29" s="106">
        <v>1789655</v>
      </c>
      <c r="O29" s="105" t="s">
        <v>31</v>
      </c>
      <c r="P29" s="1">
        <v>365242</v>
      </c>
      <c r="Q29" s="1">
        <v>911996.92145977984</v>
      </c>
      <c r="R29" s="1">
        <v>622147</v>
      </c>
      <c r="S29" s="1">
        <v>830993</v>
      </c>
      <c r="T29" s="1">
        <v>2091136</v>
      </c>
      <c r="U29" s="1">
        <v>44532217.096038498</v>
      </c>
      <c r="V29" s="1">
        <v>699154</v>
      </c>
      <c r="W29" s="1">
        <v>464486</v>
      </c>
      <c r="X29" s="1">
        <v>44766885.096038498</v>
      </c>
      <c r="Y29" s="121">
        <v>1570153</v>
      </c>
      <c r="Z29" s="1">
        <v>32340610.174578719</v>
      </c>
      <c r="AA29" s="106">
        <v>10621453.921459779</v>
      </c>
      <c r="AC29" s="72">
        <v>6513</v>
      </c>
      <c r="AD29" s="71">
        <f t="shared" si="0"/>
        <v>6873.4661593794717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s="1" customFormat="1">
      <c r="A30" s="107" t="s">
        <v>62</v>
      </c>
      <c r="B30" s="86">
        <v>41429888.398338087</v>
      </c>
      <c r="C30" s="86">
        <v>2434359</v>
      </c>
      <c r="D30" s="86">
        <v>180472</v>
      </c>
      <c r="E30" s="86">
        <v>0</v>
      </c>
      <c r="F30" s="86">
        <v>1515485.609557722</v>
      </c>
      <c r="G30" s="86">
        <v>706772</v>
      </c>
      <c r="H30" s="86">
        <v>19465044</v>
      </c>
      <c r="I30" s="86">
        <v>1796526</v>
      </c>
      <c r="J30" s="86">
        <v>352583</v>
      </c>
      <c r="K30" s="86">
        <v>1943200</v>
      </c>
      <c r="L30" s="86">
        <v>761986</v>
      </c>
      <c r="M30" s="86">
        <v>262545</v>
      </c>
      <c r="N30" s="108">
        <v>3510446</v>
      </c>
      <c r="O30" s="107" t="s">
        <v>32</v>
      </c>
      <c r="P30" s="86">
        <v>268823</v>
      </c>
      <c r="Q30" s="86">
        <v>2452649.7887803679</v>
      </c>
      <c r="R30" s="86">
        <v>1225264</v>
      </c>
      <c r="S30" s="86">
        <v>3013755</v>
      </c>
      <c r="T30" s="86">
        <v>1539978</v>
      </c>
      <c r="U30" s="86">
        <v>41429888.398338087</v>
      </c>
      <c r="V30" s="86">
        <v>670601</v>
      </c>
      <c r="W30" s="86">
        <v>432128</v>
      </c>
      <c r="X30" s="86">
        <v>41668361.398338087</v>
      </c>
      <c r="Y30" s="122">
        <v>2614831</v>
      </c>
      <c r="Z30" s="86">
        <v>20980529.609557722</v>
      </c>
      <c r="AA30" s="108">
        <v>17834527.788780365</v>
      </c>
      <c r="AC30" s="73">
        <v>10743</v>
      </c>
      <c r="AD30" s="71">
        <f t="shared" si="0"/>
        <v>3878.6522757458893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1" customFormat="1">
      <c r="A31" s="105" t="s">
        <v>33</v>
      </c>
      <c r="B31" s="1">
        <v>49566420.356675729</v>
      </c>
      <c r="C31" s="1">
        <v>1470137</v>
      </c>
      <c r="D31" s="1">
        <v>183493</v>
      </c>
      <c r="E31" s="1">
        <v>0</v>
      </c>
      <c r="F31" s="1">
        <v>3558212.7224784321</v>
      </c>
      <c r="G31" s="1">
        <v>2067729</v>
      </c>
      <c r="H31" s="1">
        <v>11475229</v>
      </c>
      <c r="I31" s="1">
        <v>4986314</v>
      </c>
      <c r="J31" s="1">
        <v>3304397</v>
      </c>
      <c r="K31" s="1">
        <v>483264</v>
      </c>
      <c r="L31" s="1">
        <v>1179221</v>
      </c>
      <c r="M31" s="1">
        <v>984922</v>
      </c>
      <c r="N31" s="106">
        <v>3761740</v>
      </c>
      <c r="O31" s="105" t="s">
        <v>33</v>
      </c>
      <c r="P31" s="1">
        <v>936692</v>
      </c>
      <c r="Q31" s="1">
        <v>4247644.634197291</v>
      </c>
      <c r="R31" s="1">
        <v>2960911</v>
      </c>
      <c r="S31" s="1">
        <v>4705749</v>
      </c>
      <c r="T31" s="1">
        <v>3260765</v>
      </c>
      <c r="U31" s="1">
        <v>49566420.356675729</v>
      </c>
      <c r="V31" s="1">
        <v>812870</v>
      </c>
      <c r="W31" s="1">
        <v>516994</v>
      </c>
      <c r="X31" s="1">
        <v>49862296.356675729</v>
      </c>
      <c r="Y31" s="121">
        <v>1653630</v>
      </c>
      <c r="Z31" s="1">
        <v>15033441.722478433</v>
      </c>
      <c r="AA31" s="106">
        <v>32879348.634197295</v>
      </c>
      <c r="AC31" s="72">
        <v>16721</v>
      </c>
      <c r="AD31" s="71">
        <f t="shared" si="0"/>
        <v>2982.0164079107549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1" customFormat="1">
      <c r="A32" s="105" t="s">
        <v>34</v>
      </c>
      <c r="B32" s="1">
        <v>59054645.56150303</v>
      </c>
      <c r="C32" s="1">
        <v>694342</v>
      </c>
      <c r="D32" s="1">
        <v>68</v>
      </c>
      <c r="E32" s="1">
        <v>55371</v>
      </c>
      <c r="F32" s="1">
        <v>15968145.64380794</v>
      </c>
      <c r="G32" s="1">
        <v>542410</v>
      </c>
      <c r="H32" s="1">
        <v>8232445</v>
      </c>
      <c r="I32" s="1">
        <v>13829056</v>
      </c>
      <c r="J32" s="1">
        <v>2209345</v>
      </c>
      <c r="K32" s="1">
        <v>1409340</v>
      </c>
      <c r="L32" s="1">
        <v>844057</v>
      </c>
      <c r="M32" s="1">
        <v>505320</v>
      </c>
      <c r="N32" s="106">
        <v>4130070</v>
      </c>
      <c r="O32" s="105" t="s">
        <v>34</v>
      </c>
      <c r="P32" s="1">
        <v>2937452</v>
      </c>
      <c r="Q32" s="1">
        <v>955711.91769509017</v>
      </c>
      <c r="R32" s="1">
        <v>745955</v>
      </c>
      <c r="S32" s="1">
        <v>3850443</v>
      </c>
      <c r="T32" s="1">
        <v>2145114</v>
      </c>
      <c r="U32" s="1">
        <v>59054645.56150303</v>
      </c>
      <c r="V32" s="1">
        <v>923307</v>
      </c>
      <c r="W32" s="1">
        <v>615960</v>
      </c>
      <c r="X32" s="1">
        <v>59361992.56150303</v>
      </c>
      <c r="Y32" s="121">
        <v>749781</v>
      </c>
      <c r="Z32" s="1">
        <v>24200590.64380794</v>
      </c>
      <c r="AA32" s="106">
        <v>34104273.91769509</v>
      </c>
      <c r="AC32" s="72">
        <v>9060</v>
      </c>
      <c r="AD32" s="71">
        <f t="shared" si="0"/>
        <v>6552.0963092166703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1" customFormat="1">
      <c r="A33" s="105" t="s">
        <v>35</v>
      </c>
      <c r="B33" s="1">
        <v>135333607.64672354</v>
      </c>
      <c r="C33" s="1">
        <v>3463319</v>
      </c>
      <c r="D33" s="1">
        <v>52208</v>
      </c>
      <c r="E33" s="1">
        <v>0</v>
      </c>
      <c r="F33" s="1">
        <v>31707917.371915076</v>
      </c>
      <c r="G33" s="1">
        <v>2520849</v>
      </c>
      <c r="H33" s="1">
        <v>24592032</v>
      </c>
      <c r="I33" s="1">
        <v>8302507</v>
      </c>
      <c r="J33" s="1">
        <v>18148694</v>
      </c>
      <c r="K33" s="1">
        <v>979864</v>
      </c>
      <c r="L33" s="1">
        <v>5090215</v>
      </c>
      <c r="M33" s="1">
        <v>1047422</v>
      </c>
      <c r="N33" s="106">
        <v>8382676</v>
      </c>
      <c r="O33" s="105" t="s">
        <v>35</v>
      </c>
      <c r="P33" s="1">
        <v>7572221</v>
      </c>
      <c r="Q33" s="1">
        <v>8420812.2748084627</v>
      </c>
      <c r="R33" s="1">
        <v>2383898</v>
      </c>
      <c r="S33" s="1">
        <v>8735012</v>
      </c>
      <c r="T33" s="1">
        <v>3933961</v>
      </c>
      <c r="U33" s="1">
        <v>135333607.64672354</v>
      </c>
      <c r="V33" s="1">
        <v>2148148</v>
      </c>
      <c r="W33" s="1">
        <v>1411575</v>
      </c>
      <c r="X33" s="1">
        <v>136070180.64672354</v>
      </c>
      <c r="Y33" s="121">
        <v>3515527</v>
      </c>
      <c r="Z33" s="1">
        <v>56299949.371915072</v>
      </c>
      <c r="AA33" s="106">
        <v>75518131.274808466</v>
      </c>
      <c r="AC33" s="72">
        <v>32296</v>
      </c>
      <c r="AD33" s="71">
        <f t="shared" si="0"/>
        <v>4213.2208523260942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1" customFormat="1">
      <c r="A34" s="105" t="s">
        <v>36</v>
      </c>
      <c r="B34" s="1">
        <v>29572531.257550869</v>
      </c>
      <c r="C34" s="1">
        <v>1650566</v>
      </c>
      <c r="D34" s="1">
        <v>81767</v>
      </c>
      <c r="E34" s="1">
        <v>295478</v>
      </c>
      <c r="F34" s="1">
        <v>6095760.3528875578</v>
      </c>
      <c r="G34" s="1">
        <v>669073</v>
      </c>
      <c r="H34" s="1">
        <v>3992665</v>
      </c>
      <c r="I34" s="1">
        <v>1196626</v>
      </c>
      <c r="J34" s="1">
        <v>2567816</v>
      </c>
      <c r="K34" s="1">
        <v>231422</v>
      </c>
      <c r="L34" s="1">
        <v>734759</v>
      </c>
      <c r="M34" s="1">
        <v>979862</v>
      </c>
      <c r="N34" s="106">
        <v>3017658</v>
      </c>
      <c r="O34" s="105" t="s">
        <v>36</v>
      </c>
      <c r="P34" s="1">
        <v>949279</v>
      </c>
      <c r="Q34" s="1">
        <v>1107034.9046633129</v>
      </c>
      <c r="R34" s="1">
        <v>1254743</v>
      </c>
      <c r="S34" s="1">
        <v>3346576</v>
      </c>
      <c r="T34" s="1">
        <v>1401446</v>
      </c>
      <c r="U34" s="1">
        <v>29572531.257550869</v>
      </c>
      <c r="V34" s="1">
        <v>491510</v>
      </c>
      <c r="W34" s="1">
        <v>308451</v>
      </c>
      <c r="X34" s="1">
        <v>29755590.257550869</v>
      </c>
      <c r="Y34" s="121">
        <v>2027811</v>
      </c>
      <c r="Z34" s="1">
        <v>10088425.352887558</v>
      </c>
      <c r="AA34" s="106">
        <v>17456294.904663309</v>
      </c>
      <c r="AC34" s="72">
        <v>10413</v>
      </c>
      <c r="AD34" s="71">
        <f t="shared" si="0"/>
        <v>2857.542519691815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s="1" customFormat="1">
      <c r="A35" s="107" t="s">
        <v>63</v>
      </c>
      <c r="B35" s="86">
        <v>39567174.029058471</v>
      </c>
      <c r="C35" s="86">
        <v>5768653</v>
      </c>
      <c r="D35" s="86">
        <v>1018664</v>
      </c>
      <c r="E35" s="86">
        <v>2883</v>
      </c>
      <c r="F35" s="86">
        <v>2871844.2971190196</v>
      </c>
      <c r="G35" s="86">
        <v>1794612</v>
      </c>
      <c r="H35" s="86">
        <v>6006440</v>
      </c>
      <c r="I35" s="86">
        <v>2640786</v>
      </c>
      <c r="J35" s="86">
        <v>1296885</v>
      </c>
      <c r="K35" s="86">
        <v>1280807</v>
      </c>
      <c r="L35" s="86">
        <v>1100881</v>
      </c>
      <c r="M35" s="86">
        <v>709477</v>
      </c>
      <c r="N35" s="108">
        <v>2517925</v>
      </c>
      <c r="O35" s="107" t="s">
        <v>37</v>
      </c>
      <c r="P35" s="86">
        <v>941945</v>
      </c>
      <c r="Q35" s="86">
        <v>3112677.7319394522</v>
      </c>
      <c r="R35" s="86">
        <v>1920425</v>
      </c>
      <c r="S35" s="86">
        <v>5170106</v>
      </c>
      <c r="T35" s="86">
        <v>1412163</v>
      </c>
      <c r="U35" s="86">
        <v>39567174.029058471</v>
      </c>
      <c r="V35" s="86">
        <v>656528</v>
      </c>
      <c r="W35" s="86">
        <v>412699</v>
      </c>
      <c r="X35" s="86">
        <v>39811003.029058471</v>
      </c>
      <c r="Y35" s="122">
        <v>6790200</v>
      </c>
      <c r="Z35" s="86">
        <v>8878284.2971190196</v>
      </c>
      <c r="AA35" s="108">
        <v>23898689.73193945</v>
      </c>
      <c r="AC35" s="73">
        <v>14399</v>
      </c>
      <c r="AD35" s="71">
        <f t="shared" si="0"/>
        <v>2764.8449912534529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s="1" customFormat="1">
      <c r="A36" s="123" t="s">
        <v>64</v>
      </c>
      <c r="B36" s="111">
        <v>25534759.404423464</v>
      </c>
      <c r="C36" s="111">
        <v>3985016</v>
      </c>
      <c r="D36" s="111">
        <v>9290</v>
      </c>
      <c r="E36" s="111">
        <v>1706</v>
      </c>
      <c r="F36" s="111">
        <v>477668.55061786651</v>
      </c>
      <c r="G36" s="111">
        <v>819379</v>
      </c>
      <c r="H36" s="111">
        <v>3194868</v>
      </c>
      <c r="I36" s="111">
        <v>1486788</v>
      </c>
      <c r="J36" s="111">
        <v>1676977</v>
      </c>
      <c r="K36" s="111">
        <v>606670</v>
      </c>
      <c r="L36" s="111">
        <v>1032332</v>
      </c>
      <c r="M36" s="111">
        <v>430320</v>
      </c>
      <c r="N36" s="124">
        <v>2787776</v>
      </c>
      <c r="O36" s="123" t="s">
        <v>38</v>
      </c>
      <c r="P36" s="111">
        <v>282636</v>
      </c>
      <c r="Q36" s="111">
        <v>1697586.8538055974</v>
      </c>
      <c r="R36" s="111">
        <v>1195620</v>
      </c>
      <c r="S36" s="111">
        <v>4560203</v>
      </c>
      <c r="T36" s="111">
        <v>1289923</v>
      </c>
      <c r="U36" s="111">
        <v>25534759.404423464</v>
      </c>
      <c r="V36" s="111">
        <v>436286</v>
      </c>
      <c r="W36" s="111">
        <v>266336</v>
      </c>
      <c r="X36" s="111">
        <v>25704709.404423464</v>
      </c>
      <c r="Y36" s="125">
        <v>3996012</v>
      </c>
      <c r="Z36" s="111">
        <v>3672536.5506178667</v>
      </c>
      <c r="AA36" s="124">
        <v>17866210.853805598</v>
      </c>
      <c r="AC36" s="73">
        <v>11623</v>
      </c>
      <c r="AD36" s="71">
        <f t="shared" si="0"/>
        <v>2211.538277933706</v>
      </c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1" customFormat="1">
      <c r="A37" s="105" t="s">
        <v>65</v>
      </c>
      <c r="B37" s="121">
        <v>40171711.299653642</v>
      </c>
      <c r="C37" s="1">
        <v>1987228</v>
      </c>
      <c r="D37" s="1">
        <v>423929</v>
      </c>
      <c r="E37" s="1">
        <v>121081</v>
      </c>
      <c r="F37" s="1">
        <v>8793102.6231240667</v>
      </c>
      <c r="G37" s="1">
        <v>1457819</v>
      </c>
      <c r="H37" s="1">
        <v>2805441</v>
      </c>
      <c r="I37" s="1">
        <v>2720159</v>
      </c>
      <c r="J37" s="1">
        <v>1220833</v>
      </c>
      <c r="K37" s="1">
        <v>1434282</v>
      </c>
      <c r="L37" s="1">
        <v>1203728</v>
      </c>
      <c r="M37" s="1">
        <v>683939</v>
      </c>
      <c r="N37" s="106">
        <v>3601271</v>
      </c>
      <c r="O37" s="105" t="s">
        <v>39</v>
      </c>
      <c r="P37" s="1">
        <v>1024370</v>
      </c>
      <c r="Q37" s="1">
        <v>3756088.6765295756</v>
      </c>
      <c r="R37" s="1">
        <v>2300898</v>
      </c>
      <c r="S37" s="1">
        <v>4960273</v>
      </c>
      <c r="T37" s="1">
        <v>1677269</v>
      </c>
      <c r="U37" s="1">
        <v>40171711.299653642</v>
      </c>
      <c r="V37" s="1">
        <v>627121</v>
      </c>
      <c r="W37" s="1">
        <v>419004</v>
      </c>
      <c r="X37" s="1">
        <v>40379828.299653642</v>
      </c>
      <c r="Y37" s="121">
        <v>2532238</v>
      </c>
      <c r="Z37" s="148">
        <v>11598543.623124067</v>
      </c>
      <c r="AA37" s="106">
        <v>26040929.676529575</v>
      </c>
      <c r="AC37" s="72">
        <v>16985</v>
      </c>
      <c r="AD37" s="71">
        <f t="shared" si="0"/>
        <v>2377.3817073684804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1" customFormat="1">
      <c r="A38" s="107" t="s">
        <v>40</v>
      </c>
      <c r="B38" s="122">
        <v>7995190.0502341604</v>
      </c>
      <c r="C38" s="86">
        <v>378549</v>
      </c>
      <c r="D38" s="86">
        <v>56305</v>
      </c>
      <c r="E38" s="86">
        <v>235711</v>
      </c>
      <c r="F38" s="86">
        <v>588245.11844260374</v>
      </c>
      <c r="G38" s="86">
        <v>145559</v>
      </c>
      <c r="H38" s="86">
        <v>1826145</v>
      </c>
      <c r="I38" s="86">
        <v>464383</v>
      </c>
      <c r="J38" s="86">
        <v>332617</v>
      </c>
      <c r="K38" s="86">
        <v>177109</v>
      </c>
      <c r="L38" s="86">
        <v>312513</v>
      </c>
      <c r="M38" s="86">
        <v>112576</v>
      </c>
      <c r="N38" s="108">
        <v>1144812</v>
      </c>
      <c r="O38" s="107" t="s">
        <v>40</v>
      </c>
      <c r="P38" s="86">
        <v>48738</v>
      </c>
      <c r="Q38" s="86">
        <v>792025.93179155595</v>
      </c>
      <c r="R38" s="86">
        <v>435598</v>
      </c>
      <c r="S38" s="86">
        <v>529467</v>
      </c>
      <c r="T38" s="86">
        <v>414837</v>
      </c>
      <c r="U38" s="86">
        <v>7995190.0502341604</v>
      </c>
      <c r="V38" s="86">
        <v>135764</v>
      </c>
      <c r="W38" s="86">
        <v>83393</v>
      </c>
      <c r="X38" s="86">
        <v>8047561.0502341604</v>
      </c>
      <c r="Y38" s="122">
        <v>670565</v>
      </c>
      <c r="Z38" s="86">
        <v>2414390.1184426039</v>
      </c>
      <c r="AA38" s="108">
        <v>4910234.931791557</v>
      </c>
      <c r="AC38" s="72">
        <v>4498</v>
      </c>
      <c r="AD38" s="71">
        <f t="shared" si="0"/>
        <v>1789.1420743072833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1" customFormat="1">
      <c r="A39" s="105" t="s">
        <v>41</v>
      </c>
      <c r="B39" s="1">
        <v>35210016.870342247</v>
      </c>
      <c r="C39" s="1">
        <v>3838656</v>
      </c>
      <c r="D39" s="1">
        <v>91972</v>
      </c>
      <c r="E39" s="1">
        <v>4882</v>
      </c>
      <c r="F39" s="1">
        <v>9134918.0116464701</v>
      </c>
      <c r="G39" s="1">
        <v>446592</v>
      </c>
      <c r="H39" s="1">
        <v>2094651</v>
      </c>
      <c r="I39" s="1">
        <v>6097778</v>
      </c>
      <c r="J39" s="1">
        <v>1067123</v>
      </c>
      <c r="K39" s="1">
        <v>519683</v>
      </c>
      <c r="L39" s="1">
        <v>721779</v>
      </c>
      <c r="M39" s="1">
        <v>166751</v>
      </c>
      <c r="N39" s="106">
        <v>2478498</v>
      </c>
      <c r="O39" s="105" t="s">
        <v>41</v>
      </c>
      <c r="P39" s="1">
        <v>1610948</v>
      </c>
      <c r="Q39" s="1">
        <v>1640802.8586957755</v>
      </c>
      <c r="R39" s="1">
        <v>1222534</v>
      </c>
      <c r="S39" s="1">
        <v>2146957</v>
      </c>
      <c r="T39" s="1">
        <v>1925492</v>
      </c>
      <c r="U39" s="1">
        <v>35210016.870342247</v>
      </c>
      <c r="V39" s="1">
        <v>546332</v>
      </c>
      <c r="W39" s="1">
        <v>367252</v>
      </c>
      <c r="X39" s="1">
        <v>35389096.870342247</v>
      </c>
      <c r="Y39" s="121">
        <v>3935510</v>
      </c>
      <c r="Z39" s="1">
        <v>11229569.01164647</v>
      </c>
      <c r="AA39" s="106">
        <v>20044937.858695775</v>
      </c>
      <c r="AC39" s="74">
        <v>10505</v>
      </c>
      <c r="AD39" s="71">
        <f t="shared" si="0"/>
        <v>3368.7859943210137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1" customFormat="1">
      <c r="A40" s="105" t="s">
        <v>42</v>
      </c>
      <c r="B40" s="1">
        <v>25710451.371978976</v>
      </c>
      <c r="C40" s="1">
        <v>2267312</v>
      </c>
      <c r="D40" s="1">
        <v>313960</v>
      </c>
      <c r="E40" s="1">
        <v>4773</v>
      </c>
      <c r="F40" s="1">
        <v>4149214.5630955175</v>
      </c>
      <c r="G40" s="1">
        <v>1419270</v>
      </c>
      <c r="H40" s="1">
        <v>1739441</v>
      </c>
      <c r="I40" s="1">
        <v>1812928</v>
      </c>
      <c r="J40" s="1">
        <v>193504</v>
      </c>
      <c r="K40" s="1">
        <v>466468</v>
      </c>
      <c r="L40" s="1">
        <v>663148</v>
      </c>
      <c r="M40" s="1">
        <v>546370</v>
      </c>
      <c r="N40" s="106">
        <v>2137028</v>
      </c>
      <c r="O40" s="105" t="s">
        <v>42</v>
      </c>
      <c r="P40" s="1">
        <v>1151473</v>
      </c>
      <c r="Q40" s="1">
        <v>2219215.8088834579</v>
      </c>
      <c r="R40" s="1">
        <v>1965412</v>
      </c>
      <c r="S40" s="1">
        <v>3283861</v>
      </c>
      <c r="T40" s="1">
        <v>1377073</v>
      </c>
      <c r="U40" s="1">
        <v>25710451.371978976</v>
      </c>
      <c r="V40" s="1">
        <v>404202</v>
      </c>
      <c r="W40" s="1">
        <v>268169</v>
      </c>
      <c r="X40" s="1">
        <v>25846484.371978976</v>
      </c>
      <c r="Y40" s="121">
        <v>2586045</v>
      </c>
      <c r="Z40" s="1">
        <v>5888655.5630955175</v>
      </c>
      <c r="AA40" s="106">
        <v>17235750.808883458</v>
      </c>
      <c r="AC40" s="72">
        <v>9385</v>
      </c>
      <c r="AD40" s="71">
        <f t="shared" si="0"/>
        <v>2754.0207109194434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s="1" customFormat="1">
      <c r="A41" s="105" t="s">
        <v>43</v>
      </c>
      <c r="B41" s="1">
        <v>7455197.859053174</v>
      </c>
      <c r="C41" s="1">
        <v>911638</v>
      </c>
      <c r="D41" s="1">
        <v>43740</v>
      </c>
      <c r="E41" s="1">
        <v>2310</v>
      </c>
      <c r="F41" s="1">
        <v>1277821.9264002563</v>
      </c>
      <c r="G41" s="1">
        <v>272708</v>
      </c>
      <c r="H41" s="1">
        <v>712628</v>
      </c>
      <c r="I41" s="1">
        <v>392573</v>
      </c>
      <c r="J41" s="1">
        <v>198249</v>
      </c>
      <c r="K41" s="1">
        <v>421419</v>
      </c>
      <c r="L41" s="1">
        <v>266957</v>
      </c>
      <c r="M41" s="1">
        <v>148739</v>
      </c>
      <c r="N41" s="106">
        <v>705960</v>
      </c>
      <c r="O41" s="105" t="s">
        <v>43</v>
      </c>
      <c r="P41" s="1">
        <v>56183</v>
      </c>
      <c r="Q41" s="1">
        <v>782023.93265291757</v>
      </c>
      <c r="R41" s="1">
        <v>376890</v>
      </c>
      <c r="S41" s="1">
        <v>411828</v>
      </c>
      <c r="T41" s="1">
        <v>473530</v>
      </c>
      <c r="U41" s="1">
        <v>7455197.859053174</v>
      </c>
      <c r="V41" s="1">
        <v>127036</v>
      </c>
      <c r="W41" s="1">
        <v>77760</v>
      </c>
      <c r="X41" s="1">
        <v>7504473.859053174</v>
      </c>
      <c r="Y41" s="121">
        <v>957688</v>
      </c>
      <c r="Z41" s="1">
        <v>1990449.9264002563</v>
      </c>
      <c r="AA41" s="106">
        <v>4507059.9326529177</v>
      </c>
      <c r="AC41" s="72">
        <v>3846</v>
      </c>
      <c r="AD41" s="71">
        <f t="shared" si="0"/>
        <v>1951.2412530039453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s="1" customFormat="1">
      <c r="A42" s="105" t="s">
        <v>44</v>
      </c>
      <c r="B42" s="1">
        <v>6311693.2742176484</v>
      </c>
      <c r="C42" s="1">
        <v>249714</v>
      </c>
      <c r="D42" s="1">
        <v>412434</v>
      </c>
      <c r="E42" s="1">
        <v>3430</v>
      </c>
      <c r="F42" s="1">
        <v>627088.33302483161</v>
      </c>
      <c r="G42" s="1">
        <v>452461</v>
      </c>
      <c r="H42" s="1">
        <v>1295113</v>
      </c>
      <c r="I42" s="1">
        <v>80077</v>
      </c>
      <c r="J42" s="1">
        <v>35381</v>
      </c>
      <c r="K42" s="1">
        <v>315703</v>
      </c>
      <c r="L42" s="1">
        <v>157646</v>
      </c>
      <c r="M42" s="1">
        <v>49696</v>
      </c>
      <c r="N42" s="106">
        <v>373297</v>
      </c>
      <c r="O42" s="105" t="s">
        <v>44</v>
      </c>
      <c r="P42" s="1">
        <v>12184</v>
      </c>
      <c r="Q42" s="1">
        <v>682859.94119281671</v>
      </c>
      <c r="R42" s="1">
        <v>435570</v>
      </c>
      <c r="S42" s="1">
        <v>893160</v>
      </c>
      <c r="T42" s="1">
        <v>235879</v>
      </c>
      <c r="U42" s="1">
        <v>6311693.2742176484</v>
      </c>
      <c r="V42" s="1">
        <v>114284</v>
      </c>
      <c r="W42" s="1">
        <v>65833</v>
      </c>
      <c r="X42" s="1">
        <v>6360144.2742176484</v>
      </c>
      <c r="Y42" s="121">
        <v>665578</v>
      </c>
      <c r="Z42" s="1">
        <v>1922201.3330248315</v>
      </c>
      <c r="AA42" s="106">
        <v>3723913.9411928169</v>
      </c>
      <c r="AC42" s="72">
        <v>2167</v>
      </c>
      <c r="AD42" s="71">
        <f t="shared" si="0"/>
        <v>2934.9996650750568</v>
      </c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s="1" customFormat="1">
      <c r="A43" s="105" t="s">
        <v>45</v>
      </c>
      <c r="B43" s="1">
        <v>8584825.3530571498</v>
      </c>
      <c r="C43" s="1">
        <v>1034108</v>
      </c>
      <c r="D43" s="1">
        <v>173096</v>
      </c>
      <c r="E43" s="1">
        <v>34645</v>
      </c>
      <c r="F43" s="1">
        <v>592803.45092926302</v>
      </c>
      <c r="G43" s="1">
        <v>42813</v>
      </c>
      <c r="H43" s="1">
        <v>964784</v>
      </c>
      <c r="I43" s="1">
        <v>614914</v>
      </c>
      <c r="J43" s="1">
        <v>276085</v>
      </c>
      <c r="K43" s="1">
        <v>327124</v>
      </c>
      <c r="L43" s="1">
        <v>299646</v>
      </c>
      <c r="M43" s="1">
        <v>75859</v>
      </c>
      <c r="N43" s="106">
        <v>806582</v>
      </c>
      <c r="O43" s="105" t="s">
        <v>45</v>
      </c>
      <c r="P43" s="1">
        <v>363921</v>
      </c>
      <c r="Q43" s="1">
        <v>1136475.902127885</v>
      </c>
      <c r="R43" s="1">
        <v>512977</v>
      </c>
      <c r="S43" s="1">
        <v>996296</v>
      </c>
      <c r="T43" s="1">
        <v>332696</v>
      </c>
      <c r="U43" s="1">
        <v>8584825.3530571498</v>
      </c>
      <c r="V43" s="1">
        <v>144314</v>
      </c>
      <c r="W43" s="1">
        <v>89543</v>
      </c>
      <c r="X43" s="1">
        <v>8639596.3530571498</v>
      </c>
      <c r="Y43" s="121">
        <v>1241849</v>
      </c>
      <c r="Z43" s="1">
        <v>1557587.4509292631</v>
      </c>
      <c r="AA43" s="106">
        <v>5785388.9021278862</v>
      </c>
      <c r="AC43" s="72">
        <v>4310</v>
      </c>
      <c r="AD43" s="71">
        <f t="shared" si="0"/>
        <v>2004.5467176466705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1" customFormat="1">
      <c r="A44" s="105" t="s">
        <v>46</v>
      </c>
      <c r="B44" s="1">
        <v>5078050.7582173822</v>
      </c>
      <c r="C44" s="1">
        <v>23660</v>
      </c>
      <c r="D44" s="1">
        <v>564767</v>
      </c>
      <c r="E44" s="1">
        <v>8648</v>
      </c>
      <c r="F44" s="1">
        <v>345055.81840591377</v>
      </c>
      <c r="G44" s="1">
        <v>525840</v>
      </c>
      <c r="H44" s="1">
        <v>1719728</v>
      </c>
      <c r="I44" s="1">
        <v>78086</v>
      </c>
      <c r="J44" s="1">
        <v>15725</v>
      </c>
      <c r="K44" s="1">
        <v>90224</v>
      </c>
      <c r="L44" s="1">
        <v>71760</v>
      </c>
      <c r="M44" s="1">
        <v>45740</v>
      </c>
      <c r="N44" s="106">
        <v>245709</v>
      </c>
      <c r="O44" s="105" t="s">
        <v>46</v>
      </c>
      <c r="P44" s="1">
        <v>21068</v>
      </c>
      <c r="Q44" s="1">
        <v>698899.93981146894</v>
      </c>
      <c r="R44" s="1">
        <v>312091</v>
      </c>
      <c r="S44" s="1">
        <v>257734</v>
      </c>
      <c r="T44" s="1">
        <v>53315</v>
      </c>
      <c r="U44" s="1">
        <v>5078050.7582173822</v>
      </c>
      <c r="V44" s="1">
        <v>91567</v>
      </c>
      <c r="W44" s="1">
        <v>52966</v>
      </c>
      <c r="X44" s="1">
        <v>5116651.7582173822</v>
      </c>
      <c r="Y44" s="121">
        <v>597075</v>
      </c>
      <c r="Z44" s="1">
        <v>2064783.8184059137</v>
      </c>
      <c r="AA44" s="106">
        <v>2416191.9398114686</v>
      </c>
      <c r="AC44" s="72">
        <v>994</v>
      </c>
      <c r="AD44" s="71">
        <f t="shared" si="0"/>
        <v>5147.5369800979697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1" customFormat="1">
      <c r="A45" s="105" t="s">
        <v>47</v>
      </c>
      <c r="B45" s="1">
        <v>9562016.7270710096</v>
      </c>
      <c r="C45" s="1">
        <v>313820</v>
      </c>
      <c r="D45" s="1">
        <v>259187</v>
      </c>
      <c r="E45" s="1">
        <v>4886</v>
      </c>
      <c r="F45" s="1">
        <v>223096.79038324786</v>
      </c>
      <c r="G45" s="1">
        <v>221520</v>
      </c>
      <c r="H45" s="1">
        <v>804448</v>
      </c>
      <c r="I45" s="1">
        <v>358002</v>
      </c>
      <c r="J45" s="1">
        <v>4149360</v>
      </c>
      <c r="K45" s="1">
        <v>361446</v>
      </c>
      <c r="L45" s="1">
        <v>227638</v>
      </c>
      <c r="M45" s="1">
        <v>53110</v>
      </c>
      <c r="N45" s="106">
        <v>543046</v>
      </c>
      <c r="O45" s="105" t="s">
        <v>47</v>
      </c>
      <c r="P45" s="1">
        <v>21068</v>
      </c>
      <c r="Q45" s="1">
        <v>735171.9366877625</v>
      </c>
      <c r="R45" s="1">
        <v>512522</v>
      </c>
      <c r="S45" s="1">
        <v>570056</v>
      </c>
      <c r="T45" s="1">
        <v>203639</v>
      </c>
      <c r="U45" s="1">
        <v>9562016.7270710096</v>
      </c>
      <c r="V45" s="1">
        <v>157758</v>
      </c>
      <c r="W45" s="1">
        <v>99735</v>
      </c>
      <c r="X45" s="1">
        <v>9620039.7270710096</v>
      </c>
      <c r="Y45" s="121">
        <v>577893</v>
      </c>
      <c r="Z45" s="1">
        <v>1027544.7903832479</v>
      </c>
      <c r="AA45" s="106">
        <v>7956578.9366877619</v>
      </c>
      <c r="AC45" s="72">
        <v>3326</v>
      </c>
      <c r="AD45" s="71">
        <f t="shared" si="0"/>
        <v>2892.3751434368642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1" customFormat="1">
      <c r="A46" s="105" t="s">
        <v>48</v>
      </c>
      <c r="B46" s="1">
        <v>7752003.8911306541</v>
      </c>
      <c r="C46" s="1">
        <v>614076</v>
      </c>
      <c r="D46" s="1">
        <v>446799</v>
      </c>
      <c r="E46" s="1">
        <v>90862</v>
      </c>
      <c r="F46" s="1">
        <v>27066.958362681504</v>
      </c>
      <c r="G46" s="1">
        <v>188551</v>
      </c>
      <c r="H46" s="1">
        <v>1769416</v>
      </c>
      <c r="I46" s="1">
        <v>149786</v>
      </c>
      <c r="J46" s="1">
        <v>169221</v>
      </c>
      <c r="K46" s="1">
        <v>263039</v>
      </c>
      <c r="L46" s="1">
        <v>242832</v>
      </c>
      <c r="M46" s="1">
        <v>75758</v>
      </c>
      <c r="N46" s="106">
        <v>655401</v>
      </c>
      <c r="O46" s="105" t="s">
        <v>48</v>
      </c>
      <c r="P46" s="1">
        <v>154502</v>
      </c>
      <c r="Q46" s="1">
        <v>780687.93276797247</v>
      </c>
      <c r="R46" s="1">
        <v>612178</v>
      </c>
      <c r="S46" s="1">
        <v>922792</v>
      </c>
      <c r="T46" s="1">
        <v>589036</v>
      </c>
      <c r="U46" s="1">
        <v>7752003.8911306541</v>
      </c>
      <c r="V46" s="1">
        <v>131151</v>
      </c>
      <c r="W46" s="1">
        <v>80856</v>
      </c>
      <c r="X46" s="1">
        <v>7802298.8911306541</v>
      </c>
      <c r="Y46" s="121">
        <v>1151737</v>
      </c>
      <c r="Z46" s="1">
        <v>1796482.9583626816</v>
      </c>
      <c r="AA46" s="106">
        <v>4803783.9327679724</v>
      </c>
      <c r="AC46" s="72">
        <v>3548</v>
      </c>
      <c r="AD46" s="71">
        <f t="shared" si="0"/>
        <v>2199.0695860007481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1" customFormat="1">
      <c r="A47" s="107" t="s">
        <v>66</v>
      </c>
      <c r="B47" s="86">
        <v>33693136.394542888</v>
      </c>
      <c r="C47" s="86">
        <v>4509628</v>
      </c>
      <c r="D47" s="86">
        <v>287736</v>
      </c>
      <c r="E47" s="86">
        <v>8297</v>
      </c>
      <c r="F47" s="86">
        <v>3870084.5571360569</v>
      </c>
      <c r="G47" s="86">
        <v>688283</v>
      </c>
      <c r="H47" s="86">
        <v>2220239</v>
      </c>
      <c r="I47" s="86">
        <v>3126575</v>
      </c>
      <c r="J47" s="86">
        <v>923631</v>
      </c>
      <c r="K47" s="86">
        <v>747584</v>
      </c>
      <c r="L47" s="86">
        <v>1096356</v>
      </c>
      <c r="M47" s="86">
        <v>808430</v>
      </c>
      <c r="N47" s="108">
        <v>3248261</v>
      </c>
      <c r="O47" s="107" t="s">
        <v>49</v>
      </c>
      <c r="P47" s="86">
        <v>2394244</v>
      </c>
      <c r="Q47" s="86">
        <v>1888006.8374068276</v>
      </c>
      <c r="R47" s="86">
        <v>2453951</v>
      </c>
      <c r="S47" s="86">
        <v>3501402</v>
      </c>
      <c r="T47" s="86">
        <v>1920428</v>
      </c>
      <c r="U47" s="86">
        <v>33693136.394542888</v>
      </c>
      <c r="V47" s="86">
        <v>528679</v>
      </c>
      <c r="W47" s="86">
        <v>351431</v>
      </c>
      <c r="X47" s="86">
        <v>33870384.394542888</v>
      </c>
      <c r="Y47" s="122">
        <v>4805661</v>
      </c>
      <c r="Z47" s="86">
        <v>6090323.5571360569</v>
      </c>
      <c r="AA47" s="108">
        <v>22797151.837406829</v>
      </c>
      <c r="AC47" s="73">
        <v>15165</v>
      </c>
      <c r="AD47" s="71">
        <f t="shared" si="0"/>
        <v>2233.4575927822543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1" customFormat="1">
      <c r="A48" s="123" t="s">
        <v>50</v>
      </c>
      <c r="B48" s="125">
        <v>50499547.245912157</v>
      </c>
      <c r="C48" s="111">
        <v>1086700</v>
      </c>
      <c r="D48" s="111">
        <v>106176</v>
      </c>
      <c r="E48" s="111">
        <v>129453</v>
      </c>
      <c r="F48" s="111">
        <v>1297571.3424077495</v>
      </c>
      <c r="G48" s="111">
        <v>34043748</v>
      </c>
      <c r="H48" s="111">
        <v>1672811</v>
      </c>
      <c r="I48" s="111">
        <v>908939</v>
      </c>
      <c r="J48" s="111">
        <v>441385</v>
      </c>
      <c r="K48" s="111">
        <v>781766</v>
      </c>
      <c r="L48" s="111">
        <v>525195</v>
      </c>
      <c r="M48" s="111">
        <v>304923</v>
      </c>
      <c r="N48" s="124">
        <v>2174007</v>
      </c>
      <c r="O48" s="123" t="s">
        <v>50</v>
      </c>
      <c r="P48" s="111">
        <v>573811</v>
      </c>
      <c r="Q48" s="111">
        <v>1120491.9035044103</v>
      </c>
      <c r="R48" s="111">
        <v>923182</v>
      </c>
      <c r="S48" s="111">
        <v>3635445</v>
      </c>
      <c r="T48" s="111">
        <v>773943</v>
      </c>
      <c r="U48" s="111">
        <v>50499547.245912157</v>
      </c>
      <c r="V48" s="111">
        <v>770375</v>
      </c>
      <c r="W48" s="111">
        <v>526727</v>
      </c>
      <c r="X48" s="111">
        <v>50743195.245912157</v>
      </c>
      <c r="Y48" s="125">
        <v>1322329</v>
      </c>
      <c r="Z48" s="111">
        <v>2970382.3424077495</v>
      </c>
      <c r="AA48" s="124">
        <v>46206835.903504409</v>
      </c>
      <c r="AC48" s="73">
        <v>7427</v>
      </c>
      <c r="AD48" s="71">
        <f t="shared" si="0"/>
        <v>6832.2600304176867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16384" s="1" customFormat="1">
      <c r="A49" s="109" t="s">
        <v>51</v>
      </c>
      <c r="B49" s="87">
        <v>6034993826.741684</v>
      </c>
      <c r="C49" s="87">
        <v>173549086</v>
      </c>
      <c r="D49" s="87">
        <v>12458120</v>
      </c>
      <c r="E49" s="87">
        <v>26448908</v>
      </c>
      <c r="F49" s="87">
        <v>1136479042.6156254</v>
      </c>
      <c r="G49" s="87">
        <v>190301487</v>
      </c>
      <c r="H49" s="87">
        <v>485259924</v>
      </c>
      <c r="I49" s="87">
        <v>587055106</v>
      </c>
      <c r="J49" s="87">
        <v>283003123</v>
      </c>
      <c r="K49" s="87">
        <v>191741882</v>
      </c>
      <c r="L49" s="87">
        <v>186401965</v>
      </c>
      <c r="M49" s="87">
        <v>203488316</v>
      </c>
      <c r="N49" s="110">
        <v>569746865</v>
      </c>
      <c r="O49" s="109" t="s">
        <v>51</v>
      </c>
      <c r="P49" s="87">
        <v>372495349</v>
      </c>
      <c r="Q49" s="87">
        <v>404950852.12605649</v>
      </c>
      <c r="R49" s="87">
        <v>273970118</v>
      </c>
      <c r="S49" s="87">
        <v>651075389</v>
      </c>
      <c r="T49" s="87">
        <v>286568294</v>
      </c>
      <c r="U49" s="87">
        <v>6034993826.741684</v>
      </c>
      <c r="V49" s="87">
        <v>95291983</v>
      </c>
      <c r="W49" s="87">
        <v>62947002</v>
      </c>
      <c r="X49" s="87">
        <v>6067338807.741684</v>
      </c>
      <c r="Y49" s="126">
        <v>212456114</v>
      </c>
      <c r="Z49" s="87">
        <v>1621738966.6156254</v>
      </c>
      <c r="AA49" s="110">
        <v>4200798746.1260586</v>
      </c>
      <c r="AC49" s="75">
        <v>1765518</v>
      </c>
      <c r="AD49" s="71">
        <f t="shared" si="0"/>
        <v>3436.5771449181962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16384" s="1" customFormat="1" ht="12.75" thickBot="1">
      <c r="A50" s="29" t="s">
        <v>72</v>
      </c>
      <c r="B50" s="145">
        <f>AVERAGE(B4:B48)</f>
        <v>134110973.92759299</v>
      </c>
      <c r="C50" s="145">
        <f t="shared" ref="C50:AA50" si="1">AVERAGE(C4:C48)</f>
        <v>3856646.3555555558</v>
      </c>
      <c r="D50" s="189">
        <f>D49/COUNTA($A$4:$A$48)</f>
        <v>276847.11111111112</v>
      </c>
      <c r="E50" s="189">
        <f>E49/COUNTA($A$4:$A$48)</f>
        <v>587753.51111111115</v>
      </c>
      <c r="F50" s="145">
        <f t="shared" si="1"/>
        <v>25255089.835902788</v>
      </c>
      <c r="G50" s="145">
        <f t="shared" si="1"/>
        <v>4228921.9333333336</v>
      </c>
      <c r="H50" s="145">
        <f t="shared" si="1"/>
        <v>10783553.866666667</v>
      </c>
      <c r="I50" s="145">
        <f t="shared" si="1"/>
        <v>13045669.022222223</v>
      </c>
      <c r="J50" s="145">
        <f t="shared" si="1"/>
        <v>6288958.2888888884</v>
      </c>
      <c r="K50" s="145">
        <f t="shared" si="1"/>
        <v>4260930.7111111116</v>
      </c>
      <c r="L50" s="145">
        <f t="shared" si="1"/>
        <v>4142265.888888889</v>
      </c>
      <c r="M50" s="145">
        <f t="shared" si="1"/>
        <v>4521962.5777777778</v>
      </c>
      <c r="N50" s="145">
        <f t="shared" si="1"/>
        <v>12661041.444444444</v>
      </c>
      <c r="O50" s="31" t="s">
        <v>152</v>
      </c>
      <c r="P50" s="145">
        <f t="shared" si="1"/>
        <v>8277674.4222222222</v>
      </c>
      <c r="Q50" s="145">
        <f t="shared" si="1"/>
        <v>8998907.8250234779</v>
      </c>
      <c r="R50" s="145">
        <f t="shared" si="1"/>
        <v>6088224.8444444444</v>
      </c>
      <c r="S50" s="145">
        <f t="shared" si="1"/>
        <v>14468341.977777777</v>
      </c>
      <c r="T50" s="145">
        <f t="shared" si="1"/>
        <v>6368184.3111111112</v>
      </c>
      <c r="U50" s="145">
        <f t="shared" si="1"/>
        <v>134110973.92759299</v>
      </c>
      <c r="V50" s="145">
        <f t="shared" si="1"/>
        <v>2117599.6222222224</v>
      </c>
      <c r="W50" s="145">
        <f t="shared" si="1"/>
        <v>1398822.2666666666</v>
      </c>
      <c r="X50" s="145">
        <f t="shared" si="1"/>
        <v>134829751.28314856</v>
      </c>
      <c r="Y50" s="145">
        <f t="shared" si="1"/>
        <v>4721246.9777777782</v>
      </c>
      <c r="Z50" s="145">
        <f t="shared" si="1"/>
        <v>36038643.702569447</v>
      </c>
      <c r="AA50" s="145">
        <f t="shared" si="1"/>
        <v>93351083.247245669</v>
      </c>
      <c r="AC50" s="76">
        <f>AVERAGE(AC4:AC48)</f>
        <v>39233.73333333333</v>
      </c>
      <c r="AD50" s="77">
        <f>X50/AC50</f>
        <v>3436.5771449181971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16384" ht="12.75" thickTop="1">
      <c r="AB51" s="127"/>
      <c r="AC51" s="30"/>
    </row>
    <row r="52" spans="1:16384">
      <c r="A52" s="142" t="s">
        <v>171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  <c r="IX52" s="142"/>
      <c r="IY52" s="142"/>
      <c r="IZ52" s="142"/>
      <c r="JA52" s="142"/>
      <c r="JB52" s="142"/>
      <c r="JC52" s="142"/>
      <c r="JD52" s="142"/>
      <c r="JE52" s="142"/>
      <c r="JF52" s="142"/>
      <c r="JG52" s="142"/>
      <c r="JH52" s="142"/>
      <c r="JI52" s="142"/>
      <c r="JJ52" s="142"/>
      <c r="JK52" s="142"/>
      <c r="JL52" s="142"/>
      <c r="JM52" s="142"/>
      <c r="JN52" s="142"/>
      <c r="JO52" s="142"/>
      <c r="JP52" s="142"/>
      <c r="JQ52" s="142"/>
      <c r="JR52" s="142"/>
      <c r="JS52" s="142"/>
      <c r="JT52" s="142"/>
      <c r="JU52" s="142"/>
      <c r="JV52" s="142"/>
      <c r="JW52" s="142"/>
      <c r="JX52" s="142"/>
      <c r="JY52" s="142"/>
      <c r="JZ52" s="142"/>
      <c r="KA52" s="142"/>
      <c r="KB52" s="142"/>
      <c r="KC52" s="142"/>
      <c r="KD52" s="142"/>
      <c r="KE52" s="142"/>
      <c r="KF52" s="142"/>
      <c r="KG52" s="142"/>
      <c r="KH52" s="142"/>
      <c r="KI52" s="142"/>
      <c r="KJ52" s="142"/>
      <c r="KK52" s="142"/>
      <c r="KL52" s="142"/>
      <c r="KM52" s="142"/>
      <c r="KN52" s="142"/>
      <c r="KO52" s="142"/>
      <c r="KP52" s="142"/>
      <c r="KQ52" s="142"/>
      <c r="KR52" s="142"/>
      <c r="KS52" s="142"/>
      <c r="KT52" s="142"/>
      <c r="KU52" s="142"/>
      <c r="KV52" s="142"/>
      <c r="KW52" s="142"/>
      <c r="KX52" s="142"/>
      <c r="KY52" s="142"/>
      <c r="KZ52" s="142"/>
      <c r="LA52" s="142"/>
      <c r="LB52" s="142"/>
      <c r="LC52" s="142"/>
      <c r="LD52" s="142"/>
      <c r="LE52" s="142"/>
      <c r="LF52" s="142"/>
      <c r="LG52" s="142"/>
      <c r="LH52" s="142"/>
      <c r="LI52" s="142"/>
      <c r="LJ52" s="142"/>
      <c r="LK52" s="142"/>
      <c r="LL52" s="142"/>
      <c r="LM52" s="142"/>
      <c r="LN52" s="142"/>
      <c r="LO52" s="142"/>
      <c r="LP52" s="142"/>
      <c r="LQ52" s="142"/>
      <c r="LR52" s="142"/>
      <c r="LS52" s="142"/>
      <c r="LT52" s="142"/>
      <c r="LU52" s="142"/>
      <c r="LV52" s="142"/>
      <c r="LW52" s="142"/>
      <c r="LX52" s="142"/>
      <c r="LY52" s="142"/>
      <c r="LZ52" s="142"/>
      <c r="MA52" s="142"/>
      <c r="MB52" s="142"/>
      <c r="MC52" s="142"/>
      <c r="MD52" s="142"/>
      <c r="ME52" s="142"/>
      <c r="MF52" s="142"/>
      <c r="MG52" s="142"/>
      <c r="MH52" s="142"/>
      <c r="MI52" s="142"/>
      <c r="MJ52" s="142"/>
      <c r="MK52" s="142"/>
      <c r="ML52" s="142"/>
      <c r="MM52" s="142"/>
      <c r="MN52" s="142"/>
      <c r="MO52" s="142"/>
      <c r="MP52" s="142"/>
      <c r="MQ52" s="142"/>
      <c r="MR52" s="142"/>
      <c r="MS52" s="142"/>
      <c r="MT52" s="142"/>
      <c r="MU52" s="142"/>
      <c r="MV52" s="142"/>
      <c r="MW52" s="142"/>
      <c r="MX52" s="142"/>
      <c r="MY52" s="142"/>
      <c r="MZ52" s="142"/>
      <c r="NA52" s="142"/>
      <c r="NB52" s="142"/>
      <c r="NC52" s="142"/>
      <c r="ND52" s="142"/>
      <c r="NE52" s="142"/>
      <c r="NF52" s="142"/>
      <c r="NG52" s="142"/>
      <c r="NH52" s="142"/>
      <c r="NI52" s="142"/>
      <c r="NJ52" s="142"/>
      <c r="NK52" s="142"/>
      <c r="NL52" s="142"/>
      <c r="NM52" s="142"/>
      <c r="NN52" s="142"/>
      <c r="NO52" s="142"/>
      <c r="NP52" s="142"/>
      <c r="NQ52" s="142"/>
      <c r="NR52" s="142"/>
      <c r="NS52" s="142"/>
      <c r="NT52" s="142"/>
      <c r="NU52" s="142"/>
      <c r="NV52" s="142"/>
      <c r="NW52" s="142"/>
      <c r="NX52" s="142"/>
      <c r="NY52" s="142"/>
      <c r="NZ52" s="142"/>
      <c r="OA52" s="142"/>
      <c r="OB52" s="142"/>
      <c r="OC52" s="142"/>
      <c r="OD52" s="142"/>
      <c r="OE52" s="142"/>
      <c r="OF52" s="142"/>
      <c r="OG52" s="142"/>
      <c r="OH52" s="142"/>
      <c r="OI52" s="142"/>
      <c r="OJ52" s="142"/>
      <c r="OK52" s="142"/>
      <c r="OL52" s="142"/>
      <c r="OM52" s="142"/>
      <c r="ON52" s="142"/>
      <c r="OO52" s="142"/>
      <c r="OP52" s="142"/>
      <c r="OQ52" s="142"/>
      <c r="OR52" s="142"/>
      <c r="OS52" s="142"/>
      <c r="OT52" s="142"/>
      <c r="OU52" s="142"/>
      <c r="OV52" s="142"/>
      <c r="OW52" s="142"/>
      <c r="OX52" s="142"/>
      <c r="OY52" s="142"/>
      <c r="OZ52" s="142"/>
      <c r="PA52" s="142"/>
      <c r="PB52" s="142"/>
      <c r="PC52" s="142"/>
      <c r="PD52" s="142"/>
      <c r="PE52" s="142"/>
      <c r="PF52" s="142"/>
      <c r="PG52" s="142"/>
      <c r="PH52" s="142"/>
      <c r="PI52" s="142"/>
      <c r="PJ52" s="142"/>
      <c r="PK52" s="142"/>
      <c r="PL52" s="142"/>
      <c r="PM52" s="142"/>
      <c r="PN52" s="142"/>
      <c r="PO52" s="142"/>
      <c r="PP52" s="142"/>
      <c r="PQ52" s="142"/>
      <c r="PR52" s="142"/>
      <c r="PS52" s="142"/>
      <c r="PT52" s="142"/>
      <c r="PU52" s="142"/>
      <c r="PV52" s="142"/>
      <c r="PW52" s="142"/>
      <c r="PX52" s="142"/>
      <c r="PY52" s="142"/>
      <c r="PZ52" s="142"/>
      <c r="QA52" s="142"/>
      <c r="QB52" s="142"/>
      <c r="QC52" s="142"/>
      <c r="QD52" s="142"/>
      <c r="QE52" s="142"/>
      <c r="QF52" s="142"/>
      <c r="QG52" s="142"/>
      <c r="QH52" s="142"/>
      <c r="QI52" s="142"/>
      <c r="QJ52" s="142"/>
      <c r="QK52" s="142"/>
      <c r="QL52" s="142"/>
      <c r="QM52" s="142"/>
      <c r="QN52" s="142"/>
      <c r="QO52" s="142"/>
      <c r="QP52" s="142"/>
      <c r="QQ52" s="142"/>
      <c r="QR52" s="142"/>
      <c r="QS52" s="142"/>
      <c r="QT52" s="142"/>
      <c r="QU52" s="142"/>
      <c r="QV52" s="142"/>
      <c r="QW52" s="142"/>
      <c r="QX52" s="142"/>
      <c r="QY52" s="142"/>
      <c r="QZ52" s="142"/>
      <c r="RA52" s="142"/>
      <c r="RB52" s="142"/>
      <c r="RC52" s="142"/>
      <c r="RD52" s="142"/>
      <c r="RE52" s="142"/>
      <c r="RF52" s="142"/>
      <c r="RG52" s="142"/>
      <c r="RH52" s="142"/>
      <c r="RI52" s="142"/>
      <c r="RJ52" s="142"/>
      <c r="RK52" s="142"/>
      <c r="RL52" s="142"/>
      <c r="RM52" s="142"/>
      <c r="RN52" s="142"/>
      <c r="RO52" s="142"/>
      <c r="RP52" s="142"/>
      <c r="RQ52" s="142"/>
      <c r="RR52" s="142"/>
      <c r="RS52" s="142"/>
      <c r="RT52" s="142"/>
      <c r="RU52" s="142"/>
      <c r="RV52" s="142"/>
      <c r="RW52" s="142"/>
      <c r="RX52" s="142"/>
      <c r="RY52" s="142"/>
      <c r="RZ52" s="142"/>
      <c r="SA52" s="142"/>
      <c r="SB52" s="142"/>
      <c r="SC52" s="142"/>
      <c r="SD52" s="142"/>
      <c r="SE52" s="142"/>
      <c r="SF52" s="142"/>
      <c r="SG52" s="142"/>
      <c r="SH52" s="142"/>
      <c r="SI52" s="142"/>
      <c r="SJ52" s="142"/>
      <c r="SK52" s="142"/>
      <c r="SL52" s="142"/>
      <c r="SM52" s="142"/>
      <c r="SN52" s="142"/>
      <c r="SO52" s="142"/>
      <c r="SP52" s="142"/>
      <c r="SQ52" s="142"/>
      <c r="SR52" s="142"/>
      <c r="SS52" s="142"/>
      <c r="ST52" s="142"/>
      <c r="SU52" s="142"/>
      <c r="SV52" s="142"/>
      <c r="SW52" s="142"/>
      <c r="SX52" s="142"/>
      <c r="SY52" s="142"/>
      <c r="SZ52" s="142"/>
      <c r="TA52" s="142"/>
      <c r="TB52" s="142"/>
      <c r="TC52" s="142"/>
      <c r="TD52" s="142"/>
      <c r="TE52" s="142"/>
      <c r="TF52" s="142"/>
      <c r="TG52" s="142"/>
      <c r="TH52" s="142"/>
      <c r="TI52" s="142"/>
      <c r="TJ52" s="142"/>
      <c r="TK52" s="142"/>
      <c r="TL52" s="142"/>
      <c r="TM52" s="142"/>
      <c r="TN52" s="142"/>
      <c r="TO52" s="142"/>
      <c r="TP52" s="142"/>
      <c r="TQ52" s="142"/>
      <c r="TR52" s="142"/>
      <c r="TS52" s="142"/>
      <c r="TT52" s="142"/>
      <c r="TU52" s="142"/>
      <c r="TV52" s="142"/>
      <c r="TW52" s="142"/>
      <c r="TX52" s="142"/>
      <c r="TY52" s="142"/>
      <c r="TZ52" s="142"/>
      <c r="UA52" s="142"/>
      <c r="UB52" s="142"/>
      <c r="UC52" s="142"/>
      <c r="UD52" s="142"/>
      <c r="UE52" s="142"/>
      <c r="UF52" s="142"/>
      <c r="UG52" s="142"/>
      <c r="UH52" s="142"/>
      <c r="UI52" s="142"/>
      <c r="UJ52" s="142"/>
      <c r="UK52" s="142"/>
      <c r="UL52" s="142"/>
      <c r="UM52" s="142"/>
      <c r="UN52" s="142"/>
      <c r="UO52" s="142"/>
      <c r="UP52" s="142"/>
      <c r="UQ52" s="142"/>
      <c r="UR52" s="142"/>
      <c r="US52" s="142"/>
      <c r="UT52" s="142"/>
      <c r="UU52" s="142"/>
      <c r="UV52" s="142"/>
      <c r="UW52" s="142"/>
      <c r="UX52" s="142"/>
      <c r="UY52" s="142"/>
      <c r="UZ52" s="142"/>
      <c r="VA52" s="142"/>
      <c r="VB52" s="142"/>
      <c r="VC52" s="142"/>
      <c r="VD52" s="142"/>
      <c r="VE52" s="142"/>
      <c r="VF52" s="142"/>
      <c r="VG52" s="142"/>
      <c r="VH52" s="142"/>
      <c r="VI52" s="142"/>
      <c r="VJ52" s="142"/>
      <c r="VK52" s="142"/>
      <c r="VL52" s="142"/>
      <c r="VM52" s="142"/>
      <c r="VN52" s="142"/>
      <c r="VO52" s="142"/>
      <c r="VP52" s="142"/>
      <c r="VQ52" s="142"/>
      <c r="VR52" s="142"/>
      <c r="VS52" s="142"/>
      <c r="VT52" s="142"/>
      <c r="VU52" s="142"/>
      <c r="VV52" s="142"/>
      <c r="VW52" s="142"/>
      <c r="VX52" s="142"/>
      <c r="VY52" s="142"/>
      <c r="VZ52" s="142"/>
      <c r="WA52" s="142"/>
      <c r="WB52" s="142"/>
      <c r="WC52" s="142"/>
      <c r="WD52" s="142"/>
      <c r="WE52" s="142"/>
      <c r="WF52" s="142"/>
      <c r="WG52" s="142"/>
      <c r="WH52" s="142"/>
      <c r="WI52" s="142"/>
      <c r="WJ52" s="142"/>
      <c r="WK52" s="142"/>
      <c r="WL52" s="142"/>
      <c r="WM52" s="142"/>
      <c r="WN52" s="142"/>
      <c r="WO52" s="142"/>
      <c r="WP52" s="142"/>
      <c r="WQ52" s="142"/>
      <c r="WR52" s="142"/>
      <c r="WS52" s="142"/>
      <c r="WT52" s="142"/>
      <c r="WU52" s="142"/>
      <c r="WV52" s="142"/>
      <c r="WW52" s="142"/>
      <c r="WX52" s="142"/>
      <c r="WY52" s="142"/>
      <c r="WZ52" s="142"/>
      <c r="XA52" s="142"/>
      <c r="XB52" s="142"/>
      <c r="XC52" s="142"/>
      <c r="XD52" s="142"/>
      <c r="XE52" s="142"/>
      <c r="XF52" s="142"/>
      <c r="XG52" s="142"/>
      <c r="XH52" s="142"/>
      <c r="XI52" s="142"/>
      <c r="XJ52" s="142"/>
      <c r="XK52" s="142"/>
      <c r="XL52" s="142"/>
      <c r="XM52" s="142"/>
      <c r="XN52" s="142"/>
      <c r="XO52" s="142"/>
      <c r="XP52" s="142"/>
      <c r="XQ52" s="142"/>
      <c r="XR52" s="142"/>
      <c r="XS52" s="142"/>
      <c r="XT52" s="142"/>
      <c r="XU52" s="142"/>
      <c r="XV52" s="142"/>
      <c r="XW52" s="142"/>
      <c r="XX52" s="142"/>
      <c r="XY52" s="142"/>
      <c r="XZ52" s="142"/>
      <c r="YA52" s="142"/>
      <c r="YB52" s="142"/>
      <c r="YC52" s="142"/>
      <c r="YD52" s="142"/>
      <c r="YE52" s="142"/>
      <c r="YF52" s="142"/>
      <c r="YG52" s="142"/>
      <c r="YH52" s="142"/>
      <c r="YI52" s="142"/>
      <c r="YJ52" s="142"/>
      <c r="YK52" s="142"/>
      <c r="YL52" s="142"/>
      <c r="YM52" s="142"/>
      <c r="YN52" s="142"/>
      <c r="YO52" s="142"/>
      <c r="YP52" s="142"/>
      <c r="YQ52" s="142"/>
      <c r="YR52" s="142"/>
      <c r="YS52" s="142"/>
      <c r="YT52" s="142"/>
      <c r="YU52" s="142"/>
      <c r="YV52" s="142"/>
      <c r="YW52" s="142"/>
      <c r="YX52" s="142"/>
      <c r="YY52" s="142"/>
      <c r="YZ52" s="142"/>
      <c r="ZA52" s="142"/>
      <c r="ZB52" s="142"/>
      <c r="ZC52" s="142"/>
      <c r="ZD52" s="142"/>
      <c r="ZE52" s="142"/>
      <c r="ZF52" s="142"/>
      <c r="ZG52" s="142"/>
      <c r="ZH52" s="142"/>
      <c r="ZI52" s="142"/>
      <c r="ZJ52" s="142"/>
      <c r="ZK52" s="142"/>
      <c r="ZL52" s="142"/>
      <c r="ZM52" s="142"/>
      <c r="ZN52" s="142"/>
      <c r="ZO52" s="142"/>
      <c r="ZP52" s="142"/>
      <c r="ZQ52" s="142"/>
      <c r="ZR52" s="142"/>
      <c r="ZS52" s="142"/>
      <c r="ZT52" s="142"/>
      <c r="ZU52" s="142"/>
      <c r="ZV52" s="142"/>
      <c r="ZW52" s="142"/>
      <c r="ZX52" s="142"/>
      <c r="ZY52" s="142"/>
      <c r="ZZ52" s="142"/>
      <c r="AAA52" s="142"/>
      <c r="AAB52" s="142"/>
      <c r="AAC52" s="142"/>
      <c r="AAD52" s="142"/>
      <c r="AAE52" s="142"/>
      <c r="AAF52" s="142"/>
      <c r="AAG52" s="142"/>
      <c r="AAH52" s="142"/>
      <c r="AAI52" s="142"/>
      <c r="AAJ52" s="142"/>
      <c r="AAK52" s="142"/>
      <c r="AAL52" s="142"/>
      <c r="AAM52" s="142"/>
      <c r="AAN52" s="142"/>
      <c r="AAO52" s="142"/>
      <c r="AAP52" s="142"/>
      <c r="AAQ52" s="142"/>
      <c r="AAR52" s="142"/>
      <c r="AAS52" s="142"/>
      <c r="AAT52" s="142"/>
      <c r="AAU52" s="142"/>
      <c r="AAV52" s="142"/>
      <c r="AAW52" s="142"/>
      <c r="AAX52" s="142"/>
      <c r="AAY52" s="142"/>
      <c r="AAZ52" s="142"/>
      <c r="ABA52" s="142"/>
      <c r="ABB52" s="142"/>
      <c r="ABC52" s="142"/>
      <c r="ABD52" s="142"/>
      <c r="ABE52" s="142"/>
      <c r="ABF52" s="142"/>
      <c r="ABG52" s="142"/>
      <c r="ABH52" s="142"/>
      <c r="ABI52" s="142"/>
      <c r="ABJ52" s="142"/>
      <c r="ABK52" s="142"/>
      <c r="ABL52" s="142"/>
      <c r="ABM52" s="142"/>
      <c r="ABN52" s="142"/>
      <c r="ABO52" s="142"/>
      <c r="ABP52" s="142"/>
      <c r="ABQ52" s="142"/>
      <c r="ABR52" s="142"/>
      <c r="ABS52" s="142"/>
      <c r="ABT52" s="142"/>
      <c r="ABU52" s="142"/>
      <c r="ABV52" s="142"/>
      <c r="ABW52" s="142"/>
      <c r="ABX52" s="142"/>
      <c r="ABY52" s="142"/>
      <c r="ABZ52" s="142"/>
      <c r="ACA52" s="142"/>
      <c r="ACB52" s="142"/>
      <c r="ACC52" s="142"/>
      <c r="ACD52" s="142"/>
      <c r="ACE52" s="142"/>
      <c r="ACF52" s="142"/>
      <c r="ACG52" s="142"/>
      <c r="ACH52" s="142"/>
      <c r="ACI52" s="142"/>
      <c r="ACJ52" s="142"/>
      <c r="ACK52" s="142"/>
      <c r="ACL52" s="142"/>
      <c r="ACM52" s="142"/>
      <c r="ACN52" s="142"/>
      <c r="ACO52" s="142"/>
      <c r="ACP52" s="142"/>
      <c r="ACQ52" s="142"/>
      <c r="ACR52" s="142"/>
      <c r="ACS52" s="142"/>
      <c r="ACT52" s="142"/>
      <c r="ACU52" s="142"/>
      <c r="ACV52" s="142"/>
      <c r="ACW52" s="142"/>
      <c r="ACX52" s="142"/>
      <c r="ACY52" s="142"/>
      <c r="ACZ52" s="142"/>
      <c r="ADA52" s="142"/>
      <c r="ADB52" s="142"/>
      <c r="ADC52" s="142"/>
      <c r="ADD52" s="142"/>
      <c r="ADE52" s="142"/>
      <c r="ADF52" s="142"/>
      <c r="ADG52" s="142"/>
      <c r="ADH52" s="142"/>
      <c r="ADI52" s="142"/>
      <c r="ADJ52" s="142"/>
      <c r="ADK52" s="142"/>
      <c r="ADL52" s="142"/>
      <c r="ADM52" s="142"/>
      <c r="ADN52" s="142"/>
      <c r="ADO52" s="142"/>
      <c r="ADP52" s="142"/>
      <c r="ADQ52" s="142"/>
      <c r="ADR52" s="142"/>
      <c r="ADS52" s="142"/>
      <c r="ADT52" s="142"/>
      <c r="ADU52" s="142"/>
      <c r="ADV52" s="142"/>
      <c r="ADW52" s="142"/>
      <c r="ADX52" s="142"/>
      <c r="ADY52" s="142"/>
      <c r="ADZ52" s="142"/>
      <c r="AEA52" s="142"/>
      <c r="AEB52" s="142"/>
      <c r="AEC52" s="142"/>
      <c r="AED52" s="142"/>
      <c r="AEE52" s="142"/>
      <c r="AEF52" s="142"/>
      <c r="AEG52" s="142"/>
      <c r="AEH52" s="142"/>
      <c r="AEI52" s="142"/>
      <c r="AEJ52" s="142"/>
      <c r="AEK52" s="142"/>
      <c r="AEL52" s="142"/>
      <c r="AEM52" s="142"/>
      <c r="AEN52" s="142"/>
      <c r="AEO52" s="142"/>
      <c r="AEP52" s="142"/>
      <c r="AEQ52" s="142"/>
      <c r="AER52" s="142"/>
      <c r="AES52" s="142"/>
      <c r="AET52" s="142"/>
      <c r="AEU52" s="142"/>
      <c r="AEV52" s="142"/>
      <c r="AEW52" s="142"/>
      <c r="AEX52" s="142"/>
      <c r="AEY52" s="142"/>
      <c r="AEZ52" s="142"/>
      <c r="AFA52" s="142"/>
      <c r="AFB52" s="142"/>
      <c r="AFC52" s="142"/>
      <c r="AFD52" s="142"/>
      <c r="AFE52" s="142"/>
      <c r="AFF52" s="142"/>
      <c r="AFG52" s="142"/>
      <c r="AFH52" s="142"/>
      <c r="AFI52" s="142"/>
      <c r="AFJ52" s="142"/>
      <c r="AFK52" s="142"/>
      <c r="AFL52" s="142"/>
      <c r="AFM52" s="142"/>
      <c r="AFN52" s="142"/>
      <c r="AFO52" s="142"/>
      <c r="AFP52" s="142"/>
      <c r="AFQ52" s="142"/>
      <c r="AFR52" s="142"/>
      <c r="AFS52" s="142"/>
      <c r="AFT52" s="142"/>
      <c r="AFU52" s="142"/>
      <c r="AFV52" s="142"/>
      <c r="AFW52" s="142"/>
      <c r="AFX52" s="142"/>
      <c r="AFY52" s="142"/>
      <c r="AFZ52" s="142"/>
      <c r="AGA52" s="142"/>
      <c r="AGB52" s="142"/>
      <c r="AGC52" s="142"/>
      <c r="AGD52" s="142"/>
      <c r="AGE52" s="142"/>
      <c r="AGF52" s="142"/>
      <c r="AGG52" s="142"/>
      <c r="AGH52" s="142"/>
      <c r="AGI52" s="142"/>
      <c r="AGJ52" s="142"/>
      <c r="AGK52" s="142"/>
      <c r="AGL52" s="142"/>
      <c r="AGM52" s="142"/>
      <c r="AGN52" s="142"/>
      <c r="AGO52" s="142"/>
      <c r="AGP52" s="142"/>
      <c r="AGQ52" s="142"/>
      <c r="AGR52" s="142"/>
      <c r="AGS52" s="142"/>
      <c r="AGT52" s="142"/>
      <c r="AGU52" s="142"/>
      <c r="AGV52" s="142"/>
      <c r="AGW52" s="142"/>
      <c r="AGX52" s="142"/>
      <c r="AGY52" s="142"/>
      <c r="AGZ52" s="142"/>
      <c r="AHA52" s="142"/>
      <c r="AHB52" s="142"/>
      <c r="AHC52" s="142"/>
      <c r="AHD52" s="142"/>
      <c r="AHE52" s="142"/>
      <c r="AHF52" s="142"/>
      <c r="AHG52" s="142"/>
      <c r="AHH52" s="142"/>
      <c r="AHI52" s="142"/>
      <c r="AHJ52" s="142"/>
      <c r="AHK52" s="142"/>
      <c r="AHL52" s="142"/>
      <c r="AHM52" s="142"/>
      <c r="AHN52" s="142"/>
      <c r="AHO52" s="142"/>
      <c r="AHP52" s="142"/>
      <c r="AHQ52" s="142"/>
      <c r="AHR52" s="142"/>
      <c r="AHS52" s="142"/>
      <c r="AHT52" s="142"/>
      <c r="AHU52" s="142"/>
      <c r="AHV52" s="142"/>
      <c r="AHW52" s="142"/>
      <c r="AHX52" s="142"/>
      <c r="AHY52" s="142"/>
      <c r="AHZ52" s="142"/>
      <c r="AIA52" s="142"/>
      <c r="AIB52" s="142"/>
      <c r="AIC52" s="142"/>
      <c r="AID52" s="142"/>
      <c r="AIE52" s="142"/>
      <c r="AIF52" s="142"/>
      <c r="AIG52" s="142"/>
      <c r="AIH52" s="142"/>
      <c r="AII52" s="142"/>
      <c r="AIJ52" s="142"/>
      <c r="AIK52" s="142"/>
      <c r="AIL52" s="142"/>
      <c r="AIM52" s="142"/>
      <c r="AIN52" s="142"/>
      <c r="AIO52" s="142"/>
      <c r="AIP52" s="142"/>
      <c r="AIQ52" s="142"/>
      <c r="AIR52" s="142"/>
      <c r="AIS52" s="142"/>
      <c r="AIT52" s="142"/>
      <c r="AIU52" s="142"/>
      <c r="AIV52" s="142"/>
      <c r="AIW52" s="142"/>
      <c r="AIX52" s="142"/>
      <c r="AIY52" s="142"/>
      <c r="AIZ52" s="142"/>
      <c r="AJA52" s="142"/>
      <c r="AJB52" s="142"/>
      <c r="AJC52" s="142"/>
      <c r="AJD52" s="142"/>
      <c r="AJE52" s="142"/>
      <c r="AJF52" s="142"/>
      <c r="AJG52" s="142"/>
      <c r="AJH52" s="142"/>
      <c r="AJI52" s="142"/>
      <c r="AJJ52" s="142"/>
      <c r="AJK52" s="142"/>
      <c r="AJL52" s="142"/>
      <c r="AJM52" s="142"/>
      <c r="AJN52" s="142"/>
      <c r="AJO52" s="142"/>
      <c r="AJP52" s="142"/>
      <c r="AJQ52" s="142"/>
      <c r="AJR52" s="142"/>
      <c r="AJS52" s="142"/>
      <c r="AJT52" s="142"/>
      <c r="AJU52" s="142"/>
      <c r="AJV52" s="142"/>
      <c r="AJW52" s="142"/>
      <c r="AJX52" s="142"/>
      <c r="AJY52" s="142"/>
      <c r="AJZ52" s="142"/>
      <c r="AKA52" s="142"/>
      <c r="AKB52" s="142"/>
      <c r="AKC52" s="142"/>
      <c r="AKD52" s="142"/>
      <c r="AKE52" s="142"/>
      <c r="AKF52" s="142"/>
      <c r="AKG52" s="142"/>
      <c r="AKH52" s="142"/>
      <c r="AKI52" s="142"/>
      <c r="AKJ52" s="142"/>
      <c r="AKK52" s="142"/>
      <c r="AKL52" s="142"/>
      <c r="AKM52" s="142"/>
      <c r="AKN52" s="142"/>
      <c r="AKO52" s="142"/>
      <c r="AKP52" s="142"/>
      <c r="AKQ52" s="142"/>
      <c r="AKR52" s="142"/>
      <c r="AKS52" s="142"/>
      <c r="AKT52" s="142"/>
      <c r="AKU52" s="142"/>
      <c r="AKV52" s="142"/>
      <c r="AKW52" s="142"/>
      <c r="AKX52" s="142"/>
      <c r="AKY52" s="142"/>
      <c r="AKZ52" s="142"/>
      <c r="ALA52" s="142"/>
      <c r="ALB52" s="142"/>
      <c r="ALC52" s="142"/>
      <c r="ALD52" s="142"/>
      <c r="ALE52" s="142"/>
      <c r="ALF52" s="142"/>
      <c r="ALG52" s="142"/>
      <c r="ALH52" s="142"/>
      <c r="ALI52" s="142"/>
      <c r="ALJ52" s="142"/>
      <c r="ALK52" s="142"/>
      <c r="ALL52" s="142"/>
      <c r="ALM52" s="142"/>
      <c r="ALN52" s="142"/>
      <c r="ALO52" s="142"/>
      <c r="ALP52" s="142"/>
      <c r="ALQ52" s="142"/>
      <c r="ALR52" s="142"/>
      <c r="ALS52" s="142"/>
      <c r="ALT52" s="142"/>
      <c r="ALU52" s="142"/>
      <c r="ALV52" s="142"/>
      <c r="ALW52" s="142"/>
      <c r="ALX52" s="142"/>
      <c r="ALY52" s="142"/>
      <c r="ALZ52" s="142"/>
      <c r="AMA52" s="142"/>
      <c r="AMB52" s="142"/>
      <c r="AMC52" s="142"/>
      <c r="AMD52" s="142"/>
      <c r="AME52" s="142"/>
      <c r="AMF52" s="142"/>
      <c r="AMG52" s="142"/>
      <c r="AMH52" s="142"/>
      <c r="AMI52" s="142"/>
      <c r="AMJ52" s="142"/>
      <c r="AMK52" s="142"/>
      <c r="AML52" s="142"/>
      <c r="AMM52" s="142"/>
      <c r="AMN52" s="142"/>
      <c r="AMO52" s="142"/>
      <c r="AMP52" s="142"/>
      <c r="AMQ52" s="142"/>
      <c r="AMR52" s="142"/>
      <c r="AMS52" s="142"/>
      <c r="AMT52" s="142"/>
      <c r="AMU52" s="142"/>
      <c r="AMV52" s="142"/>
      <c r="AMW52" s="142"/>
      <c r="AMX52" s="142"/>
      <c r="AMY52" s="142"/>
      <c r="AMZ52" s="142"/>
      <c r="ANA52" s="142"/>
      <c r="ANB52" s="142"/>
      <c r="ANC52" s="142"/>
      <c r="AND52" s="142"/>
      <c r="ANE52" s="142"/>
      <c r="ANF52" s="142"/>
      <c r="ANG52" s="142"/>
      <c r="ANH52" s="142"/>
      <c r="ANI52" s="142"/>
      <c r="ANJ52" s="142"/>
      <c r="ANK52" s="142"/>
      <c r="ANL52" s="142"/>
      <c r="ANM52" s="142"/>
      <c r="ANN52" s="142"/>
      <c r="ANO52" s="142"/>
      <c r="ANP52" s="142"/>
      <c r="ANQ52" s="142"/>
      <c r="ANR52" s="142"/>
      <c r="ANS52" s="142"/>
      <c r="ANT52" s="142"/>
      <c r="ANU52" s="142"/>
      <c r="ANV52" s="142"/>
      <c r="ANW52" s="142"/>
      <c r="ANX52" s="142"/>
      <c r="ANY52" s="142"/>
      <c r="ANZ52" s="142"/>
      <c r="AOA52" s="142"/>
      <c r="AOB52" s="142"/>
      <c r="AOC52" s="142"/>
      <c r="AOD52" s="142"/>
      <c r="AOE52" s="142"/>
      <c r="AOF52" s="142"/>
      <c r="AOG52" s="142"/>
      <c r="AOH52" s="142"/>
      <c r="AOI52" s="142"/>
      <c r="AOJ52" s="142"/>
      <c r="AOK52" s="142"/>
      <c r="AOL52" s="142"/>
      <c r="AOM52" s="142"/>
      <c r="AON52" s="142"/>
      <c r="AOO52" s="142"/>
      <c r="AOP52" s="142"/>
      <c r="AOQ52" s="142"/>
      <c r="AOR52" s="142"/>
      <c r="AOS52" s="142"/>
      <c r="AOT52" s="142"/>
      <c r="AOU52" s="142"/>
      <c r="AOV52" s="142"/>
      <c r="AOW52" s="142"/>
      <c r="AOX52" s="142"/>
      <c r="AOY52" s="142"/>
      <c r="AOZ52" s="142"/>
      <c r="APA52" s="142"/>
      <c r="APB52" s="142"/>
      <c r="APC52" s="142"/>
      <c r="APD52" s="142"/>
      <c r="APE52" s="142"/>
      <c r="APF52" s="142"/>
      <c r="APG52" s="142"/>
      <c r="APH52" s="142"/>
      <c r="API52" s="142"/>
      <c r="APJ52" s="142"/>
      <c r="APK52" s="142"/>
      <c r="APL52" s="142"/>
      <c r="APM52" s="142"/>
      <c r="APN52" s="142"/>
      <c r="APO52" s="142"/>
      <c r="APP52" s="142"/>
      <c r="APQ52" s="142"/>
      <c r="APR52" s="142"/>
      <c r="APS52" s="142"/>
      <c r="APT52" s="142"/>
      <c r="APU52" s="142"/>
      <c r="APV52" s="142"/>
      <c r="APW52" s="142"/>
      <c r="APX52" s="142"/>
      <c r="APY52" s="142"/>
      <c r="APZ52" s="142"/>
      <c r="AQA52" s="142"/>
      <c r="AQB52" s="142"/>
      <c r="AQC52" s="142"/>
      <c r="AQD52" s="142"/>
      <c r="AQE52" s="142"/>
      <c r="AQF52" s="142"/>
      <c r="AQG52" s="142"/>
      <c r="AQH52" s="142"/>
      <c r="AQI52" s="142"/>
      <c r="AQJ52" s="142"/>
      <c r="AQK52" s="142"/>
      <c r="AQL52" s="142"/>
      <c r="AQM52" s="142"/>
      <c r="AQN52" s="142"/>
      <c r="AQO52" s="142"/>
      <c r="AQP52" s="142"/>
      <c r="AQQ52" s="142"/>
      <c r="AQR52" s="142"/>
      <c r="AQS52" s="142"/>
      <c r="AQT52" s="142"/>
      <c r="AQU52" s="142"/>
      <c r="AQV52" s="142"/>
      <c r="AQW52" s="142"/>
      <c r="AQX52" s="142"/>
      <c r="AQY52" s="142"/>
      <c r="AQZ52" s="142"/>
      <c r="ARA52" s="142"/>
      <c r="ARB52" s="142"/>
      <c r="ARC52" s="142"/>
      <c r="ARD52" s="142"/>
      <c r="ARE52" s="142"/>
      <c r="ARF52" s="142"/>
      <c r="ARG52" s="142"/>
      <c r="ARH52" s="142"/>
      <c r="ARI52" s="142"/>
      <c r="ARJ52" s="142"/>
      <c r="ARK52" s="142"/>
      <c r="ARL52" s="142"/>
      <c r="ARM52" s="142"/>
      <c r="ARN52" s="142"/>
      <c r="ARO52" s="142"/>
      <c r="ARP52" s="142"/>
      <c r="ARQ52" s="142"/>
      <c r="ARR52" s="142"/>
      <c r="ARS52" s="142"/>
      <c r="ART52" s="142"/>
      <c r="ARU52" s="142"/>
      <c r="ARV52" s="142"/>
      <c r="ARW52" s="142"/>
      <c r="ARX52" s="142"/>
      <c r="ARY52" s="142"/>
      <c r="ARZ52" s="142"/>
      <c r="ASA52" s="142"/>
      <c r="ASB52" s="142"/>
      <c r="ASC52" s="142"/>
      <c r="ASD52" s="142"/>
      <c r="ASE52" s="142"/>
      <c r="ASF52" s="142"/>
      <c r="ASG52" s="142"/>
      <c r="ASH52" s="142"/>
      <c r="ASI52" s="142"/>
      <c r="ASJ52" s="142"/>
      <c r="ASK52" s="142"/>
      <c r="ASL52" s="142"/>
      <c r="ASM52" s="142"/>
      <c r="ASN52" s="142"/>
      <c r="ASO52" s="142"/>
      <c r="ASP52" s="142"/>
      <c r="ASQ52" s="142"/>
      <c r="ASR52" s="142"/>
      <c r="ASS52" s="142"/>
      <c r="AST52" s="142"/>
      <c r="ASU52" s="142"/>
      <c r="ASV52" s="142"/>
      <c r="ASW52" s="142"/>
      <c r="ASX52" s="142"/>
      <c r="ASY52" s="142"/>
      <c r="ASZ52" s="142"/>
      <c r="ATA52" s="142"/>
      <c r="ATB52" s="142"/>
      <c r="ATC52" s="142"/>
      <c r="ATD52" s="142"/>
      <c r="ATE52" s="142"/>
      <c r="ATF52" s="142"/>
      <c r="ATG52" s="142"/>
      <c r="ATH52" s="142"/>
      <c r="ATI52" s="142"/>
      <c r="ATJ52" s="142"/>
      <c r="ATK52" s="142"/>
      <c r="ATL52" s="142"/>
      <c r="ATM52" s="142"/>
      <c r="ATN52" s="142"/>
      <c r="ATO52" s="142"/>
      <c r="ATP52" s="142"/>
      <c r="ATQ52" s="142"/>
      <c r="ATR52" s="142"/>
      <c r="ATS52" s="142"/>
      <c r="ATT52" s="142"/>
      <c r="ATU52" s="142"/>
      <c r="ATV52" s="142"/>
      <c r="ATW52" s="142"/>
      <c r="ATX52" s="142"/>
      <c r="ATY52" s="142"/>
      <c r="ATZ52" s="142"/>
      <c r="AUA52" s="142"/>
      <c r="AUB52" s="142"/>
      <c r="AUC52" s="142"/>
      <c r="AUD52" s="142"/>
      <c r="AUE52" s="142"/>
      <c r="AUF52" s="142"/>
      <c r="AUG52" s="142"/>
      <c r="AUH52" s="142"/>
      <c r="AUI52" s="142"/>
      <c r="AUJ52" s="142"/>
      <c r="AUK52" s="142"/>
      <c r="AUL52" s="142"/>
      <c r="AUM52" s="142"/>
      <c r="AUN52" s="142"/>
      <c r="AUO52" s="142"/>
      <c r="AUP52" s="142"/>
      <c r="AUQ52" s="142"/>
      <c r="AUR52" s="142"/>
      <c r="AUS52" s="142"/>
      <c r="AUT52" s="142"/>
      <c r="AUU52" s="142"/>
      <c r="AUV52" s="142"/>
      <c r="AUW52" s="142"/>
      <c r="AUX52" s="142"/>
      <c r="AUY52" s="142"/>
      <c r="AUZ52" s="142"/>
      <c r="AVA52" s="142"/>
      <c r="AVB52" s="142"/>
      <c r="AVC52" s="142"/>
      <c r="AVD52" s="142"/>
      <c r="AVE52" s="142"/>
      <c r="AVF52" s="142"/>
      <c r="AVG52" s="142"/>
      <c r="AVH52" s="142"/>
      <c r="AVI52" s="142"/>
      <c r="AVJ52" s="142"/>
      <c r="AVK52" s="142"/>
      <c r="AVL52" s="142"/>
      <c r="AVM52" s="142"/>
      <c r="AVN52" s="142"/>
      <c r="AVO52" s="142"/>
      <c r="AVP52" s="142"/>
      <c r="AVQ52" s="142"/>
      <c r="AVR52" s="142"/>
      <c r="AVS52" s="142"/>
      <c r="AVT52" s="142"/>
      <c r="AVU52" s="142"/>
      <c r="AVV52" s="142"/>
      <c r="AVW52" s="142"/>
      <c r="AVX52" s="142"/>
      <c r="AVY52" s="142"/>
      <c r="AVZ52" s="142"/>
      <c r="AWA52" s="142"/>
      <c r="AWB52" s="142"/>
      <c r="AWC52" s="142"/>
      <c r="AWD52" s="142"/>
      <c r="AWE52" s="142"/>
      <c r="AWF52" s="142"/>
      <c r="AWG52" s="142"/>
      <c r="AWH52" s="142"/>
      <c r="AWI52" s="142"/>
      <c r="AWJ52" s="142"/>
      <c r="AWK52" s="142"/>
      <c r="AWL52" s="142"/>
      <c r="AWM52" s="142"/>
      <c r="AWN52" s="142"/>
      <c r="AWO52" s="142"/>
      <c r="AWP52" s="142"/>
      <c r="AWQ52" s="142"/>
      <c r="AWR52" s="142"/>
      <c r="AWS52" s="142"/>
      <c r="AWT52" s="142"/>
      <c r="AWU52" s="142"/>
      <c r="AWV52" s="142"/>
      <c r="AWW52" s="142"/>
      <c r="AWX52" s="142"/>
      <c r="AWY52" s="142"/>
      <c r="AWZ52" s="142"/>
      <c r="AXA52" s="142"/>
      <c r="AXB52" s="142"/>
      <c r="AXC52" s="142"/>
      <c r="AXD52" s="142"/>
      <c r="AXE52" s="142"/>
      <c r="AXF52" s="142"/>
      <c r="AXG52" s="142"/>
      <c r="AXH52" s="142"/>
      <c r="AXI52" s="142"/>
      <c r="AXJ52" s="142"/>
      <c r="AXK52" s="142"/>
      <c r="AXL52" s="142"/>
      <c r="AXM52" s="142"/>
      <c r="AXN52" s="142"/>
      <c r="AXO52" s="142"/>
      <c r="AXP52" s="142"/>
      <c r="AXQ52" s="142"/>
      <c r="AXR52" s="142"/>
      <c r="AXS52" s="142"/>
      <c r="AXT52" s="142"/>
      <c r="AXU52" s="142"/>
      <c r="AXV52" s="142"/>
      <c r="AXW52" s="142"/>
      <c r="AXX52" s="142"/>
      <c r="AXY52" s="142"/>
      <c r="AXZ52" s="142"/>
      <c r="AYA52" s="142"/>
      <c r="AYB52" s="142"/>
      <c r="AYC52" s="142"/>
      <c r="AYD52" s="142"/>
      <c r="AYE52" s="142"/>
      <c r="AYF52" s="142"/>
      <c r="AYG52" s="142"/>
      <c r="AYH52" s="142"/>
      <c r="AYI52" s="142"/>
      <c r="AYJ52" s="142"/>
      <c r="AYK52" s="142"/>
      <c r="AYL52" s="142"/>
      <c r="AYM52" s="142"/>
      <c r="AYN52" s="142"/>
      <c r="AYO52" s="142"/>
      <c r="AYP52" s="142"/>
      <c r="AYQ52" s="142"/>
      <c r="AYR52" s="142"/>
      <c r="AYS52" s="142"/>
      <c r="AYT52" s="142"/>
      <c r="AYU52" s="142"/>
      <c r="AYV52" s="142"/>
      <c r="AYW52" s="142"/>
      <c r="AYX52" s="142"/>
      <c r="AYY52" s="142"/>
      <c r="AYZ52" s="142"/>
      <c r="AZA52" s="142"/>
      <c r="AZB52" s="142"/>
      <c r="AZC52" s="142"/>
      <c r="AZD52" s="142"/>
      <c r="AZE52" s="142"/>
      <c r="AZF52" s="142"/>
      <c r="AZG52" s="142"/>
      <c r="AZH52" s="142"/>
      <c r="AZI52" s="142"/>
      <c r="AZJ52" s="142"/>
      <c r="AZK52" s="142"/>
      <c r="AZL52" s="142"/>
      <c r="AZM52" s="142"/>
      <c r="AZN52" s="142"/>
      <c r="AZO52" s="142"/>
      <c r="AZP52" s="142"/>
      <c r="AZQ52" s="142"/>
      <c r="AZR52" s="142"/>
      <c r="AZS52" s="142"/>
      <c r="AZT52" s="142"/>
      <c r="AZU52" s="142"/>
      <c r="AZV52" s="142"/>
      <c r="AZW52" s="142"/>
      <c r="AZX52" s="142"/>
      <c r="AZY52" s="142"/>
      <c r="AZZ52" s="142"/>
      <c r="BAA52" s="142"/>
      <c r="BAB52" s="142"/>
      <c r="BAC52" s="142"/>
      <c r="BAD52" s="142"/>
      <c r="BAE52" s="142"/>
      <c r="BAF52" s="142"/>
      <c r="BAG52" s="142"/>
      <c r="BAH52" s="142"/>
      <c r="BAI52" s="142"/>
      <c r="BAJ52" s="142"/>
      <c r="BAK52" s="142"/>
      <c r="BAL52" s="142"/>
      <c r="BAM52" s="142"/>
      <c r="BAN52" s="142"/>
      <c r="BAO52" s="142"/>
      <c r="BAP52" s="142"/>
      <c r="BAQ52" s="142"/>
      <c r="BAR52" s="142"/>
      <c r="BAS52" s="142"/>
      <c r="BAT52" s="142"/>
      <c r="BAU52" s="142"/>
      <c r="BAV52" s="142"/>
      <c r="BAW52" s="142"/>
      <c r="BAX52" s="142"/>
      <c r="BAY52" s="142"/>
      <c r="BAZ52" s="142"/>
      <c r="BBA52" s="142"/>
      <c r="BBB52" s="142"/>
      <c r="BBC52" s="142"/>
      <c r="BBD52" s="142"/>
      <c r="BBE52" s="142"/>
      <c r="BBF52" s="142"/>
      <c r="BBG52" s="142"/>
      <c r="BBH52" s="142"/>
      <c r="BBI52" s="142"/>
      <c r="BBJ52" s="142"/>
      <c r="BBK52" s="142"/>
      <c r="BBL52" s="142"/>
      <c r="BBM52" s="142"/>
      <c r="BBN52" s="142"/>
      <c r="BBO52" s="142"/>
      <c r="BBP52" s="142"/>
      <c r="BBQ52" s="142"/>
      <c r="BBR52" s="142"/>
      <c r="BBS52" s="142"/>
      <c r="BBT52" s="142"/>
      <c r="BBU52" s="142"/>
      <c r="BBV52" s="142"/>
      <c r="BBW52" s="142"/>
      <c r="BBX52" s="142"/>
      <c r="BBY52" s="142"/>
      <c r="BBZ52" s="142"/>
      <c r="BCA52" s="142"/>
      <c r="BCB52" s="142"/>
      <c r="BCC52" s="142"/>
      <c r="BCD52" s="142"/>
      <c r="BCE52" s="142"/>
      <c r="BCF52" s="142"/>
      <c r="BCG52" s="142"/>
      <c r="BCH52" s="142"/>
      <c r="BCI52" s="142"/>
      <c r="BCJ52" s="142"/>
      <c r="BCK52" s="142"/>
      <c r="BCL52" s="142"/>
      <c r="BCM52" s="142"/>
      <c r="BCN52" s="142"/>
      <c r="BCO52" s="142"/>
      <c r="BCP52" s="142"/>
      <c r="BCQ52" s="142"/>
      <c r="BCR52" s="142"/>
      <c r="BCS52" s="142"/>
      <c r="BCT52" s="142"/>
      <c r="BCU52" s="142"/>
      <c r="BCV52" s="142"/>
      <c r="BCW52" s="142"/>
      <c r="BCX52" s="142"/>
      <c r="BCY52" s="142"/>
      <c r="BCZ52" s="142"/>
      <c r="BDA52" s="142"/>
      <c r="BDB52" s="142"/>
      <c r="BDC52" s="142"/>
      <c r="BDD52" s="142"/>
      <c r="BDE52" s="142"/>
      <c r="BDF52" s="142"/>
      <c r="BDG52" s="142"/>
      <c r="BDH52" s="142"/>
      <c r="BDI52" s="142"/>
      <c r="BDJ52" s="142"/>
      <c r="BDK52" s="142"/>
      <c r="BDL52" s="142"/>
      <c r="BDM52" s="142"/>
      <c r="BDN52" s="142"/>
      <c r="BDO52" s="142"/>
      <c r="BDP52" s="142"/>
      <c r="BDQ52" s="142"/>
      <c r="BDR52" s="142"/>
      <c r="BDS52" s="142"/>
      <c r="BDT52" s="142"/>
      <c r="BDU52" s="142"/>
      <c r="BDV52" s="142"/>
      <c r="BDW52" s="142"/>
      <c r="BDX52" s="142"/>
      <c r="BDY52" s="142"/>
      <c r="BDZ52" s="142"/>
      <c r="BEA52" s="142"/>
      <c r="BEB52" s="142"/>
      <c r="BEC52" s="142"/>
      <c r="BED52" s="142"/>
      <c r="BEE52" s="142"/>
      <c r="BEF52" s="142"/>
      <c r="BEG52" s="142"/>
      <c r="BEH52" s="142"/>
      <c r="BEI52" s="142"/>
      <c r="BEJ52" s="142"/>
      <c r="BEK52" s="142"/>
      <c r="BEL52" s="142"/>
      <c r="BEM52" s="142"/>
      <c r="BEN52" s="142"/>
      <c r="BEO52" s="142"/>
      <c r="BEP52" s="142"/>
      <c r="BEQ52" s="142"/>
      <c r="BER52" s="142"/>
      <c r="BES52" s="142"/>
      <c r="BET52" s="142"/>
      <c r="BEU52" s="142"/>
      <c r="BEV52" s="142"/>
      <c r="BEW52" s="142"/>
      <c r="BEX52" s="142"/>
      <c r="BEY52" s="142"/>
      <c r="BEZ52" s="142"/>
      <c r="BFA52" s="142"/>
      <c r="BFB52" s="142"/>
      <c r="BFC52" s="142"/>
      <c r="BFD52" s="142"/>
      <c r="BFE52" s="142"/>
      <c r="BFF52" s="142"/>
      <c r="BFG52" s="142"/>
      <c r="BFH52" s="142"/>
      <c r="BFI52" s="142"/>
      <c r="BFJ52" s="142"/>
      <c r="BFK52" s="142"/>
      <c r="BFL52" s="142"/>
      <c r="BFM52" s="142"/>
      <c r="BFN52" s="142"/>
      <c r="BFO52" s="142"/>
      <c r="BFP52" s="142"/>
      <c r="BFQ52" s="142"/>
      <c r="BFR52" s="142"/>
      <c r="BFS52" s="142"/>
      <c r="BFT52" s="142"/>
      <c r="BFU52" s="142"/>
      <c r="BFV52" s="142"/>
      <c r="BFW52" s="142"/>
      <c r="BFX52" s="142"/>
      <c r="BFY52" s="142"/>
      <c r="BFZ52" s="142"/>
      <c r="BGA52" s="142"/>
      <c r="BGB52" s="142"/>
      <c r="BGC52" s="142"/>
      <c r="BGD52" s="142"/>
      <c r="BGE52" s="142"/>
      <c r="BGF52" s="142"/>
      <c r="BGG52" s="142"/>
      <c r="BGH52" s="142"/>
      <c r="BGI52" s="142"/>
      <c r="BGJ52" s="142"/>
      <c r="BGK52" s="142"/>
      <c r="BGL52" s="142"/>
      <c r="BGM52" s="142"/>
      <c r="BGN52" s="142"/>
      <c r="BGO52" s="142"/>
      <c r="BGP52" s="142"/>
      <c r="BGQ52" s="142"/>
      <c r="BGR52" s="142"/>
      <c r="BGS52" s="142"/>
      <c r="BGT52" s="142"/>
      <c r="BGU52" s="142"/>
      <c r="BGV52" s="142"/>
      <c r="BGW52" s="142"/>
      <c r="BGX52" s="142"/>
      <c r="BGY52" s="142"/>
      <c r="BGZ52" s="142"/>
      <c r="BHA52" s="142"/>
      <c r="BHB52" s="142"/>
      <c r="BHC52" s="142"/>
      <c r="BHD52" s="142"/>
      <c r="BHE52" s="142"/>
      <c r="BHF52" s="142"/>
      <c r="BHG52" s="142"/>
      <c r="BHH52" s="142"/>
      <c r="BHI52" s="142"/>
      <c r="BHJ52" s="142"/>
      <c r="BHK52" s="142"/>
      <c r="BHL52" s="142"/>
      <c r="BHM52" s="142"/>
      <c r="BHN52" s="142"/>
      <c r="BHO52" s="142"/>
      <c r="BHP52" s="142"/>
      <c r="BHQ52" s="142"/>
      <c r="BHR52" s="142"/>
      <c r="BHS52" s="142"/>
      <c r="BHT52" s="142"/>
      <c r="BHU52" s="142"/>
      <c r="BHV52" s="142"/>
      <c r="BHW52" s="142"/>
      <c r="BHX52" s="142"/>
      <c r="BHY52" s="142"/>
      <c r="BHZ52" s="142"/>
      <c r="BIA52" s="142"/>
      <c r="BIB52" s="142"/>
      <c r="BIC52" s="142"/>
      <c r="BID52" s="142"/>
      <c r="BIE52" s="142"/>
      <c r="BIF52" s="142"/>
      <c r="BIG52" s="142"/>
      <c r="BIH52" s="142"/>
      <c r="BII52" s="142"/>
      <c r="BIJ52" s="142"/>
      <c r="BIK52" s="142"/>
      <c r="BIL52" s="142"/>
      <c r="BIM52" s="142"/>
      <c r="BIN52" s="142"/>
      <c r="BIO52" s="142"/>
      <c r="BIP52" s="142"/>
      <c r="BIQ52" s="142"/>
      <c r="BIR52" s="142"/>
      <c r="BIS52" s="142"/>
      <c r="BIT52" s="142"/>
      <c r="BIU52" s="142"/>
      <c r="BIV52" s="142"/>
      <c r="BIW52" s="142"/>
      <c r="BIX52" s="142"/>
      <c r="BIY52" s="142"/>
      <c r="BIZ52" s="142"/>
      <c r="BJA52" s="142"/>
      <c r="BJB52" s="142"/>
      <c r="BJC52" s="142"/>
      <c r="BJD52" s="142"/>
      <c r="BJE52" s="142"/>
      <c r="BJF52" s="142"/>
      <c r="BJG52" s="142"/>
      <c r="BJH52" s="142"/>
      <c r="BJI52" s="142"/>
      <c r="BJJ52" s="142"/>
      <c r="BJK52" s="142"/>
      <c r="BJL52" s="142"/>
      <c r="BJM52" s="142"/>
      <c r="BJN52" s="142"/>
      <c r="BJO52" s="142"/>
      <c r="BJP52" s="142"/>
      <c r="BJQ52" s="142"/>
      <c r="BJR52" s="142"/>
      <c r="BJS52" s="142"/>
      <c r="BJT52" s="142"/>
      <c r="BJU52" s="142"/>
      <c r="BJV52" s="142"/>
      <c r="BJW52" s="142"/>
      <c r="BJX52" s="142"/>
      <c r="BJY52" s="142"/>
      <c r="BJZ52" s="142"/>
      <c r="BKA52" s="142"/>
      <c r="BKB52" s="142"/>
      <c r="BKC52" s="142"/>
      <c r="BKD52" s="142"/>
      <c r="BKE52" s="142"/>
      <c r="BKF52" s="142"/>
      <c r="BKG52" s="142"/>
      <c r="BKH52" s="142"/>
      <c r="BKI52" s="142"/>
      <c r="BKJ52" s="142"/>
      <c r="BKK52" s="142"/>
      <c r="BKL52" s="142"/>
      <c r="BKM52" s="142"/>
      <c r="BKN52" s="142"/>
      <c r="BKO52" s="142"/>
      <c r="BKP52" s="142"/>
      <c r="BKQ52" s="142"/>
      <c r="BKR52" s="142"/>
      <c r="BKS52" s="142"/>
      <c r="BKT52" s="142"/>
      <c r="BKU52" s="142"/>
      <c r="BKV52" s="142"/>
      <c r="BKW52" s="142"/>
      <c r="BKX52" s="142"/>
      <c r="BKY52" s="142"/>
      <c r="BKZ52" s="142"/>
      <c r="BLA52" s="142"/>
      <c r="BLB52" s="142"/>
      <c r="BLC52" s="142"/>
      <c r="BLD52" s="142"/>
      <c r="BLE52" s="142"/>
      <c r="BLF52" s="142"/>
      <c r="BLG52" s="142"/>
      <c r="BLH52" s="142"/>
      <c r="BLI52" s="142"/>
      <c r="BLJ52" s="142"/>
      <c r="BLK52" s="142"/>
      <c r="BLL52" s="142"/>
      <c r="BLM52" s="142"/>
      <c r="BLN52" s="142"/>
      <c r="BLO52" s="142"/>
      <c r="BLP52" s="142"/>
      <c r="BLQ52" s="142"/>
      <c r="BLR52" s="142"/>
      <c r="BLS52" s="142"/>
      <c r="BLT52" s="142"/>
      <c r="BLU52" s="142"/>
      <c r="BLV52" s="142"/>
      <c r="BLW52" s="142"/>
      <c r="BLX52" s="142"/>
      <c r="BLY52" s="142"/>
      <c r="BLZ52" s="142"/>
      <c r="BMA52" s="142"/>
      <c r="BMB52" s="142"/>
      <c r="BMC52" s="142"/>
      <c r="BMD52" s="142"/>
      <c r="BME52" s="142"/>
      <c r="BMF52" s="142"/>
      <c r="BMG52" s="142"/>
      <c r="BMH52" s="142"/>
      <c r="BMI52" s="142"/>
      <c r="BMJ52" s="142"/>
      <c r="BMK52" s="142"/>
      <c r="BML52" s="142"/>
      <c r="BMM52" s="142"/>
      <c r="BMN52" s="142"/>
      <c r="BMO52" s="142"/>
      <c r="BMP52" s="142"/>
      <c r="BMQ52" s="142"/>
      <c r="BMR52" s="142"/>
      <c r="BMS52" s="142"/>
      <c r="BMT52" s="142"/>
      <c r="BMU52" s="142"/>
      <c r="BMV52" s="142"/>
      <c r="BMW52" s="142"/>
      <c r="BMX52" s="142"/>
      <c r="BMY52" s="142"/>
      <c r="BMZ52" s="142"/>
      <c r="BNA52" s="142"/>
      <c r="BNB52" s="142"/>
      <c r="BNC52" s="142"/>
      <c r="BND52" s="142"/>
      <c r="BNE52" s="142"/>
      <c r="BNF52" s="142"/>
      <c r="BNG52" s="142"/>
      <c r="BNH52" s="142"/>
      <c r="BNI52" s="142"/>
      <c r="BNJ52" s="142"/>
      <c r="BNK52" s="142"/>
      <c r="BNL52" s="142"/>
      <c r="BNM52" s="142"/>
      <c r="BNN52" s="142"/>
      <c r="BNO52" s="142"/>
      <c r="BNP52" s="142"/>
      <c r="BNQ52" s="142"/>
      <c r="BNR52" s="142"/>
      <c r="BNS52" s="142"/>
      <c r="BNT52" s="142"/>
      <c r="BNU52" s="142"/>
      <c r="BNV52" s="142"/>
      <c r="BNW52" s="142"/>
      <c r="BNX52" s="142"/>
      <c r="BNY52" s="142"/>
      <c r="BNZ52" s="142"/>
      <c r="BOA52" s="142"/>
      <c r="BOB52" s="142"/>
      <c r="BOC52" s="142"/>
      <c r="BOD52" s="142"/>
      <c r="BOE52" s="142"/>
      <c r="BOF52" s="142"/>
      <c r="BOG52" s="142"/>
      <c r="BOH52" s="142"/>
      <c r="BOI52" s="142"/>
      <c r="BOJ52" s="142"/>
      <c r="BOK52" s="142"/>
      <c r="BOL52" s="142"/>
      <c r="BOM52" s="142"/>
      <c r="BON52" s="142"/>
      <c r="BOO52" s="142"/>
      <c r="BOP52" s="142"/>
      <c r="BOQ52" s="142"/>
      <c r="BOR52" s="142"/>
      <c r="BOS52" s="142"/>
      <c r="BOT52" s="142"/>
      <c r="BOU52" s="142"/>
      <c r="BOV52" s="142"/>
      <c r="BOW52" s="142"/>
      <c r="BOX52" s="142"/>
      <c r="BOY52" s="142"/>
      <c r="BOZ52" s="142"/>
      <c r="BPA52" s="142"/>
      <c r="BPB52" s="142"/>
      <c r="BPC52" s="142"/>
      <c r="BPD52" s="142"/>
      <c r="BPE52" s="142"/>
      <c r="BPF52" s="142"/>
      <c r="BPG52" s="142"/>
      <c r="BPH52" s="142"/>
      <c r="BPI52" s="142"/>
      <c r="BPJ52" s="142"/>
      <c r="BPK52" s="142"/>
      <c r="BPL52" s="142"/>
      <c r="BPM52" s="142"/>
      <c r="BPN52" s="142"/>
      <c r="BPO52" s="142"/>
      <c r="BPP52" s="142"/>
      <c r="BPQ52" s="142"/>
      <c r="BPR52" s="142"/>
      <c r="BPS52" s="142"/>
      <c r="BPT52" s="142"/>
      <c r="BPU52" s="142"/>
      <c r="BPV52" s="142"/>
      <c r="BPW52" s="142"/>
      <c r="BPX52" s="142"/>
      <c r="BPY52" s="142"/>
      <c r="BPZ52" s="142"/>
      <c r="BQA52" s="142"/>
      <c r="BQB52" s="142"/>
      <c r="BQC52" s="142"/>
      <c r="BQD52" s="142"/>
      <c r="BQE52" s="142"/>
      <c r="BQF52" s="142"/>
      <c r="BQG52" s="142"/>
      <c r="BQH52" s="142"/>
      <c r="BQI52" s="142"/>
      <c r="BQJ52" s="142"/>
      <c r="BQK52" s="142"/>
      <c r="BQL52" s="142"/>
      <c r="BQM52" s="142"/>
      <c r="BQN52" s="142"/>
      <c r="BQO52" s="142"/>
      <c r="BQP52" s="142"/>
      <c r="BQQ52" s="142"/>
      <c r="BQR52" s="142"/>
      <c r="BQS52" s="142"/>
      <c r="BQT52" s="142"/>
      <c r="BQU52" s="142"/>
      <c r="BQV52" s="142"/>
      <c r="BQW52" s="142"/>
      <c r="BQX52" s="142"/>
      <c r="BQY52" s="142"/>
      <c r="BQZ52" s="142"/>
      <c r="BRA52" s="142"/>
      <c r="BRB52" s="142"/>
      <c r="BRC52" s="142"/>
      <c r="BRD52" s="142"/>
      <c r="BRE52" s="142"/>
      <c r="BRF52" s="142"/>
      <c r="BRG52" s="142"/>
      <c r="BRH52" s="142"/>
      <c r="BRI52" s="142"/>
      <c r="BRJ52" s="142"/>
      <c r="BRK52" s="142"/>
      <c r="BRL52" s="142"/>
      <c r="BRM52" s="142"/>
      <c r="BRN52" s="142"/>
      <c r="BRO52" s="142"/>
      <c r="BRP52" s="142"/>
      <c r="BRQ52" s="142"/>
      <c r="BRR52" s="142"/>
      <c r="BRS52" s="142"/>
      <c r="BRT52" s="142"/>
      <c r="BRU52" s="142"/>
      <c r="BRV52" s="142"/>
      <c r="BRW52" s="142"/>
      <c r="BRX52" s="142"/>
      <c r="BRY52" s="142"/>
      <c r="BRZ52" s="142"/>
      <c r="BSA52" s="142"/>
      <c r="BSB52" s="142"/>
      <c r="BSC52" s="142"/>
      <c r="BSD52" s="142"/>
      <c r="BSE52" s="142"/>
      <c r="BSF52" s="142"/>
      <c r="BSG52" s="142"/>
      <c r="BSH52" s="142"/>
      <c r="BSI52" s="142"/>
      <c r="BSJ52" s="142"/>
      <c r="BSK52" s="142"/>
      <c r="BSL52" s="142"/>
      <c r="BSM52" s="142"/>
      <c r="BSN52" s="142"/>
      <c r="BSO52" s="142"/>
      <c r="BSP52" s="142"/>
      <c r="BSQ52" s="142"/>
      <c r="BSR52" s="142"/>
      <c r="BSS52" s="142"/>
      <c r="BST52" s="142"/>
      <c r="BSU52" s="142"/>
      <c r="BSV52" s="142"/>
      <c r="BSW52" s="142"/>
      <c r="BSX52" s="142"/>
      <c r="BSY52" s="142"/>
      <c r="BSZ52" s="142"/>
      <c r="BTA52" s="142"/>
      <c r="BTB52" s="142"/>
      <c r="BTC52" s="142"/>
      <c r="BTD52" s="142"/>
      <c r="BTE52" s="142"/>
      <c r="BTF52" s="142"/>
      <c r="BTG52" s="142"/>
      <c r="BTH52" s="142"/>
      <c r="BTI52" s="142"/>
      <c r="BTJ52" s="142"/>
      <c r="BTK52" s="142"/>
      <c r="BTL52" s="142"/>
      <c r="BTM52" s="142"/>
      <c r="BTN52" s="142"/>
      <c r="BTO52" s="142"/>
      <c r="BTP52" s="142"/>
      <c r="BTQ52" s="142"/>
      <c r="BTR52" s="142"/>
      <c r="BTS52" s="142"/>
      <c r="BTT52" s="142"/>
      <c r="BTU52" s="142"/>
      <c r="BTV52" s="142"/>
      <c r="BTW52" s="142"/>
      <c r="BTX52" s="142"/>
      <c r="BTY52" s="142"/>
      <c r="BTZ52" s="142"/>
      <c r="BUA52" s="142"/>
      <c r="BUB52" s="142"/>
      <c r="BUC52" s="142"/>
      <c r="BUD52" s="142"/>
      <c r="BUE52" s="142"/>
      <c r="BUF52" s="142"/>
      <c r="BUG52" s="142"/>
      <c r="BUH52" s="142"/>
      <c r="BUI52" s="142"/>
      <c r="BUJ52" s="142"/>
      <c r="BUK52" s="142"/>
      <c r="BUL52" s="142"/>
      <c r="BUM52" s="142"/>
      <c r="BUN52" s="142"/>
      <c r="BUO52" s="142"/>
      <c r="BUP52" s="142"/>
      <c r="BUQ52" s="142"/>
      <c r="BUR52" s="142"/>
      <c r="BUS52" s="142"/>
      <c r="BUT52" s="142"/>
      <c r="BUU52" s="142"/>
      <c r="BUV52" s="142"/>
      <c r="BUW52" s="142"/>
      <c r="BUX52" s="142"/>
      <c r="BUY52" s="142"/>
      <c r="BUZ52" s="142"/>
      <c r="BVA52" s="142"/>
      <c r="BVB52" s="142"/>
      <c r="BVC52" s="142"/>
      <c r="BVD52" s="142"/>
      <c r="BVE52" s="142"/>
      <c r="BVF52" s="142"/>
      <c r="BVG52" s="142"/>
      <c r="BVH52" s="142"/>
      <c r="BVI52" s="142"/>
      <c r="BVJ52" s="142"/>
      <c r="BVK52" s="142"/>
      <c r="BVL52" s="142"/>
      <c r="BVM52" s="142"/>
      <c r="BVN52" s="142"/>
      <c r="BVO52" s="142"/>
      <c r="BVP52" s="142"/>
      <c r="BVQ52" s="142"/>
      <c r="BVR52" s="142"/>
      <c r="BVS52" s="142"/>
      <c r="BVT52" s="142"/>
      <c r="BVU52" s="142"/>
      <c r="BVV52" s="142"/>
      <c r="BVW52" s="142"/>
      <c r="BVX52" s="142"/>
      <c r="BVY52" s="142"/>
      <c r="BVZ52" s="142"/>
      <c r="BWA52" s="142"/>
      <c r="BWB52" s="142"/>
      <c r="BWC52" s="142"/>
      <c r="BWD52" s="142"/>
      <c r="BWE52" s="142"/>
      <c r="BWF52" s="142"/>
      <c r="BWG52" s="142"/>
      <c r="BWH52" s="142"/>
      <c r="BWI52" s="142"/>
      <c r="BWJ52" s="142"/>
      <c r="BWK52" s="142"/>
      <c r="BWL52" s="142"/>
      <c r="BWM52" s="142"/>
      <c r="BWN52" s="142"/>
      <c r="BWO52" s="142"/>
      <c r="BWP52" s="142"/>
      <c r="BWQ52" s="142"/>
      <c r="BWR52" s="142"/>
      <c r="BWS52" s="142"/>
      <c r="BWT52" s="142"/>
      <c r="BWU52" s="142"/>
      <c r="BWV52" s="142"/>
      <c r="BWW52" s="142"/>
      <c r="BWX52" s="142"/>
      <c r="BWY52" s="142"/>
      <c r="BWZ52" s="142"/>
      <c r="BXA52" s="142"/>
      <c r="BXB52" s="142"/>
      <c r="BXC52" s="142"/>
      <c r="BXD52" s="142"/>
      <c r="BXE52" s="142"/>
      <c r="BXF52" s="142"/>
      <c r="BXG52" s="142"/>
      <c r="BXH52" s="142"/>
      <c r="BXI52" s="142"/>
      <c r="BXJ52" s="142"/>
      <c r="BXK52" s="142"/>
      <c r="BXL52" s="142"/>
      <c r="BXM52" s="142"/>
      <c r="BXN52" s="142"/>
      <c r="BXO52" s="142"/>
      <c r="BXP52" s="142"/>
      <c r="BXQ52" s="142"/>
      <c r="BXR52" s="142"/>
      <c r="BXS52" s="142"/>
      <c r="BXT52" s="142"/>
      <c r="BXU52" s="142"/>
      <c r="BXV52" s="142"/>
      <c r="BXW52" s="142"/>
      <c r="BXX52" s="142"/>
      <c r="BXY52" s="142"/>
      <c r="BXZ52" s="142"/>
      <c r="BYA52" s="142"/>
      <c r="BYB52" s="142"/>
      <c r="BYC52" s="142"/>
      <c r="BYD52" s="142"/>
      <c r="BYE52" s="142"/>
      <c r="BYF52" s="142"/>
      <c r="BYG52" s="142"/>
      <c r="BYH52" s="142"/>
      <c r="BYI52" s="142"/>
      <c r="BYJ52" s="142"/>
      <c r="BYK52" s="142"/>
      <c r="BYL52" s="142"/>
      <c r="BYM52" s="142"/>
      <c r="BYN52" s="142"/>
      <c r="BYO52" s="142"/>
      <c r="BYP52" s="142"/>
      <c r="BYQ52" s="142"/>
      <c r="BYR52" s="142"/>
      <c r="BYS52" s="142"/>
      <c r="BYT52" s="142"/>
      <c r="BYU52" s="142"/>
      <c r="BYV52" s="142"/>
      <c r="BYW52" s="142"/>
      <c r="BYX52" s="142"/>
      <c r="BYY52" s="142"/>
      <c r="BYZ52" s="142"/>
      <c r="BZA52" s="142"/>
      <c r="BZB52" s="142"/>
      <c r="BZC52" s="142"/>
      <c r="BZD52" s="142"/>
      <c r="BZE52" s="142"/>
      <c r="BZF52" s="142"/>
      <c r="BZG52" s="142"/>
      <c r="BZH52" s="142"/>
      <c r="BZI52" s="142"/>
      <c r="BZJ52" s="142"/>
      <c r="BZK52" s="142"/>
      <c r="BZL52" s="142"/>
      <c r="BZM52" s="142"/>
      <c r="BZN52" s="142"/>
      <c r="BZO52" s="142"/>
      <c r="BZP52" s="142"/>
      <c r="BZQ52" s="142"/>
      <c r="BZR52" s="142"/>
      <c r="BZS52" s="142"/>
      <c r="BZT52" s="142"/>
      <c r="BZU52" s="142"/>
      <c r="BZV52" s="142"/>
      <c r="BZW52" s="142"/>
      <c r="BZX52" s="142"/>
      <c r="BZY52" s="142"/>
      <c r="BZZ52" s="142"/>
      <c r="CAA52" s="142"/>
      <c r="CAB52" s="142"/>
      <c r="CAC52" s="142"/>
      <c r="CAD52" s="142"/>
      <c r="CAE52" s="142"/>
      <c r="CAF52" s="142"/>
      <c r="CAG52" s="142"/>
      <c r="CAH52" s="142"/>
      <c r="CAI52" s="142"/>
      <c r="CAJ52" s="142"/>
      <c r="CAK52" s="142"/>
      <c r="CAL52" s="142"/>
      <c r="CAM52" s="142"/>
      <c r="CAN52" s="142"/>
      <c r="CAO52" s="142"/>
      <c r="CAP52" s="142"/>
      <c r="CAQ52" s="142"/>
      <c r="CAR52" s="142"/>
      <c r="CAS52" s="142"/>
      <c r="CAT52" s="142"/>
      <c r="CAU52" s="142"/>
      <c r="CAV52" s="142"/>
      <c r="CAW52" s="142"/>
      <c r="CAX52" s="142"/>
      <c r="CAY52" s="142"/>
      <c r="CAZ52" s="142"/>
      <c r="CBA52" s="142"/>
      <c r="CBB52" s="142"/>
      <c r="CBC52" s="142"/>
      <c r="CBD52" s="142"/>
      <c r="CBE52" s="142"/>
      <c r="CBF52" s="142"/>
      <c r="CBG52" s="142"/>
      <c r="CBH52" s="142"/>
      <c r="CBI52" s="142"/>
      <c r="CBJ52" s="142"/>
      <c r="CBK52" s="142"/>
      <c r="CBL52" s="142"/>
      <c r="CBM52" s="142"/>
      <c r="CBN52" s="142"/>
      <c r="CBO52" s="142"/>
      <c r="CBP52" s="142"/>
      <c r="CBQ52" s="142"/>
      <c r="CBR52" s="142"/>
      <c r="CBS52" s="142"/>
      <c r="CBT52" s="142"/>
      <c r="CBU52" s="142"/>
      <c r="CBV52" s="142"/>
      <c r="CBW52" s="142"/>
      <c r="CBX52" s="142"/>
      <c r="CBY52" s="142"/>
      <c r="CBZ52" s="142"/>
      <c r="CCA52" s="142"/>
      <c r="CCB52" s="142"/>
      <c r="CCC52" s="142"/>
      <c r="CCD52" s="142"/>
      <c r="CCE52" s="142"/>
      <c r="CCF52" s="142"/>
      <c r="CCG52" s="142"/>
      <c r="CCH52" s="142"/>
      <c r="CCI52" s="142"/>
      <c r="CCJ52" s="142"/>
      <c r="CCK52" s="142"/>
      <c r="CCL52" s="142"/>
      <c r="CCM52" s="142"/>
      <c r="CCN52" s="142"/>
      <c r="CCO52" s="142"/>
      <c r="CCP52" s="142"/>
      <c r="CCQ52" s="142"/>
      <c r="CCR52" s="142"/>
      <c r="CCS52" s="142"/>
      <c r="CCT52" s="142"/>
      <c r="CCU52" s="142"/>
      <c r="CCV52" s="142"/>
      <c r="CCW52" s="142"/>
      <c r="CCX52" s="142"/>
      <c r="CCY52" s="142"/>
      <c r="CCZ52" s="142"/>
      <c r="CDA52" s="142"/>
      <c r="CDB52" s="142"/>
      <c r="CDC52" s="142"/>
      <c r="CDD52" s="142"/>
      <c r="CDE52" s="142"/>
      <c r="CDF52" s="142"/>
      <c r="CDG52" s="142"/>
      <c r="CDH52" s="142"/>
      <c r="CDI52" s="142"/>
      <c r="CDJ52" s="142"/>
      <c r="CDK52" s="142"/>
      <c r="CDL52" s="142"/>
      <c r="CDM52" s="142"/>
      <c r="CDN52" s="142"/>
      <c r="CDO52" s="142"/>
      <c r="CDP52" s="142"/>
      <c r="CDQ52" s="142"/>
      <c r="CDR52" s="142"/>
      <c r="CDS52" s="142"/>
      <c r="CDT52" s="142"/>
      <c r="CDU52" s="142"/>
      <c r="CDV52" s="142"/>
      <c r="CDW52" s="142"/>
      <c r="CDX52" s="142"/>
      <c r="CDY52" s="142"/>
      <c r="CDZ52" s="142"/>
      <c r="CEA52" s="142"/>
      <c r="CEB52" s="142"/>
      <c r="CEC52" s="142"/>
      <c r="CED52" s="142"/>
      <c r="CEE52" s="142"/>
      <c r="CEF52" s="142"/>
      <c r="CEG52" s="142"/>
      <c r="CEH52" s="142"/>
      <c r="CEI52" s="142"/>
      <c r="CEJ52" s="142"/>
      <c r="CEK52" s="142"/>
      <c r="CEL52" s="142"/>
      <c r="CEM52" s="142"/>
      <c r="CEN52" s="142"/>
      <c r="CEO52" s="142"/>
      <c r="CEP52" s="142"/>
      <c r="CEQ52" s="142"/>
      <c r="CER52" s="142"/>
      <c r="CES52" s="142"/>
      <c r="CET52" s="142"/>
      <c r="CEU52" s="142"/>
      <c r="CEV52" s="142"/>
      <c r="CEW52" s="142"/>
      <c r="CEX52" s="142"/>
      <c r="CEY52" s="142"/>
      <c r="CEZ52" s="142"/>
      <c r="CFA52" s="142"/>
      <c r="CFB52" s="142"/>
      <c r="CFC52" s="142"/>
      <c r="CFD52" s="142"/>
      <c r="CFE52" s="142"/>
      <c r="CFF52" s="142"/>
      <c r="CFG52" s="142"/>
      <c r="CFH52" s="142"/>
      <c r="CFI52" s="142"/>
      <c r="CFJ52" s="142"/>
      <c r="CFK52" s="142"/>
      <c r="CFL52" s="142"/>
      <c r="CFM52" s="142"/>
      <c r="CFN52" s="142"/>
      <c r="CFO52" s="142"/>
      <c r="CFP52" s="142"/>
      <c r="CFQ52" s="142"/>
      <c r="CFR52" s="142"/>
      <c r="CFS52" s="142"/>
      <c r="CFT52" s="142"/>
      <c r="CFU52" s="142"/>
      <c r="CFV52" s="142"/>
      <c r="CFW52" s="142"/>
      <c r="CFX52" s="142"/>
      <c r="CFY52" s="142"/>
      <c r="CFZ52" s="142"/>
      <c r="CGA52" s="142"/>
      <c r="CGB52" s="142"/>
      <c r="CGC52" s="142"/>
      <c r="CGD52" s="142"/>
      <c r="CGE52" s="142"/>
      <c r="CGF52" s="142"/>
      <c r="CGG52" s="142"/>
      <c r="CGH52" s="142"/>
      <c r="CGI52" s="142"/>
      <c r="CGJ52" s="142"/>
      <c r="CGK52" s="142"/>
      <c r="CGL52" s="142"/>
      <c r="CGM52" s="142"/>
      <c r="CGN52" s="142"/>
      <c r="CGO52" s="142"/>
      <c r="CGP52" s="142"/>
      <c r="CGQ52" s="142"/>
      <c r="CGR52" s="142"/>
      <c r="CGS52" s="142"/>
      <c r="CGT52" s="142"/>
      <c r="CGU52" s="142"/>
      <c r="CGV52" s="142"/>
      <c r="CGW52" s="142"/>
      <c r="CGX52" s="142"/>
      <c r="CGY52" s="142"/>
      <c r="CGZ52" s="142"/>
      <c r="CHA52" s="142"/>
      <c r="CHB52" s="142"/>
      <c r="CHC52" s="142"/>
      <c r="CHD52" s="142"/>
      <c r="CHE52" s="142"/>
      <c r="CHF52" s="142"/>
      <c r="CHG52" s="142"/>
      <c r="CHH52" s="142"/>
      <c r="CHI52" s="142"/>
      <c r="CHJ52" s="142"/>
      <c r="CHK52" s="142"/>
      <c r="CHL52" s="142"/>
      <c r="CHM52" s="142"/>
      <c r="CHN52" s="142"/>
      <c r="CHO52" s="142"/>
      <c r="CHP52" s="142"/>
      <c r="CHQ52" s="142"/>
      <c r="CHR52" s="142"/>
      <c r="CHS52" s="142"/>
      <c r="CHT52" s="142"/>
      <c r="CHU52" s="142"/>
      <c r="CHV52" s="142"/>
      <c r="CHW52" s="142"/>
      <c r="CHX52" s="142"/>
      <c r="CHY52" s="142"/>
      <c r="CHZ52" s="142"/>
      <c r="CIA52" s="142"/>
      <c r="CIB52" s="142"/>
      <c r="CIC52" s="142"/>
      <c r="CID52" s="142"/>
      <c r="CIE52" s="142"/>
      <c r="CIF52" s="142"/>
      <c r="CIG52" s="142"/>
      <c r="CIH52" s="142"/>
      <c r="CII52" s="142"/>
      <c r="CIJ52" s="142"/>
      <c r="CIK52" s="142"/>
      <c r="CIL52" s="142"/>
      <c r="CIM52" s="142"/>
      <c r="CIN52" s="142"/>
      <c r="CIO52" s="142"/>
      <c r="CIP52" s="142"/>
      <c r="CIQ52" s="142"/>
      <c r="CIR52" s="142"/>
      <c r="CIS52" s="142"/>
      <c r="CIT52" s="142"/>
      <c r="CIU52" s="142"/>
      <c r="CIV52" s="142"/>
      <c r="CIW52" s="142"/>
      <c r="CIX52" s="142"/>
      <c r="CIY52" s="142"/>
      <c r="CIZ52" s="142"/>
      <c r="CJA52" s="142"/>
      <c r="CJB52" s="142"/>
      <c r="CJC52" s="142"/>
      <c r="CJD52" s="142"/>
      <c r="CJE52" s="142"/>
      <c r="CJF52" s="142"/>
      <c r="CJG52" s="142"/>
      <c r="CJH52" s="142"/>
      <c r="CJI52" s="142"/>
      <c r="CJJ52" s="142"/>
      <c r="CJK52" s="142"/>
      <c r="CJL52" s="142"/>
      <c r="CJM52" s="142"/>
      <c r="CJN52" s="142"/>
      <c r="CJO52" s="142"/>
      <c r="CJP52" s="142"/>
      <c r="CJQ52" s="142"/>
      <c r="CJR52" s="142"/>
      <c r="CJS52" s="142"/>
      <c r="CJT52" s="142"/>
      <c r="CJU52" s="142"/>
      <c r="CJV52" s="142"/>
      <c r="CJW52" s="142"/>
      <c r="CJX52" s="142"/>
      <c r="CJY52" s="142"/>
      <c r="CJZ52" s="142"/>
      <c r="CKA52" s="142"/>
      <c r="CKB52" s="142"/>
      <c r="CKC52" s="142"/>
      <c r="CKD52" s="142"/>
      <c r="CKE52" s="142"/>
      <c r="CKF52" s="142"/>
      <c r="CKG52" s="142"/>
      <c r="CKH52" s="142"/>
      <c r="CKI52" s="142"/>
      <c r="CKJ52" s="142"/>
      <c r="CKK52" s="142"/>
      <c r="CKL52" s="142"/>
      <c r="CKM52" s="142"/>
      <c r="CKN52" s="142"/>
      <c r="CKO52" s="142"/>
      <c r="CKP52" s="142"/>
      <c r="CKQ52" s="142"/>
      <c r="CKR52" s="142"/>
      <c r="CKS52" s="142"/>
      <c r="CKT52" s="142"/>
      <c r="CKU52" s="142"/>
      <c r="CKV52" s="142"/>
      <c r="CKW52" s="142"/>
      <c r="CKX52" s="142"/>
      <c r="CKY52" s="142"/>
      <c r="CKZ52" s="142"/>
      <c r="CLA52" s="142"/>
      <c r="CLB52" s="142"/>
      <c r="CLC52" s="142"/>
      <c r="CLD52" s="142"/>
      <c r="CLE52" s="142"/>
      <c r="CLF52" s="142"/>
      <c r="CLG52" s="142"/>
      <c r="CLH52" s="142"/>
      <c r="CLI52" s="142"/>
      <c r="CLJ52" s="142"/>
      <c r="CLK52" s="142"/>
      <c r="CLL52" s="142"/>
      <c r="CLM52" s="142"/>
      <c r="CLN52" s="142"/>
      <c r="CLO52" s="142"/>
      <c r="CLP52" s="142"/>
      <c r="CLQ52" s="142"/>
      <c r="CLR52" s="142"/>
      <c r="CLS52" s="142"/>
      <c r="CLT52" s="142"/>
      <c r="CLU52" s="142"/>
      <c r="CLV52" s="142"/>
      <c r="CLW52" s="142"/>
      <c r="CLX52" s="142"/>
      <c r="CLY52" s="142"/>
      <c r="CLZ52" s="142"/>
      <c r="CMA52" s="142"/>
      <c r="CMB52" s="142"/>
      <c r="CMC52" s="142"/>
      <c r="CMD52" s="142"/>
      <c r="CME52" s="142"/>
      <c r="CMF52" s="142"/>
      <c r="CMG52" s="142"/>
      <c r="CMH52" s="142"/>
      <c r="CMI52" s="142"/>
      <c r="CMJ52" s="142"/>
      <c r="CMK52" s="142"/>
      <c r="CML52" s="142"/>
      <c r="CMM52" s="142"/>
      <c r="CMN52" s="142"/>
      <c r="CMO52" s="142"/>
      <c r="CMP52" s="142"/>
      <c r="CMQ52" s="142"/>
      <c r="CMR52" s="142"/>
      <c r="CMS52" s="142"/>
      <c r="CMT52" s="142"/>
      <c r="CMU52" s="142"/>
      <c r="CMV52" s="142"/>
      <c r="CMW52" s="142"/>
      <c r="CMX52" s="142"/>
      <c r="CMY52" s="142"/>
      <c r="CMZ52" s="142"/>
      <c r="CNA52" s="142"/>
      <c r="CNB52" s="142"/>
      <c r="CNC52" s="142"/>
      <c r="CND52" s="142"/>
      <c r="CNE52" s="142"/>
      <c r="CNF52" s="142"/>
      <c r="CNG52" s="142"/>
      <c r="CNH52" s="142"/>
      <c r="CNI52" s="142"/>
      <c r="CNJ52" s="142"/>
      <c r="CNK52" s="142"/>
      <c r="CNL52" s="142"/>
      <c r="CNM52" s="142"/>
      <c r="CNN52" s="142"/>
      <c r="CNO52" s="142"/>
      <c r="CNP52" s="142"/>
      <c r="CNQ52" s="142"/>
      <c r="CNR52" s="142"/>
      <c r="CNS52" s="142"/>
      <c r="CNT52" s="142"/>
      <c r="CNU52" s="142"/>
      <c r="CNV52" s="142"/>
      <c r="CNW52" s="142"/>
      <c r="CNX52" s="142"/>
      <c r="CNY52" s="142"/>
      <c r="CNZ52" s="142"/>
      <c r="COA52" s="142"/>
      <c r="COB52" s="142"/>
      <c r="COC52" s="142"/>
      <c r="COD52" s="142"/>
      <c r="COE52" s="142"/>
      <c r="COF52" s="142"/>
      <c r="COG52" s="142"/>
      <c r="COH52" s="142"/>
      <c r="COI52" s="142"/>
      <c r="COJ52" s="142"/>
      <c r="COK52" s="142"/>
      <c r="COL52" s="142"/>
      <c r="COM52" s="142"/>
      <c r="CON52" s="142"/>
      <c r="COO52" s="142"/>
      <c r="COP52" s="142"/>
      <c r="COQ52" s="142"/>
      <c r="COR52" s="142"/>
      <c r="COS52" s="142"/>
      <c r="COT52" s="142"/>
      <c r="COU52" s="142"/>
      <c r="COV52" s="142"/>
      <c r="COW52" s="142"/>
      <c r="COX52" s="142"/>
      <c r="COY52" s="142"/>
      <c r="COZ52" s="142"/>
      <c r="CPA52" s="142"/>
      <c r="CPB52" s="142"/>
      <c r="CPC52" s="142"/>
      <c r="CPD52" s="142"/>
      <c r="CPE52" s="142"/>
      <c r="CPF52" s="142"/>
      <c r="CPG52" s="142"/>
      <c r="CPH52" s="142"/>
      <c r="CPI52" s="142"/>
      <c r="CPJ52" s="142"/>
      <c r="CPK52" s="142"/>
      <c r="CPL52" s="142"/>
      <c r="CPM52" s="142"/>
      <c r="CPN52" s="142"/>
      <c r="CPO52" s="142"/>
      <c r="CPP52" s="142"/>
      <c r="CPQ52" s="142"/>
      <c r="CPR52" s="142"/>
      <c r="CPS52" s="142"/>
      <c r="CPT52" s="142"/>
      <c r="CPU52" s="142"/>
      <c r="CPV52" s="142"/>
      <c r="CPW52" s="142"/>
      <c r="CPX52" s="142"/>
      <c r="CPY52" s="142"/>
      <c r="CPZ52" s="142"/>
      <c r="CQA52" s="142"/>
      <c r="CQB52" s="142"/>
      <c r="CQC52" s="142"/>
      <c r="CQD52" s="142"/>
      <c r="CQE52" s="142"/>
      <c r="CQF52" s="142"/>
      <c r="CQG52" s="142"/>
      <c r="CQH52" s="142"/>
      <c r="CQI52" s="142"/>
      <c r="CQJ52" s="142"/>
      <c r="CQK52" s="142"/>
      <c r="CQL52" s="142"/>
      <c r="CQM52" s="142"/>
      <c r="CQN52" s="142"/>
      <c r="CQO52" s="142"/>
      <c r="CQP52" s="142"/>
      <c r="CQQ52" s="142"/>
      <c r="CQR52" s="142"/>
      <c r="CQS52" s="142"/>
      <c r="CQT52" s="142"/>
      <c r="CQU52" s="142"/>
      <c r="CQV52" s="142"/>
      <c r="CQW52" s="142"/>
      <c r="CQX52" s="142"/>
      <c r="CQY52" s="142"/>
      <c r="CQZ52" s="142"/>
      <c r="CRA52" s="142"/>
      <c r="CRB52" s="142"/>
      <c r="CRC52" s="142"/>
      <c r="CRD52" s="142"/>
      <c r="CRE52" s="142"/>
      <c r="CRF52" s="142"/>
      <c r="CRG52" s="142"/>
      <c r="CRH52" s="142"/>
      <c r="CRI52" s="142"/>
      <c r="CRJ52" s="142"/>
      <c r="CRK52" s="142"/>
      <c r="CRL52" s="142"/>
      <c r="CRM52" s="142"/>
      <c r="CRN52" s="142"/>
      <c r="CRO52" s="142"/>
      <c r="CRP52" s="142"/>
      <c r="CRQ52" s="142"/>
      <c r="CRR52" s="142"/>
      <c r="CRS52" s="142"/>
      <c r="CRT52" s="142"/>
      <c r="CRU52" s="142"/>
      <c r="CRV52" s="142"/>
      <c r="CRW52" s="142"/>
      <c r="CRX52" s="142"/>
      <c r="CRY52" s="142"/>
      <c r="CRZ52" s="142"/>
      <c r="CSA52" s="142"/>
      <c r="CSB52" s="142"/>
      <c r="CSC52" s="142"/>
      <c r="CSD52" s="142"/>
      <c r="CSE52" s="142"/>
      <c r="CSF52" s="142"/>
      <c r="CSG52" s="142"/>
      <c r="CSH52" s="142"/>
      <c r="CSI52" s="142"/>
      <c r="CSJ52" s="142"/>
      <c r="CSK52" s="142"/>
      <c r="CSL52" s="142"/>
      <c r="CSM52" s="142"/>
      <c r="CSN52" s="142"/>
      <c r="CSO52" s="142"/>
      <c r="CSP52" s="142"/>
      <c r="CSQ52" s="142"/>
      <c r="CSR52" s="142"/>
      <c r="CSS52" s="142"/>
      <c r="CST52" s="142"/>
      <c r="CSU52" s="142"/>
      <c r="CSV52" s="142"/>
      <c r="CSW52" s="142"/>
      <c r="CSX52" s="142"/>
      <c r="CSY52" s="142"/>
      <c r="CSZ52" s="142"/>
      <c r="CTA52" s="142"/>
      <c r="CTB52" s="142"/>
      <c r="CTC52" s="142"/>
      <c r="CTD52" s="142"/>
      <c r="CTE52" s="142"/>
      <c r="CTF52" s="142"/>
      <c r="CTG52" s="142"/>
      <c r="CTH52" s="142"/>
      <c r="CTI52" s="142"/>
      <c r="CTJ52" s="142"/>
      <c r="CTK52" s="142"/>
      <c r="CTL52" s="142"/>
      <c r="CTM52" s="142"/>
      <c r="CTN52" s="142"/>
      <c r="CTO52" s="142"/>
      <c r="CTP52" s="142"/>
      <c r="CTQ52" s="142"/>
      <c r="CTR52" s="142"/>
      <c r="CTS52" s="142"/>
      <c r="CTT52" s="142"/>
      <c r="CTU52" s="142"/>
      <c r="CTV52" s="142"/>
      <c r="CTW52" s="142"/>
      <c r="CTX52" s="142"/>
      <c r="CTY52" s="142"/>
      <c r="CTZ52" s="142"/>
      <c r="CUA52" s="142"/>
      <c r="CUB52" s="142"/>
      <c r="CUC52" s="142"/>
      <c r="CUD52" s="142"/>
      <c r="CUE52" s="142"/>
      <c r="CUF52" s="142"/>
      <c r="CUG52" s="142"/>
      <c r="CUH52" s="142"/>
      <c r="CUI52" s="142"/>
      <c r="CUJ52" s="142"/>
      <c r="CUK52" s="142"/>
      <c r="CUL52" s="142"/>
      <c r="CUM52" s="142"/>
      <c r="CUN52" s="142"/>
      <c r="CUO52" s="142"/>
      <c r="CUP52" s="142"/>
      <c r="CUQ52" s="142"/>
      <c r="CUR52" s="142"/>
      <c r="CUS52" s="142"/>
      <c r="CUT52" s="142"/>
      <c r="CUU52" s="142"/>
      <c r="CUV52" s="142"/>
      <c r="CUW52" s="142"/>
      <c r="CUX52" s="142"/>
      <c r="CUY52" s="142"/>
      <c r="CUZ52" s="142"/>
      <c r="CVA52" s="142"/>
      <c r="CVB52" s="142"/>
      <c r="CVC52" s="142"/>
      <c r="CVD52" s="142"/>
      <c r="CVE52" s="142"/>
      <c r="CVF52" s="142"/>
      <c r="CVG52" s="142"/>
      <c r="CVH52" s="142"/>
      <c r="CVI52" s="142"/>
      <c r="CVJ52" s="142"/>
      <c r="CVK52" s="142"/>
      <c r="CVL52" s="142"/>
      <c r="CVM52" s="142"/>
      <c r="CVN52" s="142"/>
      <c r="CVO52" s="142"/>
      <c r="CVP52" s="142"/>
      <c r="CVQ52" s="142"/>
      <c r="CVR52" s="142"/>
      <c r="CVS52" s="142"/>
      <c r="CVT52" s="142"/>
      <c r="CVU52" s="142"/>
      <c r="CVV52" s="142"/>
      <c r="CVW52" s="142"/>
      <c r="CVX52" s="142"/>
      <c r="CVY52" s="142"/>
      <c r="CVZ52" s="142"/>
      <c r="CWA52" s="142"/>
      <c r="CWB52" s="142"/>
      <c r="CWC52" s="142"/>
      <c r="CWD52" s="142"/>
      <c r="CWE52" s="142"/>
      <c r="CWF52" s="142"/>
      <c r="CWG52" s="142"/>
      <c r="CWH52" s="142"/>
      <c r="CWI52" s="142"/>
      <c r="CWJ52" s="142"/>
      <c r="CWK52" s="142"/>
      <c r="CWL52" s="142"/>
      <c r="CWM52" s="142"/>
      <c r="CWN52" s="142"/>
      <c r="CWO52" s="142"/>
      <c r="CWP52" s="142"/>
      <c r="CWQ52" s="142"/>
      <c r="CWR52" s="142"/>
      <c r="CWS52" s="142"/>
      <c r="CWT52" s="142"/>
      <c r="CWU52" s="142"/>
      <c r="CWV52" s="142"/>
      <c r="CWW52" s="142"/>
      <c r="CWX52" s="142"/>
      <c r="CWY52" s="142"/>
      <c r="CWZ52" s="142"/>
      <c r="CXA52" s="142"/>
      <c r="CXB52" s="142"/>
      <c r="CXC52" s="142"/>
      <c r="CXD52" s="142"/>
      <c r="CXE52" s="142"/>
      <c r="CXF52" s="142"/>
      <c r="CXG52" s="142"/>
      <c r="CXH52" s="142"/>
      <c r="CXI52" s="142"/>
      <c r="CXJ52" s="142"/>
      <c r="CXK52" s="142"/>
      <c r="CXL52" s="142"/>
      <c r="CXM52" s="142"/>
      <c r="CXN52" s="142"/>
      <c r="CXO52" s="142"/>
      <c r="CXP52" s="142"/>
      <c r="CXQ52" s="142"/>
      <c r="CXR52" s="142"/>
      <c r="CXS52" s="142"/>
      <c r="CXT52" s="142"/>
      <c r="CXU52" s="142"/>
      <c r="CXV52" s="142"/>
      <c r="CXW52" s="142"/>
      <c r="CXX52" s="142"/>
      <c r="CXY52" s="142"/>
      <c r="CXZ52" s="142"/>
      <c r="CYA52" s="142"/>
      <c r="CYB52" s="142"/>
      <c r="CYC52" s="142"/>
      <c r="CYD52" s="142"/>
      <c r="CYE52" s="142"/>
      <c r="CYF52" s="142"/>
      <c r="CYG52" s="142"/>
      <c r="CYH52" s="142"/>
      <c r="CYI52" s="142"/>
      <c r="CYJ52" s="142"/>
      <c r="CYK52" s="142"/>
      <c r="CYL52" s="142"/>
      <c r="CYM52" s="142"/>
      <c r="CYN52" s="142"/>
      <c r="CYO52" s="142"/>
      <c r="CYP52" s="142"/>
      <c r="CYQ52" s="142"/>
      <c r="CYR52" s="142"/>
      <c r="CYS52" s="142"/>
      <c r="CYT52" s="142"/>
      <c r="CYU52" s="142"/>
      <c r="CYV52" s="142"/>
      <c r="CYW52" s="142"/>
      <c r="CYX52" s="142"/>
      <c r="CYY52" s="142"/>
      <c r="CYZ52" s="142"/>
      <c r="CZA52" s="142"/>
      <c r="CZB52" s="142"/>
      <c r="CZC52" s="142"/>
      <c r="CZD52" s="142"/>
      <c r="CZE52" s="142"/>
      <c r="CZF52" s="142"/>
      <c r="CZG52" s="142"/>
      <c r="CZH52" s="142"/>
      <c r="CZI52" s="142"/>
      <c r="CZJ52" s="142"/>
      <c r="CZK52" s="142"/>
      <c r="CZL52" s="142"/>
      <c r="CZM52" s="142"/>
      <c r="CZN52" s="142"/>
      <c r="CZO52" s="142"/>
      <c r="CZP52" s="142"/>
      <c r="CZQ52" s="142"/>
      <c r="CZR52" s="142"/>
      <c r="CZS52" s="142"/>
      <c r="CZT52" s="142"/>
      <c r="CZU52" s="142"/>
      <c r="CZV52" s="142"/>
      <c r="CZW52" s="142"/>
      <c r="CZX52" s="142"/>
      <c r="CZY52" s="142"/>
      <c r="CZZ52" s="142"/>
      <c r="DAA52" s="142"/>
      <c r="DAB52" s="142"/>
      <c r="DAC52" s="142"/>
      <c r="DAD52" s="142"/>
      <c r="DAE52" s="142"/>
      <c r="DAF52" s="142"/>
      <c r="DAG52" s="142"/>
      <c r="DAH52" s="142"/>
      <c r="DAI52" s="142"/>
      <c r="DAJ52" s="142"/>
      <c r="DAK52" s="142"/>
      <c r="DAL52" s="142"/>
      <c r="DAM52" s="142"/>
      <c r="DAN52" s="142"/>
      <c r="DAO52" s="142"/>
      <c r="DAP52" s="142"/>
      <c r="DAQ52" s="142"/>
      <c r="DAR52" s="142"/>
      <c r="DAS52" s="142"/>
      <c r="DAT52" s="142"/>
      <c r="DAU52" s="142"/>
      <c r="DAV52" s="142"/>
      <c r="DAW52" s="142"/>
      <c r="DAX52" s="142"/>
      <c r="DAY52" s="142"/>
      <c r="DAZ52" s="142"/>
      <c r="DBA52" s="142"/>
      <c r="DBB52" s="142"/>
      <c r="DBC52" s="142"/>
      <c r="DBD52" s="142"/>
      <c r="DBE52" s="142"/>
      <c r="DBF52" s="142"/>
      <c r="DBG52" s="142"/>
      <c r="DBH52" s="142"/>
      <c r="DBI52" s="142"/>
      <c r="DBJ52" s="142"/>
      <c r="DBK52" s="142"/>
      <c r="DBL52" s="142"/>
      <c r="DBM52" s="142"/>
      <c r="DBN52" s="142"/>
      <c r="DBO52" s="142"/>
      <c r="DBP52" s="142"/>
      <c r="DBQ52" s="142"/>
      <c r="DBR52" s="142"/>
      <c r="DBS52" s="142"/>
      <c r="DBT52" s="142"/>
      <c r="DBU52" s="142"/>
      <c r="DBV52" s="142"/>
      <c r="DBW52" s="142"/>
      <c r="DBX52" s="142"/>
      <c r="DBY52" s="142"/>
      <c r="DBZ52" s="142"/>
      <c r="DCA52" s="142"/>
      <c r="DCB52" s="142"/>
      <c r="DCC52" s="142"/>
      <c r="DCD52" s="142"/>
      <c r="DCE52" s="142"/>
      <c r="DCF52" s="142"/>
      <c r="DCG52" s="142"/>
      <c r="DCH52" s="142"/>
      <c r="DCI52" s="142"/>
      <c r="DCJ52" s="142"/>
      <c r="DCK52" s="142"/>
      <c r="DCL52" s="142"/>
      <c r="DCM52" s="142"/>
      <c r="DCN52" s="142"/>
      <c r="DCO52" s="142"/>
      <c r="DCP52" s="142"/>
      <c r="DCQ52" s="142"/>
      <c r="DCR52" s="142"/>
      <c r="DCS52" s="142"/>
      <c r="DCT52" s="142"/>
      <c r="DCU52" s="142"/>
      <c r="DCV52" s="142"/>
      <c r="DCW52" s="142"/>
      <c r="DCX52" s="142"/>
      <c r="DCY52" s="142"/>
      <c r="DCZ52" s="142"/>
      <c r="DDA52" s="142"/>
      <c r="DDB52" s="142"/>
      <c r="DDC52" s="142"/>
      <c r="DDD52" s="142"/>
      <c r="DDE52" s="142"/>
      <c r="DDF52" s="142"/>
      <c r="DDG52" s="142"/>
      <c r="DDH52" s="142"/>
      <c r="DDI52" s="142"/>
      <c r="DDJ52" s="142"/>
      <c r="DDK52" s="142"/>
      <c r="DDL52" s="142"/>
      <c r="DDM52" s="142"/>
      <c r="DDN52" s="142"/>
      <c r="DDO52" s="142"/>
      <c r="DDP52" s="142"/>
      <c r="DDQ52" s="142"/>
      <c r="DDR52" s="142"/>
      <c r="DDS52" s="142"/>
      <c r="DDT52" s="142"/>
      <c r="DDU52" s="142"/>
      <c r="DDV52" s="142"/>
      <c r="DDW52" s="142"/>
      <c r="DDX52" s="142"/>
      <c r="DDY52" s="142"/>
      <c r="DDZ52" s="142"/>
      <c r="DEA52" s="142"/>
      <c r="DEB52" s="142"/>
      <c r="DEC52" s="142"/>
      <c r="DED52" s="142"/>
      <c r="DEE52" s="142"/>
      <c r="DEF52" s="142"/>
      <c r="DEG52" s="142"/>
      <c r="DEH52" s="142"/>
      <c r="DEI52" s="142"/>
      <c r="DEJ52" s="142"/>
      <c r="DEK52" s="142"/>
      <c r="DEL52" s="142"/>
      <c r="DEM52" s="142"/>
      <c r="DEN52" s="142"/>
      <c r="DEO52" s="142"/>
      <c r="DEP52" s="142"/>
      <c r="DEQ52" s="142"/>
      <c r="DER52" s="142"/>
      <c r="DES52" s="142"/>
      <c r="DET52" s="142"/>
      <c r="DEU52" s="142"/>
      <c r="DEV52" s="142"/>
      <c r="DEW52" s="142"/>
      <c r="DEX52" s="142"/>
      <c r="DEY52" s="142"/>
      <c r="DEZ52" s="142"/>
      <c r="DFA52" s="142"/>
      <c r="DFB52" s="142"/>
      <c r="DFC52" s="142"/>
      <c r="DFD52" s="142"/>
      <c r="DFE52" s="142"/>
      <c r="DFF52" s="142"/>
      <c r="DFG52" s="142"/>
      <c r="DFH52" s="142"/>
      <c r="DFI52" s="142"/>
      <c r="DFJ52" s="142"/>
      <c r="DFK52" s="142"/>
      <c r="DFL52" s="142"/>
      <c r="DFM52" s="142"/>
      <c r="DFN52" s="142"/>
      <c r="DFO52" s="142"/>
      <c r="DFP52" s="142"/>
      <c r="DFQ52" s="142"/>
      <c r="DFR52" s="142"/>
      <c r="DFS52" s="142"/>
      <c r="DFT52" s="142"/>
      <c r="DFU52" s="142"/>
      <c r="DFV52" s="142"/>
      <c r="DFW52" s="142"/>
      <c r="DFX52" s="142"/>
      <c r="DFY52" s="142"/>
      <c r="DFZ52" s="142"/>
      <c r="DGA52" s="142"/>
      <c r="DGB52" s="142"/>
      <c r="DGC52" s="142"/>
      <c r="DGD52" s="142"/>
      <c r="DGE52" s="142"/>
      <c r="DGF52" s="142"/>
      <c r="DGG52" s="142"/>
      <c r="DGH52" s="142"/>
      <c r="DGI52" s="142"/>
      <c r="DGJ52" s="142"/>
      <c r="DGK52" s="142"/>
      <c r="DGL52" s="142"/>
      <c r="DGM52" s="142"/>
      <c r="DGN52" s="142"/>
      <c r="DGO52" s="142"/>
      <c r="DGP52" s="142"/>
      <c r="DGQ52" s="142"/>
      <c r="DGR52" s="142"/>
      <c r="DGS52" s="142"/>
      <c r="DGT52" s="142"/>
      <c r="DGU52" s="142"/>
      <c r="DGV52" s="142"/>
      <c r="DGW52" s="142"/>
      <c r="DGX52" s="142"/>
      <c r="DGY52" s="142"/>
      <c r="DGZ52" s="142"/>
      <c r="DHA52" s="142"/>
      <c r="DHB52" s="142"/>
      <c r="DHC52" s="142"/>
      <c r="DHD52" s="142"/>
      <c r="DHE52" s="142"/>
      <c r="DHF52" s="142"/>
      <c r="DHG52" s="142"/>
      <c r="DHH52" s="142"/>
      <c r="DHI52" s="142"/>
      <c r="DHJ52" s="142"/>
      <c r="DHK52" s="142"/>
      <c r="DHL52" s="142"/>
      <c r="DHM52" s="142"/>
      <c r="DHN52" s="142"/>
      <c r="DHO52" s="142"/>
      <c r="DHP52" s="142"/>
      <c r="DHQ52" s="142"/>
      <c r="DHR52" s="142"/>
      <c r="DHS52" s="142"/>
      <c r="DHT52" s="142"/>
      <c r="DHU52" s="142"/>
      <c r="DHV52" s="142"/>
      <c r="DHW52" s="142"/>
      <c r="DHX52" s="142"/>
      <c r="DHY52" s="142"/>
      <c r="DHZ52" s="142"/>
      <c r="DIA52" s="142"/>
      <c r="DIB52" s="142"/>
      <c r="DIC52" s="142"/>
      <c r="DID52" s="142"/>
      <c r="DIE52" s="142"/>
      <c r="DIF52" s="142"/>
      <c r="DIG52" s="142"/>
      <c r="DIH52" s="142"/>
      <c r="DII52" s="142"/>
      <c r="DIJ52" s="142"/>
      <c r="DIK52" s="142"/>
      <c r="DIL52" s="142"/>
      <c r="DIM52" s="142"/>
      <c r="DIN52" s="142"/>
      <c r="DIO52" s="142"/>
      <c r="DIP52" s="142"/>
      <c r="DIQ52" s="142"/>
      <c r="DIR52" s="142"/>
      <c r="DIS52" s="142"/>
      <c r="DIT52" s="142"/>
      <c r="DIU52" s="142"/>
      <c r="DIV52" s="142"/>
      <c r="DIW52" s="142"/>
      <c r="DIX52" s="142"/>
      <c r="DIY52" s="142"/>
      <c r="DIZ52" s="142"/>
      <c r="DJA52" s="142"/>
      <c r="DJB52" s="142"/>
      <c r="DJC52" s="142"/>
      <c r="DJD52" s="142"/>
      <c r="DJE52" s="142"/>
      <c r="DJF52" s="142"/>
      <c r="DJG52" s="142"/>
      <c r="DJH52" s="142"/>
      <c r="DJI52" s="142"/>
      <c r="DJJ52" s="142"/>
      <c r="DJK52" s="142"/>
      <c r="DJL52" s="142"/>
      <c r="DJM52" s="142"/>
      <c r="DJN52" s="142"/>
      <c r="DJO52" s="142"/>
      <c r="DJP52" s="142"/>
      <c r="DJQ52" s="142"/>
      <c r="DJR52" s="142"/>
      <c r="DJS52" s="142"/>
      <c r="DJT52" s="142"/>
      <c r="DJU52" s="142"/>
      <c r="DJV52" s="142"/>
      <c r="DJW52" s="142"/>
      <c r="DJX52" s="142"/>
      <c r="DJY52" s="142"/>
      <c r="DJZ52" s="142"/>
      <c r="DKA52" s="142"/>
      <c r="DKB52" s="142"/>
      <c r="DKC52" s="142"/>
      <c r="DKD52" s="142"/>
      <c r="DKE52" s="142"/>
      <c r="DKF52" s="142"/>
      <c r="DKG52" s="142"/>
      <c r="DKH52" s="142"/>
      <c r="DKI52" s="142"/>
      <c r="DKJ52" s="142"/>
      <c r="DKK52" s="142"/>
      <c r="DKL52" s="142"/>
      <c r="DKM52" s="142"/>
      <c r="DKN52" s="142"/>
      <c r="DKO52" s="142"/>
      <c r="DKP52" s="142"/>
      <c r="DKQ52" s="142"/>
      <c r="DKR52" s="142"/>
      <c r="DKS52" s="142"/>
      <c r="DKT52" s="142"/>
      <c r="DKU52" s="142"/>
      <c r="DKV52" s="142"/>
      <c r="DKW52" s="142"/>
      <c r="DKX52" s="142"/>
      <c r="DKY52" s="142"/>
      <c r="DKZ52" s="142"/>
      <c r="DLA52" s="142"/>
      <c r="DLB52" s="142"/>
      <c r="DLC52" s="142"/>
      <c r="DLD52" s="142"/>
      <c r="DLE52" s="142"/>
      <c r="DLF52" s="142"/>
      <c r="DLG52" s="142"/>
      <c r="DLH52" s="142"/>
      <c r="DLI52" s="142"/>
      <c r="DLJ52" s="142"/>
      <c r="DLK52" s="142"/>
      <c r="DLL52" s="142"/>
      <c r="DLM52" s="142"/>
      <c r="DLN52" s="142"/>
      <c r="DLO52" s="142"/>
      <c r="DLP52" s="142"/>
      <c r="DLQ52" s="142"/>
      <c r="DLR52" s="142"/>
      <c r="DLS52" s="142"/>
      <c r="DLT52" s="142"/>
      <c r="DLU52" s="142"/>
      <c r="DLV52" s="142"/>
      <c r="DLW52" s="142"/>
      <c r="DLX52" s="142"/>
      <c r="DLY52" s="142"/>
      <c r="DLZ52" s="142"/>
      <c r="DMA52" s="142"/>
      <c r="DMB52" s="142"/>
      <c r="DMC52" s="142"/>
      <c r="DMD52" s="142"/>
      <c r="DME52" s="142"/>
      <c r="DMF52" s="142"/>
      <c r="DMG52" s="142"/>
      <c r="DMH52" s="142"/>
      <c r="DMI52" s="142"/>
      <c r="DMJ52" s="142"/>
      <c r="DMK52" s="142"/>
      <c r="DML52" s="142"/>
      <c r="DMM52" s="142"/>
      <c r="DMN52" s="142"/>
      <c r="DMO52" s="142"/>
      <c r="DMP52" s="142"/>
      <c r="DMQ52" s="142"/>
      <c r="DMR52" s="142"/>
      <c r="DMS52" s="142"/>
      <c r="DMT52" s="142"/>
      <c r="DMU52" s="142"/>
      <c r="DMV52" s="142"/>
      <c r="DMW52" s="142"/>
      <c r="DMX52" s="142"/>
      <c r="DMY52" s="142"/>
      <c r="DMZ52" s="142"/>
      <c r="DNA52" s="142"/>
      <c r="DNB52" s="142"/>
      <c r="DNC52" s="142"/>
      <c r="DND52" s="142"/>
      <c r="DNE52" s="142"/>
      <c r="DNF52" s="142"/>
      <c r="DNG52" s="142"/>
      <c r="DNH52" s="142"/>
      <c r="DNI52" s="142"/>
      <c r="DNJ52" s="142"/>
      <c r="DNK52" s="142"/>
      <c r="DNL52" s="142"/>
      <c r="DNM52" s="142"/>
      <c r="DNN52" s="142"/>
      <c r="DNO52" s="142"/>
      <c r="DNP52" s="142"/>
      <c r="DNQ52" s="142"/>
      <c r="DNR52" s="142"/>
      <c r="DNS52" s="142"/>
      <c r="DNT52" s="142"/>
      <c r="DNU52" s="142"/>
      <c r="DNV52" s="142"/>
      <c r="DNW52" s="142"/>
      <c r="DNX52" s="142"/>
      <c r="DNY52" s="142"/>
      <c r="DNZ52" s="142"/>
      <c r="DOA52" s="142"/>
      <c r="DOB52" s="142"/>
      <c r="DOC52" s="142"/>
      <c r="DOD52" s="142"/>
      <c r="DOE52" s="142"/>
      <c r="DOF52" s="142"/>
      <c r="DOG52" s="142"/>
      <c r="DOH52" s="142"/>
      <c r="DOI52" s="142"/>
      <c r="DOJ52" s="142"/>
      <c r="DOK52" s="142"/>
      <c r="DOL52" s="142"/>
      <c r="DOM52" s="142"/>
      <c r="DON52" s="142"/>
      <c r="DOO52" s="142"/>
      <c r="DOP52" s="142"/>
      <c r="DOQ52" s="142"/>
      <c r="DOR52" s="142"/>
      <c r="DOS52" s="142"/>
      <c r="DOT52" s="142"/>
      <c r="DOU52" s="142"/>
      <c r="DOV52" s="142"/>
      <c r="DOW52" s="142"/>
      <c r="DOX52" s="142"/>
      <c r="DOY52" s="142"/>
      <c r="DOZ52" s="142"/>
      <c r="DPA52" s="142"/>
      <c r="DPB52" s="142"/>
      <c r="DPC52" s="142"/>
      <c r="DPD52" s="142"/>
      <c r="DPE52" s="142"/>
      <c r="DPF52" s="142"/>
      <c r="DPG52" s="142"/>
      <c r="DPH52" s="142"/>
      <c r="DPI52" s="142"/>
      <c r="DPJ52" s="142"/>
      <c r="DPK52" s="142"/>
      <c r="DPL52" s="142"/>
      <c r="DPM52" s="142"/>
      <c r="DPN52" s="142"/>
      <c r="DPO52" s="142"/>
      <c r="DPP52" s="142"/>
      <c r="DPQ52" s="142"/>
      <c r="DPR52" s="142"/>
      <c r="DPS52" s="142"/>
      <c r="DPT52" s="142"/>
      <c r="DPU52" s="142"/>
      <c r="DPV52" s="142"/>
      <c r="DPW52" s="142"/>
      <c r="DPX52" s="142"/>
      <c r="DPY52" s="142"/>
      <c r="DPZ52" s="142"/>
      <c r="DQA52" s="142"/>
      <c r="DQB52" s="142"/>
      <c r="DQC52" s="142"/>
      <c r="DQD52" s="142"/>
      <c r="DQE52" s="142"/>
      <c r="DQF52" s="142"/>
      <c r="DQG52" s="142"/>
      <c r="DQH52" s="142"/>
      <c r="DQI52" s="142"/>
      <c r="DQJ52" s="142"/>
      <c r="DQK52" s="142"/>
      <c r="DQL52" s="142"/>
      <c r="DQM52" s="142"/>
      <c r="DQN52" s="142"/>
      <c r="DQO52" s="142"/>
      <c r="DQP52" s="142"/>
      <c r="DQQ52" s="142"/>
      <c r="DQR52" s="142"/>
      <c r="DQS52" s="142"/>
      <c r="DQT52" s="142"/>
      <c r="DQU52" s="142"/>
      <c r="DQV52" s="142"/>
      <c r="DQW52" s="142"/>
      <c r="DQX52" s="142"/>
      <c r="DQY52" s="142"/>
      <c r="DQZ52" s="142"/>
      <c r="DRA52" s="142"/>
      <c r="DRB52" s="142"/>
      <c r="DRC52" s="142"/>
      <c r="DRD52" s="142"/>
      <c r="DRE52" s="142"/>
      <c r="DRF52" s="142"/>
      <c r="DRG52" s="142"/>
      <c r="DRH52" s="142"/>
      <c r="DRI52" s="142"/>
      <c r="DRJ52" s="142"/>
      <c r="DRK52" s="142"/>
      <c r="DRL52" s="142"/>
      <c r="DRM52" s="142"/>
      <c r="DRN52" s="142"/>
      <c r="DRO52" s="142"/>
      <c r="DRP52" s="142"/>
      <c r="DRQ52" s="142"/>
      <c r="DRR52" s="142"/>
      <c r="DRS52" s="142"/>
      <c r="DRT52" s="142"/>
      <c r="DRU52" s="142"/>
      <c r="DRV52" s="142"/>
      <c r="DRW52" s="142"/>
      <c r="DRX52" s="142"/>
      <c r="DRY52" s="142"/>
      <c r="DRZ52" s="142"/>
      <c r="DSA52" s="142"/>
      <c r="DSB52" s="142"/>
      <c r="DSC52" s="142"/>
      <c r="DSD52" s="142"/>
      <c r="DSE52" s="142"/>
      <c r="DSF52" s="142"/>
      <c r="DSG52" s="142"/>
      <c r="DSH52" s="142"/>
      <c r="DSI52" s="142"/>
      <c r="DSJ52" s="142"/>
      <c r="DSK52" s="142"/>
      <c r="DSL52" s="142"/>
      <c r="DSM52" s="142"/>
      <c r="DSN52" s="142"/>
      <c r="DSO52" s="142"/>
      <c r="DSP52" s="142"/>
      <c r="DSQ52" s="142"/>
      <c r="DSR52" s="142"/>
      <c r="DSS52" s="142"/>
      <c r="DST52" s="142"/>
      <c r="DSU52" s="142"/>
      <c r="DSV52" s="142"/>
      <c r="DSW52" s="142"/>
      <c r="DSX52" s="142"/>
      <c r="DSY52" s="142"/>
      <c r="DSZ52" s="142"/>
      <c r="DTA52" s="142"/>
      <c r="DTB52" s="142"/>
      <c r="DTC52" s="142"/>
      <c r="DTD52" s="142"/>
      <c r="DTE52" s="142"/>
      <c r="DTF52" s="142"/>
      <c r="DTG52" s="142"/>
      <c r="DTH52" s="142"/>
      <c r="DTI52" s="142"/>
      <c r="DTJ52" s="142"/>
      <c r="DTK52" s="142"/>
      <c r="DTL52" s="142"/>
      <c r="DTM52" s="142"/>
      <c r="DTN52" s="142"/>
      <c r="DTO52" s="142"/>
      <c r="DTP52" s="142"/>
      <c r="DTQ52" s="142"/>
      <c r="DTR52" s="142"/>
      <c r="DTS52" s="142"/>
      <c r="DTT52" s="142"/>
      <c r="DTU52" s="142"/>
      <c r="DTV52" s="142"/>
      <c r="DTW52" s="142"/>
      <c r="DTX52" s="142"/>
      <c r="DTY52" s="142"/>
      <c r="DTZ52" s="142"/>
      <c r="DUA52" s="142"/>
      <c r="DUB52" s="142"/>
      <c r="DUC52" s="142"/>
      <c r="DUD52" s="142"/>
      <c r="DUE52" s="142"/>
      <c r="DUF52" s="142"/>
      <c r="DUG52" s="142"/>
      <c r="DUH52" s="142"/>
      <c r="DUI52" s="142"/>
      <c r="DUJ52" s="142"/>
      <c r="DUK52" s="142"/>
      <c r="DUL52" s="142"/>
      <c r="DUM52" s="142"/>
      <c r="DUN52" s="142"/>
      <c r="DUO52" s="142"/>
      <c r="DUP52" s="142"/>
      <c r="DUQ52" s="142"/>
      <c r="DUR52" s="142"/>
      <c r="DUS52" s="142"/>
      <c r="DUT52" s="142"/>
      <c r="DUU52" s="142"/>
      <c r="DUV52" s="142"/>
      <c r="DUW52" s="142"/>
      <c r="DUX52" s="142"/>
      <c r="DUY52" s="142"/>
      <c r="DUZ52" s="142"/>
      <c r="DVA52" s="142"/>
      <c r="DVB52" s="142"/>
      <c r="DVC52" s="142"/>
      <c r="DVD52" s="142"/>
      <c r="DVE52" s="142"/>
      <c r="DVF52" s="142"/>
      <c r="DVG52" s="142"/>
      <c r="DVH52" s="142"/>
      <c r="DVI52" s="142"/>
      <c r="DVJ52" s="142"/>
      <c r="DVK52" s="142"/>
      <c r="DVL52" s="142"/>
      <c r="DVM52" s="142"/>
      <c r="DVN52" s="142"/>
      <c r="DVO52" s="142"/>
      <c r="DVP52" s="142"/>
      <c r="DVQ52" s="142"/>
      <c r="DVR52" s="142"/>
      <c r="DVS52" s="142"/>
      <c r="DVT52" s="142"/>
      <c r="DVU52" s="142"/>
      <c r="DVV52" s="142"/>
      <c r="DVW52" s="142"/>
      <c r="DVX52" s="142"/>
      <c r="DVY52" s="142"/>
      <c r="DVZ52" s="142"/>
      <c r="DWA52" s="142"/>
      <c r="DWB52" s="142"/>
      <c r="DWC52" s="142"/>
      <c r="DWD52" s="142"/>
      <c r="DWE52" s="142"/>
      <c r="DWF52" s="142"/>
      <c r="DWG52" s="142"/>
      <c r="DWH52" s="142"/>
      <c r="DWI52" s="142"/>
      <c r="DWJ52" s="142"/>
      <c r="DWK52" s="142"/>
      <c r="DWL52" s="142"/>
      <c r="DWM52" s="142"/>
      <c r="DWN52" s="142"/>
      <c r="DWO52" s="142"/>
      <c r="DWP52" s="142"/>
      <c r="DWQ52" s="142"/>
      <c r="DWR52" s="142"/>
      <c r="DWS52" s="142"/>
      <c r="DWT52" s="142"/>
      <c r="DWU52" s="142"/>
      <c r="DWV52" s="142"/>
      <c r="DWW52" s="142"/>
      <c r="DWX52" s="142"/>
      <c r="DWY52" s="142"/>
      <c r="DWZ52" s="142"/>
      <c r="DXA52" s="142"/>
      <c r="DXB52" s="142"/>
      <c r="DXC52" s="142"/>
      <c r="DXD52" s="142"/>
      <c r="DXE52" s="142"/>
      <c r="DXF52" s="142"/>
      <c r="DXG52" s="142"/>
      <c r="DXH52" s="142"/>
      <c r="DXI52" s="142"/>
      <c r="DXJ52" s="142"/>
      <c r="DXK52" s="142"/>
      <c r="DXL52" s="142"/>
      <c r="DXM52" s="142"/>
      <c r="DXN52" s="142"/>
      <c r="DXO52" s="142"/>
      <c r="DXP52" s="142"/>
      <c r="DXQ52" s="142"/>
      <c r="DXR52" s="142"/>
      <c r="DXS52" s="142"/>
      <c r="DXT52" s="142"/>
      <c r="DXU52" s="142"/>
      <c r="DXV52" s="142"/>
      <c r="DXW52" s="142"/>
      <c r="DXX52" s="142"/>
      <c r="DXY52" s="142"/>
      <c r="DXZ52" s="142"/>
      <c r="DYA52" s="142"/>
      <c r="DYB52" s="142"/>
      <c r="DYC52" s="142"/>
      <c r="DYD52" s="142"/>
      <c r="DYE52" s="142"/>
      <c r="DYF52" s="142"/>
      <c r="DYG52" s="142"/>
      <c r="DYH52" s="142"/>
      <c r="DYI52" s="142"/>
      <c r="DYJ52" s="142"/>
      <c r="DYK52" s="142"/>
      <c r="DYL52" s="142"/>
      <c r="DYM52" s="142"/>
      <c r="DYN52" s="142"/>
      <c r="DYO52" s="142"/>
      <c r="DYP52" s="142"/>
      <c r="DYQ52" s="142"/>
      <c r="DYR52" s="142"/>
      <c r="DYS52" s="142"/>
      <c r="DYT52" s="142"/>
      <c r="DYU52" s="142"/>
      <c r="DYV52" s="142"/>
      <c r="DYW52" s="142"/>
      <c r="DYX52" s="142"/>
      <c r="DYY52" s="142"/>
      <c r="DYZ52" s="142"/>
      <c r="DZA52" s="142"/>
      <c r="DZB52" s="142"/>
      <c r="DZC52" s="142"/>
      <c r="DZD52" s="142"/>
      <c r="DZE52" s="142"/>
      <c r="DZF52" s="142"/>
      <c r="DZG52" s="142"/>
      <c r="DZH52" s="142"/>
      <c r="DZI52" s="142"/>
      <c r="DZJ52" s="142"/>
      <c r="DZK52" s="142"/>
      <c r="DZL52" s="142"/>
      <c r="DZM52" s="142"/>
      <c r="DZN52" s="142"/>
      <c r="DZO52" s="142"/>
      <c r="DZP52" s="142"/>
      <c r="DZQ52" s="142"/>
      <c r="DZR52" s="142"/>
      <c r="DZS52" s="142"/>
      <c r="DZT52" s="142"/>
      <c r="DZU52" s="142"/>
      <c r="DZV52" s="142"/>
      <c r="DZW52" s="142"/>
      <c r="DZX52" s="142"/>
      <c r="DZY52" s="142"/>
      <c r="DZZ52" s="142"/>
      <c r="EAA52" s="142"/>
      <c r="EAB52" s="142"/>
      <c r="EAC52" s="142"/>
      <c r="EAD52" s="142"/>
      <c r="EAE52" s="142"/>
      <c r="EAF52" s="142"/>
      <c r="EAG52" s="142"/>
      <c r="EAH52" s="142"/>
      <c r="EAI52" s="142"/>
      <c r="EAJ52" s="142"/>
      <c r="EAK52" s="142"/>
      <c r="EAL52" s="142"/>
      <c r="EAM52" s="142"/>
      <c r="EAN52" s="142"/>
      <c r="EAO52" s="142"/>
      <c r="EAP52" s="142"/>
      <c r="EAQ52" s="142"/>
      <c r="EAR52" s="142"/>
      <c r="EAS52" s="142"/>
      <c r="EAT52" s="142"/>
      <c r="EAU52" s="142"/>
      <c r="EAV52" s="142"/>
      <c r="EAW52" s="142"/>
      <c r="EAX52" s="142"/>
      <c r="EAY52" s="142"/>
      <c r="EAZ52" s="142"/>
      <c r="EBA52" s="142"/>
      <c r="EBB52" s="142"/>
      <c r="EBC52" s="142"/>
      <c r="EBD52" s="142"/>
      <c r="EBE52" s="142"/>
      <c r="EBF52" s="142"/>
      <c r="EBG52" s="142"/>
      <c r="EBH52" s="142"/>
      <c r="EBI52" s="142"/>
      <c r="EBJ52" s="142"/>
      <c r="EBK52" s="142"/>
      <c r="EBL52" s="142"/>
      <c r="EBM52" s="142"/>
      <c r="EBN52" s="142"/>
      <c r="EBO52" s="142"/>
      <c r="EBP52" s="142"/>
      <c r="EBQ52" s="142"/>
      <c r="EBR52" s="142"/>
      <c r="EBS52" s="142"/>
      <c r="EBT52" s="142"/>
      <c r="EBU52" s="142"/>
      <c r="EBV52" s="142"/>
      <c r="EBW52" s="142"/>
      <c r="EBX52" s="142"/>
      <c r="EBY52" s="142"/>
      <c r="EBZ52" s="142"/>
      <c r="ECA52" s="142"/>
      <c r="ECB52" s="142"/>
      <c r="ECC52" s="142"/>
      <c r="ECD52" s="142"/>
      <c r="ECE52" s="142"/>
      <c r="ECF52" s="142"/>
      <c r="ECG52" s="142"/>
      <c r="ECH52" s="142"/>
      <c r="ECI52" s="142"/>
      <c r="ECJ52" s="142"/>
      <c r="ECK52" s="142"/>
      <c r="ECL52" s="142"/>
      <c r="ECM52" s="142"/>
      <c r="ECN52" s="142"/>
      <c r="ECO52" s="142"/>
      <c r="ECP52" s="142"/>
      <c r="ECQ52" s="142"/>
      <c r="ECR52" s="142"/>
      <c r="ECS52" s="142"/>
      <c r="ECT52" s="142"/>
      <c r="ECU52" s="142"/>
      <c r="ECV52" s="142"/>
      <c r="ECW52" s="142"/>
      <c r="ECX52" s="142"/>
      <c r="ECY52" s="142"/>
      <c r="ECZ52" s="142"/>
      <c r="EDA52" s="142"/>
      <c r="EDB52" s="142"/>
      <c r="EDC52" s="142"/>
      <c r="EDD52" s="142"/>
      <c r="EDE52" s="142"/>
      <c r="EDF52" s="142"/>
      <c r="EDG52" s="142"/>
      <c r="EDH52" s="142"/>
      <c r="EDI52" s="142"/>
      <c r="EDJ52" s="142"/>
      <c r="EDK52" s="142"/>
      <c r="EDL52" s="142"/>
      <c r="EDM52" s="142"/>
      <c r="EDN52" s="142"/>
      <c r="EDO52" s="142"/>
      <c r="EDP52" s="142"/>
      <c r="EDQ52" s="142"/>
      <c r="EDR52" s="142"/>
      <c r="EDS52" s="142"/>
      <c r="EDT52" s="142"/>
      <c r="EDU52" s="142"/>
      <c r="EDV52" s="142"/>
      <c r="EDW52" s="142"/>
      <c r="EDX52" s="142"/>
      <c r="EDY52" s="142"/>
      <c r="EDZ52" s="142"/>
      <c r="EEA52" s="142"/>
      <c r="EEB52" s="142"/>
      <c r="EEC52" s="142"/>
      <c r="EED52" s="142"/>
      <c r="EEE52" s="142"/>
      <c r="EEF52" s="142"/>
      <c r="EEG52" s="142"/>
      <c r="EEH52" s="142"/>
      <c r="EEI52" s="142"/>
      <c r="EEJ52" s="142"/>
      <c r="EEK52" s="142"/>
      <c r="EEL52" s="142"/>
      <c r="EEM52" s="142"/>
      <c r="EEN52" s="142"/>
      <c r="EEO52" s="142"/>
      <c r="EEP52" s="142"/>
      <c r="EEQ52" s="142"/>
      <c r="EER52" s="142"/>
      <c r="EES52" s="142"/>
      <c r="EET52" s="142"/>
      <c r="EEU52" s="142"/>
      <c r="EEV52" s="142"/>
      <c r="EEW52" s="142"/>
      <c r="EEX52" s="142"/>
      <c r="EEY52" s="142"/>
      <c r="EEZ52" s="142"/>
      <c r="EFA52" s="142"/>
      <c r="EFB52" s="142"/>
      <c r="EFC52" s="142"/>
      <c r="EFD52" s="142"/>
      <c r="EFE52" s="142"/>
      <c r="EFF52" s="142"/>
      <c r="EFG52" s="142"/>
      <c r="EFH52" s="142"/>
      <c r="EFI52" s="142"/>
      <c r="EFJ52" s="142"/>
      <c r="EFK52" s="142"/>
      <c r="EFL52" s="142"/>
      <c r="EFM52" s="142"/>
      <c r="EFN52" s="142"/>
      <c r="EFO52" s="142"/>
      <c r="EFP52" s="142"/>
      <c r="EFQ52" s="142"/>
      <c r="EFR52" s="142"/>
      <c r="EFS52" s="142"/>
      <c r="EFT52" s="142"/>
      <c r="EFU52" s="142"/>
      <c r="EFV52" s="142"/>
      <c r="EFW52" s="142"/>
      <c r="EFX52" s="142"/>
      <c r="EFY52" s="142"/>
      <c r="EFZ52" s="142"/>
      <c r="EGA52" s="142"/>
      <c r="EGB52" s="142"/>
      <c r="EGC52" s="142"/>
      <c r="EGD52" s="142"/>
      <c r="EGE52" s="142"/>
      <c r="EGF52" s="142"/>
      <c r="EGG52" s="142"/>
      <c r="EGH52" s="142"/>
      <c r="EGI52" s="142"/>
      <c r="EGJ52" s="142"/>
      <c r="EGK52" s="142"/>
      <c r="EGL52" s="142"/>
      <c r="EGM52" s="142"/>
      <c r="EGN52" s="142"/>
      <c r="EGO52" s="142"/>
      <c r="EGP52" s="142"/>
      <c r="EGQ52" s="142"/>
      <c r="EGR52" s="142"/>
      <c r="EGS52" s="142"/>
      <c r="EGT52" s="142"/>
      <c r="EGU52" s="142"/>
      <c r="EGV52" s="142"/>
      <c r="EGW52" s="142"/>
      <c r="EGX52" s="142"/>
      <c r="EGY52" s="142"/>
      <c r="EGZ52" s="142"/>
      <c r="EHA52" s="142"/>
      <c r="EHB52" s="142"/>
      <c r="EHC52" s="142"/>
      <c r="EHD52" s="142"/>
      <c r="EHE52" s="142"/>
      <c r="EHF52" s="142"/>
      <c r="EHG52" s="142"/>
      <c r="EHH52" s="142"/>
      <c r="EHI52" s="142"/>
      <c r="EHJ52" s="142"/>
      <c r="EHK52" s="142"/>
      <c r="EHL52" s="142"/>
      <c r="EHM52" s="142"/>
      <c r="EHN52" s="142"/>
      <c r="EHO52" s="142"/>
      <c r="EHP52" s="142"/>
      <c r="EHQ52" s="142"/>
      <c r="EHR52" s="142"/>
      <c r="EHS52" s="142"/>
      <c r="EHT52" s="142"/>
      <c r="EHU52" s="142"/>
      <c r="EHV52" s="142"/>
      <c r="EHW52" s="142"/>
      <c r="EHX52" s="142"/>
      <c r="EHY52" s="142"/>
      <c r="EHZ52" s="142"/>
      <c r="EIA52" s="142"/>
      <c r="EIB52" s="142"/>
      <c r="EIC52" s="142"/>
      <c r="EID52" s="142"/>
      <c r="EIE52" s="142"/>
      <c r="EIF52" s="142"/>
      <c r="EIG52" s="142"/>
      <c r="EIH52" s="142"/>
      <c r="EII52" s="142"/>
      <c r="EIJ52" s="142"/>
      <c r="EIK52" s="142"/>
      <c r="EIL52" s="142"/>
      <c r="EIM52" s="142"/>
      <c r="EIN52" s="142"/>
      <c r="EIO52" s="142"/>
      <c r="EIP52" s="142"/>
      <c r="EIQ52" s="142"/>
      <c r="EIR52" s="142"/>
      <c r="EIS52" s="142"/>
      <c r="EIT52" s="142"/>
      <c r="EIU52" s="142"/>
      <c r="EIV52" s="142"/>
      <c r="EIW52" s="142"/>
      <c r="EIX52" s="142"/>
      <c r="EIY52" s="142"/>
      <c r="EIZ52" s="142"/>
      <c r="EJA52" s="142"/>
      <c r="EJB52" s="142"/>
      <c r="EJC52" s="142"/>
      <c r="EJD52" s="142"/>
      <c r="EJE52" s="142"/>
      <c r="EJF52" s="142"/>
      <c r="EJG52" s="142"/>
      <c r="EJH52" s="142"/>
      <c r="EJI52" s="142"/>
      <c r="EJJ52" s="142"/>
      <c r="EJK52" s="142"/>
      <c r="EJL52" s="142"/>
      <c r="EJM52" s="142"/>
      <c r="EJN52" s="142"/>
      <c r="EJO52" s="142"/>
      <c r="EJP52" s="142"/>
      <c r="EJQ52" s="142"/>
      <c r="EJR52" s="142"/>
      <c r="EJS52" s="142"/>
      <c r="EJT52" s="142"/>
      <c r="EJU52" s="142"/>
      <c r="EJV52" s="142"/>
      <c r="EJW52" s="142"/>
      <c r="EJX52" s="142"/>
      <c r="EJY52" s="142"/>
      <c r="EJZ52" s="142"/>
      <c r="EKA52" s="142"/>
      <c r="EKB52" s="142"/>
      <c r="EKC52" s="142"/>
      <c r="EKD52" s="142"/>
      <c r="EKE52" s="142"/>
      <c r="EKF52" s="142"/>
      <c r="EKG52" s="142"/>
      <c r="EKH52" s="142"/>
      <c r="EKI52" s="142"/>
      <c r="EKJ52" s="142"/>
      <c r="EKK52" s="142"/>
      <c r="EKL52" s="142"/>
      <c r="EKM52" s="142"/>
      <c r="EKN52" s="142"/>
      <c r="EKO52" s="142"/>
      <c r="EKP52" s="142"/>
      <c r="EKQ52" s="142"/>
      <c r="EKR52" s="142"/>
      <c r="EKS52" s="142"/>
      <c r="EKT52" s="142"/>
      <c r="EKU52" s="142"/>
      <c r="EKV52" s="142"/>
      <c r="EKW52" s="142"/>
      <c r="EKX52" s="142"/>
      <c r="EKY52" s="142"/>
      <c r="EKZ52" s="142"/>
      <c r="ELA52" s="142"/>
      <c r="ELB52" s="142"/>
      <c r="ELC52" s="142"/>
      <c r="ELD52" s="142"/>
      <c r="ELE52" s="142"/>
      <c r="ELF52" s="142"/>
      <c r="ELG52" s="142"/>
      <c r="ELH52" s="142"/>
      <c r="ELI52" s="142"/>
      <c r="ELJ52" s="142"/>
      <c r="ELK52" s="142"/>
      <c r="ELL52" s="142"/>
      <c r="ELM52" s="142"/>
      <c r="ELN52" s="142"/>
      <c r="ELO52" s="142"/>
      <c r="ELP52" s="142"/>
      <c r="ELQ52" s="142"/>
      <c r="ELR52" s="142"/>
      <c r="ELS52" s="142"/>
      <c r="ELT52" s="142"/>
      <c r="ELU52" s="142"/>
      <c r="ELV52" s="142"/>
      <c r="ELW52" s="142"/>
      <c r="ELX52" s="142"/>
      <c r="ELY52" s="142"/>
      <c r="ELZ52" s="142"/>
      <c r="EMA52" s="142"/>
      <c r="EMB52" s="142"/>
      <c r="EMC52" s="142"/>
      <c r="EMD52" s="142"/>
      <c r="EME52" s="142"/>
      <c r="EMF52" s="142"/>
      <c r="EMG52" s="142"/>
      <c r="EMH52" s="142"/>
      <c r="EMI52" s="142"/>
      <c r="EMJ52" s="142"/>
      <c r="EMK52" s="142"/>
      <c r="EML52" s="142"/>
      <c r="EMM52" s="142"/>
      <c r="EMN52" s="142"/>
      <c r="EMO52" s="142"/>
      <c r="EMP52" s="142"/>
      <c r="EMQ52" s="142"/>
      <c r="EMR52" s="142"/>
      <c r="EMS52" s="142"/>
      <c r="EMT52" s="142"/>
      <c r="EMU52" s="142"/>
      <c r="EMV52" s="142"/>
      <c r="EMW52" s="142"/>
      <c r="EMX52" s="142"/>
      <c r="EMY52" s="142"/>
      <c r="EMZ52" s="142"/>
      <c r="ENA52" s="142"/>
      <c r="ENB52" s="142"/>
      <c r="ENC52" s="142"/>
      <c r="END52" s="142"/>
      <c r="ENE52" s="142"/>
      <c r="ENF52" s="142"/>
      <c r="ENG52" s="142"/>
      <c r="ENH52" s="142"/>
      <c r="ENI52" s="142"/>
      <c r="ENJ52" s="142"/>
      <c r="ENK52" s="142"/>
      <c r="ENL52" s="142"/>
      <c r="ENM52" s="142"/>
      <c r="ENN52" s="142"/>
      <c r="ENO52" s="142"/>
      <c r="ENP52" s="142"/>
      <c r="ENQ52" s="142"/>
      <c r="ENR52" s="142"/>
      <c r="ENS52" s="142"/>
      <c r="ENT52" s="142"/>
      <c r="ENU52" s="142"/>
      <c r="ENV52" s="142"/>
      <c r="ENW52" s="142"/>
      <c r="ENX52" s="142"/>
      <c r="ENY52" s="142"/>
      <c r="ENZ52" s="142"/>
      <c r="EOA52" s="142"/>
      <c r="EOB52" s="142"/>
      <c r="EOC52" s="142"/>
      <c r="EOD52" s="142"/>
      <c r="EOE52" s="142"/>
      <c r="EOF52" s="142"/>
      <c r="EOG52" s="142"/>
      <c r="EOH52" s="142"/>
      <c r="EOI52" s="142"/>
      <c r="EOJ52" s="142"/>
      <c r="EOK52" s="142"/>
      <c r="EOL52" s="142"/>
      <c r="EOM52" s="142"/>
      <c r="EON52" s="142"/>
      <c r="EOO52" s="142"/>
      <c r="EOP52" s="142"/>
      <c r="EOQ52" s="142"/>
      <c r="EOR52" s="142"/>
      <c r="EOS52" s="142"/>
      <c r="EOT52" s="142"/>
      <c r="EOU52" s="142"/>
      <c r="EOV52" s="142"/>
      <c r="EOW52" s="142"/>
      <c r="EOX52" s="142"/>
      <c r="EOY52" s="142"/>
      <c r="EOZ52" s="142"/>
      <c r="EPA52" s="142"/>
      <c r="EPB52" s="142"/>
      <c r="EPC52" s="142"/>
      <c r="EPD52" s="142"/>
      <c r="EPE52" s="142"/>
      <c r="EPF52" s="142"/>
      <c r="EPG52" s="142"/>
      <c r="EPH52" s="142"/>
      <c r="EPI52" s="142"/>
      <c r="EPJ52" s="142"/>
      <c r="EPK52" s="142"/>
      <c r="EPL52" s="142"/>
      <c r="EPM52" s="142"/>
      <c r="EPN52" s="142"/>
      <c r="EPO52" s="142"/>
      <c r="EPP52" s="142"/>
      <c r="EPQ52" s="142"/>
      <c r="EPR52" s="142"/>
      <c r="EPS52" s="142"/>
      <c r="EPT52" s="142"/>
      <c r="EPU52" s="142"/>
      <c r="EPV52" s="142"/>
      <c r="EPW52" s="142"/>
      <c r="EPX52" s="142"/>
      <c r="EPY52" s="142"/>
      <c r="EPZ52" s="142"/>
      <c r="EQA52" s="142"/>
      <c r="EQB52" s="142"/>
      <c r="EQC52" s="142"/>
      <c r="EQD52" s="142"/>
      <c r="EQE52" s="142"/>
      <c r="EQF52" s="142"/>
      <c r="EQG52" s="142"/>
      <c r="EQH52" s="142"/>
      <c r="EQI52" s="142"/>
      <c r="EQJ52" s="142"/>
      <c r="EQK52" s="142"/>
      <c r="EQL52" s="142"/>
      <c r="EQM52" s="142"/>
      <c r="EQN52" s="142"/>
      <c r="EQO52" s="142"/>
      <c r="EQP52" s="142"/>
      <c r="EQQ52" s="142"/>
      <c r="EQR52" s="142"/>
      <c r="EQS52" s="142"/>
      <c r="EQT52" s="142"/>
      <c r="EQU52" s="142"/>
      <c r="EQV52" s="142"/>
      <c r="EQW52" s="142"/>
      <c r="EQX52" s="142"/>
      <c r="EQY52" s="142"/>
      <c r="EQZ52" s="142"/>
      <c r="ERA52" s="142"/>
      <c r="ERB52" s="142"/>
      <c r="ERC52" s="142"/>
      <c r="ERD52" s="142"/>
      <c r="ERE52" s="142"/>
      <c r="ERF52" s="142"/>
      <c r="ERG52" s="142"/>
      <c r="ERH52" s="142"/>
      <c r="ERI52" s="142"/>
      <c r="ERJ52" s="142"/>
      <c r="ERK52" s="142"/>
      <c r="ERL52" s="142"/>
      <c r="ERM52" s="142"/>
      <c r="ERN52" s="142"/>
      <c r="ERO52" s="142"/>
      <c r="ERP52" s="142"/>
      <c r="ERQ52" s="142"/>
      <c r="ERR52" s="142"/>
      <c r="ERS52" s="142"/>
      <c r="ERT52" s="142"/>
      <c r="ERU52" s="142"/>
      <c r="ERV52" s="142"/>
      <c r="ERW52" s="142"/>
      <c r="ERX52" s="142"/>
      <c r="ERY52" s="142"/>
      <c r="ERZ52" s="142"/>
      <c r="ESA52" s="142"/>
      <c r="ESB52" s="142"/>
      <c r="ESC52" s="142"/>
      <c r="ESD52" s="142"/>
      <c r="ESE52" s="142"/>
      <c r="ESF52" s="142"/>
      <c r="ESG52" s="142"/>
      <c r="ESH52" s="142"/>
      <c r="ESI52" s="142"/>
      <c r="ESJ52" s="142"/>
      <c r="ESK52" s="142"/>
      <c r="ESL52" s="142"/>
      <c r="ESM52" s="142"/>
      <c r="ESN52" s="142"/>
      <c r="ESO52" s="142"/>
      <c r="ESP52" s="142"/>
      <c r="ESQ52" s="142"/>
      <c r="ESR52" s="142"/>
      <c r="ESS52" s="142"/>
      <c r="EST52" s="142"/>
      <c r="ESU52" s="142"/>
      <c r="ESV52" s="142"/>
      <c r="ESW52" s="142"/>
      <c r="ESX52" s="142"/>
      <c r="ESY52" s="142"/>
      <c r="ESZ52" s="142"/>
      <c r="ETA52" s="142"/>
      <c r="ETB52" s="142"/>
      <c r="ETC52" s="142"/>
      <c r="ETD52" s="142"/>
      <c r="ETE52" s="142"/>
      <c r="ETF52" s="142"/>
      <c r="ETG52" s="142"/>
      <c r="ETH52" s="142"/>
      <c r="ETI52" s="142"/>
      <c r="ETJ52" s="142"/>
      <c r="ETK52" s="142"/>
      <c r="ETL52" s="142"/>
      <c r="ETM52" s="142"/>
      <c r="ETN52" s="142"/>
      <c r="ETO52" s="142"/>
      <c r="ETP52" s="142"/>
      <c r="ETQ52" s="142"/>
      <c r="ETR52" s="142"/>
      <c r="ETS52" s="142"/>
      <c r="ETT52" s="142"/>
      <c r="ETU52" s="142"/>
      <c r="ETV52" s="142"/>
      <c r="ETW52" s="142"/>
      <c r="ETX52" s="142"/>
      <c r="ETY52" s="142"/>
      <c r="ETZ52" s="142"/>
      <c r="EUA52" s="142"/>
      <c r="EUB52" s="142"/>
      <c r="EUC52" s="142"/>
      <c r="EUD52" s="142"/>
      <c r="EUE52" s="142"/>
      <c r="EUF52" s="142"/>
      <c r="EUG52" s="142"/>
      <c r="EUH52" s="142"/>
      <c r="EUI52" s="142"/>
      <c r="EUJ52" s="142"/>
      <c r="EUK52" s="142"/>
      <c r="EUL52" s="142"/>
      <c r="EUM52" s="142"/>
      <c r="EUN52" s="142"/>
      <c r="EUO52" s="142"/>
      <c r="EUP52" s="142"/>
      <c r="EUQ52" s="142"/>
      <c r="EUR52" s="142"/>
      <c r="EUS52" s="142"/>
      <c r="EUT52" s="142"/>
      <c r="EUU52" s="142"/>
      <c r="EUV52" s="142"/>
      <c r="EUW52" s="142"/>
      <c r="EUX52" s="142"/>
      <c r="EUY52" s="142"/>
      <c r="EUZ52" s="142"/>
      <c r="EVA52" s="142"/>
      <c r="EVB52" s="142"/>
      <c r="EVC52" s="142"/>
      <c r="EVD52" s="142"/>
      <c r="EVE52" s="142"/>
      <c r="EVF52" s="142"/>
      <c r="EVG52" s="142"/>
      <c r="EVH52" s="142"/>
      <c r="EVI52" s="142"/>
      <c r="EVJ52" s="142"/>
      <c r="EVK52" s="142"/>
      <c r="EVL52" s="142"/>
      <c r="EVM52" s="142"/>
      <c r="EVN52" s="142"/>
      <c r="EVO52" s="142"/>
      <c r="EVP52" s="142"/>
      <c r="EVQ52" s="142"/>
      <c r="EVR52" s="142"/>
      <c r="EVS52" s="142"/>
      <c r="EVT52" s="142"/>
      <c r="EVU52" s="142"/>
      <c r="EVV52" s="142"/>
      <c r="EVW52" s="142"/>
      <c r="EVX52" s="142"/>
      <c r="EVY52" s="142"/>
      <c r="EVZ52" s="142"/>
      <c r="EWA52" s="142"/>
      <c r="EWB52" s="142"/>
      <c r="EWC52" s="142"/>
      <c r="EWD52" s="142"/>
      <c r="EWE52" s="142"/>
      <c r="EWF52" s="142"/>
      <c r="EWG52" s="142"/>
      <c r="EWH52" s="142"/>
      <c r="EWI52" s="142"/>
      <c r="EWJ52" s="142"/>
      <c r="EWK52" s="142"/>
      <c r="EWL52" s="142"/>
      <c r="EWM52" s="142"/>
      <c r="EWN52" s="142"/>
      <c r="EWO52" s="142"/>
      <c r="EWP52" s="142"/>
      <c r="EWQ52" s="142"/>
      <c r="EWR52" s="142"/>
      <c r="EWS52" s="142"/>
      <c r="EWT52" s="142"/>
      <c r="EWU52" s="142"/>
      <c r="EWV52" s="142"/>
      <c r="EWW52" s="142"/>
      <c r="EWX52" s="142"/>
      <c r="EWY52" s="142"/>
      <c r="EWZ52" s="142"/>
      <c r="EXA52" s="142"/>
      <c r="EXB52" s="142"/>
      <c r="EXC52" s="142"/>
      <c r="EXD52" s="142"/>
      <c r="EXE52" s="142"/>
      <c r="EXF52" s="142"/>
      <c r="EXG52" s="142"/>
      <c r="EXH52" s="142"/>
      <c r="EXI52" s="142"/>
      <c r="EXJ52" s="142"/>
      <c r="EXK52" s="142"/>
      <c r="EXL52" s="142"/>
      <c r="EXM52" s="142"/>
      <c r="EXN52" s="142"/>
      <c r="EXO52" s="142"/>
      <c r="EXP52" s="142"/>
      <c r="EXQ52" s="142"/>
      <c r="EXR52" s="142"/>
      <c r="EXS52" s="142"/>
      <c r="EXT52" s="142"/>
      <c r="EXU52" s="142"/>
      <c r="EXV52" s="142"/>
      <c r="EXW52" s="142"/>
      <c r="EXX52" s="142"/>
      <c r="EXY52" s="142"/>
      <c r="EXZ52" s="142"/>
      <c r="EYA52" s="142"/>
      <c r="EYB52" s="142"/>
      <c r="EYC52" s="142"/>
      <c r="EYD52" s="142"/>
      <c r="EYE52" s="142"/>
      <c r="EYF52" s="142"/>
      <c r="EYG52" s="142"/>
      <c r="EYH52" s="142"/>
      <c r="EYI52" s="142"/>
      <c r="EYJ52" s="142"/>
      <c r="EYK52" s="142"/>
      <c r="EYL52" s="142"/>
      <c r="EYM52" s="142"/>
      <c r="EYN52" s="142"/>
      <c r="EYO52" s="142"/>
      <c r="EYP52" s="142"/>
      <c r="EYQ52" s="142"/>
      <c r="EYR52" s="142"/>
      <c r="EYS52" s="142"/>
      <c r="EYT52" s="142"/>
      <c r="EYU52" s="142"/>
      <c r="EYV52" s="142"/>
      <c r="EYW52" s="142"/>
      <c r="EYX52" s="142"/>
      <c r="EYY52" s="142"/>
      <c r="EYZ52" s="142"/>
      <c r="EZA52" s="142"/>
      <c r="EZB52" s="142"/>
      <c r="EZC52" s="142"/>
      <c r="EZD52" s="142"/>
      <c r="EZE52" s="142"/>
      <c r="EZF52" s="142"/>
      <c r="EZG52" s="142"/>
      <c r="EZH52" s="142"/>
      <c r="EZI52" s="142"/>
      <c r="EZJ52" s="142"/>
      <c r="EZK52" s="142"/>
      <c r="EZL52" s="142"/>
      <c r="EZM52" s="142"/>
      <c r="EZN52" s="142"/>
      <c r="EZO52" s="142"/>
      <c r="EZP52" s="142"/>
      <c r="EZQ52" s="142"/>
      <c r="EZR52" s="142"/>
      <c r="EZS52" s="142"/>
      <c r="EZT52" s="142"/>
      <c r="EZU52" s="142"/>
      <c r="EZV52" s="142"/>
      <c r="EZW52" s="142"/>
      <c r="EZX52" s="142"/>
      <c r="EZY52" s="142"/>
      <c r="EZZ52" s="142"/>
      <c r="FAA52" s="142"/>
      <c r="FAB52" s="142"/>
      <c r="FAC52" s="142"/>
      <c r="FAD52" s="142"/>
      <c r="FAE52" s="142"/>
      <c r="FAF52" s="142"/>
      <c r="FAG52" s="142"/>
      <c r="FAH52" s="142"/>
      <c r="FAI52" s="142"/>
      <c r="FAJ52" s="142"/>
      <c r="FAK52" s="142"/>
      <c r="FAL52" s="142"/>
      <c r="FAM52" s="142"/>
      <c r="FAN52" s="142"/>
      <c r="FAO52" s="142"/>
      <c r="FAP52" s="142"/>
      <c r="FAQ52" s="142"/>
      <c r="FAR52" s="142"/>
      <c r="FAS52" s="142"/>
      <c r="FAT52" s="142"/>
      <c r="FAU52" s="142"/>
      <c r="FAV52" s="142"/>
      <c r="FAW52" s="142"/>
      <c r="FAX52" s="142"/>
      <c r="FAY52" s="142"/>
      <c r="FAZ52" s="142"/>
      <c r="FBA52" s="142"/>
      <c r="FBB52" s="142"/>
      <c r="FBC52" s="142"/>
      <c r="FBD52" s="142"/>
      <c r="FBE52" s="142"/>
      <c r="FBF52" s="142"/>
      <c r="FBG52" s="142"/>
      <c r="FBH52" s="142"/>
      <c r="FBI52" s="142"/>
      <c r="FBJ52" s="142"/>
      <c r="FBK52" s="142"/>
      <c r="FBL52" s="142"/>
      <c r="FBM52" s="142"/>
      <c r="FBN52" s="142"/>
      <c r="FBO52" s="142"/>
      <c r="FBP52" s="142"/>
      <c r="FBQ52" s="142"/>
      <c r="FBR52" s="142"/>
      <c r="FBS52" s="142"/>
      <c r="FBT52" s="142"/>
      <c r="FBU52" s="142"/>
      <c r="FBV52" s="142"/>
      <c r="FBW52" s="142"/>
      <c r="FBX52" s="142"/>
      <c r="FBY52" s="142"/>
      <c r="FBZ52" s="142"/>
      <c r="FCA52" s="142"/>
      <c r="FCB52" s="142"/>
      <c r="FCC52" s="142"/>
      <c r="FCD52" s="142"/>
      <c r="FCE52" s="142"/>
      <c r="FCF52" s="142"/>
      <c r="FCG52" s="142"/>
      <c r="FCH52" s="142"/>
      <c r="FCI52" s="142"/>
      <c r="FCJ52" s="142"/>
      <c r="FCK52" s="142"/>
      <c r="FCL52" s="142"/>
      <c r="FCM52" s="142"/>
      <c r="FCN52" s="142"/>
      <c r="FCO52" s="142"/>
      <c r="FCP52" s="142"/>
      <c r="FCQ52" s="142"/>
      <c r="FCR52" s="142"/>
      <c r="FCS52" s="142"/>
      <c r="FCT52" s="142"/>
      <c r="FCU52" s="142"/>
      <c r="FCV52" s="142"/>
      <c r="FCW52" s="142"/>
      <c r="FCX52" s="142"/>
      <c r="FCY52" s="142"/>
      <c r="FCZ52" s="142"/>
      <c r="FDA52" s="142"/>
      <c r="FDB52" s="142"/>
      <c r="FDC52" s="142"/>
      <c r="FDD52" s="142"/>
      <c r="FDE52" s="142"/>
      <c r="FDF52" s="142"/>
      <c r="FDG52" s="142"/>
      <c r="FDH52" s="142"/>
      <c r="FDI52" s="142"/>
      <c r="FDJ52" s="142"/>
      <c r="FDK52" s="142"/>
      <c r="FDL52" s="142"/>
      <c r="FDM52" s="142"/>
      <c r="FDN52" s="142"/>
      <c r="FDO52" s="142"/>
      <c r="FDP52" s="142"/>
      <c r="FDQ52" s="142"/>
      <c r="FDR52" s="142"/>
      <c r="FDS52" s="142"/>
      <c r="FDT52" s="142"/>
      <c r="FDU52" s="142"/>
      <c r="FDV52" s="142"/>
      <c r="FDW52" s="142"/>
      <c r="FDX52" s="142"/>
      <c r="FDY52" s="142"/>
      <c r="FDZ52" s="142"/>
      <c r="FEA52" s="142"/>
      <c r="FEB52" s="142"/>
      <c r="FEC52" s="142"/>
      <c r="FED52" s="142"/>
      <c r="FEE52" s="142"/>
      <c r="FEF52" s="142"/>
      <c r="FEG52" s="142"/>
      <c r="FEH52" s="142"/>
      <c r="FEI52" s="142"/>
      <c r="FEJ52" s="142"/>
      <c r="FEK52" s="142"/>
      <c r="FEL52" s="142"/>
      <c r="FEM52" s="142"/>
      <c r="FEN52" s="142"/>
      <c r="FEO52" s="142"/>
      <c r="FEP52" s="142"/>
      <c r="FEQ52" s="142"/>
      <c r="FER52" s="142"/>
      <c r="FES52" s="142"/>
      <c r="FET52" s="142"/>
      <c r="FEU52" s="142"/>
      <c r="FEV52" s="142"/>
      <c r="FEW52" s="142"/>
      <c r="FEX52" s="142"/>
      <c r="FEY52" s="142"/>
      <c r="FEZ52" s="142"/>
      <c r="FFA52" s="142"/>
      <c r="FFB52" s="142"/>
      <c r="FFC52" s="142"/>
      <c r="FFD52" s="142"/>
      <c r="FFE52" s="142"/>
      <c r="FFF52" s="142"/>
      <c r="FFG52" s="142"/>
      <c r="FFH52" s="142"/>
      <c r="FFI52" s="142"/>
      <c r="FFJ52" s="142"/>
      <c r="FFK52" s="142"/>
      <c r="FFL52" s="142"/>
      <c r="FFM52" s="142"/>
      <c r="FFN52" s="142"/>
      <c r="FFO52" s="142"/>
      <c r="FFP52" s="142"/>
      <c r="FFQ52" s="142"/>
      <c r="FFR52" s="142"/>
      <c r="FFS52" s="142"/>
      <c r="FFT52" s="142"/>
      <c r="FFU52" s="142"/>
      <c r="FFV52" s="142"/>
      <c r="FFW52" s="142"/>
      <c r="FFX52" s="142"/>
      <c r="FFY52" s="142"/>
      <c r="FFZ52" s="142"/>
      <c r="FGA52" s="142"/>
      <c r="FGB52" s="142"/>
      <c r="FGC52" s="142"/>
      <c r="FGD52" s="142"/>
      <c r="FGE52" s="142"/>
      <c r="FGF52" s="142"/>
      <c r="FGG52" s="142"/>
      <c r="FGH52" s="142"/>
      <c r="FGI52" s="142"/>
      <c r="FGJ52" s="142"/>
      <c r="FGK52" s="142"/>
      <c r="FGL52" s="142"/>
      <c r="FGM52" s="142"/>
      <c r="FGN52" s="142"/>
      <c r="FGO52" s="142"/>
      <c r="FGP52" s="142"/>
      <c r="FGQ52" s="142"/>
      <c r="FGR52" s="142"/>
      <c r="FGS52" s="142"/>
      <c r="FGT52" s="142"/>
      <c r="FGU52" s="142"/>
      <c r="FGV52" s="142"/>
      <c r="FGW52" s="142"/>
      <c r="FGX52" s="142"/>
      <c r="FGY52" s="142"/>
      <c r="FGZ52" s="142"/>
      <c r="FHA52" s="142"/>
      <c r="FHB52" s="142"/>
      <c r="FHC52" s="142"/>
      <c r="FHD52" s="142"/>
      <c r="FHE52" s="142"/>
      <c r="FHF52" s="142"/>
      <c r="FHG52" s="142"/>
      <c r="FHH52" s="142"/>
      <c r="FHI52" s="142"/>
      <c r="FHJ52" s="142"/>
      <c r="FHK52" s="142"/>
      <c r="FHL52" s="142"/>
      <c r="FHM52" s="142"/>
      <c r="FHN52" s="142"/>
      <c r="FHO52" s="142"/>
      <c r="FHP52" s="142"/>
      <c r="FHQ52" s="142"/>
      <c r="FHR52" s="142"/>
      <c r="FHS52" s="142"/>
      <c r="FHT52" s="142"/>
      <c r="FHU52" s="142"/>
      <c r="FHV52" s="142"/>
      <c r="FHW52" s="142"/>
      <c r="FHX52" s="142"/>
      <c r="FHY52" s="142"/>
      <c r="FHZ52" s="142"/>
      <c r="FIA52" s="142"/>
      <c r="FIB52" s="142"/>
      <c r="FIC52" s="142"/>
      <c r="FID52" s="142"/>
      <c r="FIE52" s="142"/>
      <c r="FIF52" s="142"/>
      <c r="FIG52" s="142"/>
      <c r="FIH52" s="142"/>
      <c r="FII52" s="142"/>
      <c r="FIJ52" s="142"/>
      <c r="FIK52" s="142"/>
      <c r="FIL52" s="142"/>
      <c r="FIM52" s="142"/>
      <c r="FIN52" s="142"/>
      <c r="FIO52" s="142"/>
      <c r="FIP52" s="142"/>
      <c r="FIQ52" s="142"/>
      <c r="FIR52" s="142"/>
      <c r="FIS52" s="142"/>
      <c r="FIT52" s="142"/>
      <c r="FIU52" s="142"/>
      <c r="FIV52" s="142"/>
      <c r="FIW52" s="142"/>
      <c r="FIX52" s="142"/>
      <c r="FIY52" s="142"/>
      <c r="FIZ52" s="142"/>
      <c r="FJA52" s="142"/>
      <c r="FJB52" s="142"/>
      <c r="FJC52" s="142"/>
      <c r="FJD52" s="142"/>
      <c r="FJE52" s="142"/>
      <c r="FJF52" s="142"/>
      <c r="FJG52" s="142"/>
      <c r="FJH52" s="142"/>
      <c r="FJI52" s="142"/>
      <c r="FJJ52" s="142"/>
      <c r="FJK52" s="142"/>
      <c r="FJL52" s="142"/>
      <c r="FJM52" s="142"/>
      <c r="FJN52" s="142"/>
      <c r="FJO52" s="142"/>
      <c r="FJP52" s="142"/>
      <c r="FJQ52" s="142"/>
      <c r="FJR52" s="142"/>
      <c r="FJS52" s="142"/>
      <c r="FJT52" s="142"/>
      <c r="FJU52" s="142"/>
      <c r="FJV52" s="142"/>
      <c r="FJW52" s="142"/>
      <c r="FJX52" s="142"/>
      <c r="FJY52" s="142"/>
      <c r="FJZ52" s="142"/>
      <c r="FKA52" s="142"/>
      <c r="FKB52" s="142"/>
      <c r="FKC52" s="142"/>
      <c r="FKD52" s="142"/>
      <c r="FKE52" s="142"/>
      <c r="FKF52" s="142"/>
      <c r="FKG52" s="142"/>
      <c r="FKH52" s="142"/>
      <c r="FKI52" s="142"/>
      <c r="FKJ52" s="142"/>
      <c r="FKK52" s="142"/>
      <c r="FKL52" s="142"/>
      <c r="FKM52" s="142"/>
      <c r="FKN52" s="142"/>
      <c r="FKO52" s="142"/>
      <c r="FKP52" s="142"/>
      <c r="FKQ52" s="142"/>
      <c r="FKR52" s="142"/>
      <c r="FKS52" s="142"/>
      <c r="FKT52" s="142"/>
      <c r="FKU52" s="142"/>
      <c r="FKV52" s="142"/>
      <c r="FKW52" s="142"/>
      <c r="FKX52" s="142"/>
      <c r="FKY52" s="142"/>
      <c r="FKZ52" s="142"/>
      <c r="FLA52" s="142"/>
      <c r="FLB52" s="142"/>
      <c r="FLC52" s="142"/>
      <c r="FLD52" s="142"/>
      <c r="FLE52" s="142"/>
      <c r="FLF52" s="142"/>
      <c r="FLG52" s="142"/>
      <c r="FLH52" s="142"/>
      <c r="FLI52" s="142"/>
      <c r="FLJ52" s="142"/>
      <c r="FLK52" s="142"/>
      <c r="FLL52" s="142"/>
      <c r="FLM52" s="142"/>
      <c r="FLN52" s="142"/>
      <c r="FLO52" s="142"/>
      <c r="FLP52" s="142"/>
      <c r="FLQ52" s="142"/>
      <c r="FLR52" s="142"/>
      <c r="FLS52" s="142"/>
      <c r="FLT52" s="142"/>
      <c r="FLU52" s="142"/>
      <c r="FLV52" s="142"/>
      <c r="FLW52" s="142"/>
      <c r="FLX52" s="142"/>
      <c r="FLY52" s="142"/>
      <c r="FLZ52" s="142"/>
      <c r="FMA52" s="142"/>
      <c r="FMB52" s="142"/>
      <c r="FMC52" s="142"/>
      <c r="FMD52" s="142"/>
      <c r="FME52" s="142"/>
      <c r="FMF52" s="142"/>
      <c r="FMG52" s="142"/>
      <c r="FMH52" s="142"/>
      <c r="FMI52" s="142"/>
      <c r="FMJ52" s="142"/>
      <c r="FMK52" s="142"/>
      <c r="FML52" s="142"/>
      <c r="FMM52" s="142"/>
      <c r="FMN52" s="142"/>
      <c r="FMO52" s="142"/>
      <c r="FMP52" s="142"/>
      <c r="FMQ52" s="142"/>
      <c r="FMR52" s="142"/>
      <c r="FMS52" s="142"/>
      <c r="FMT52" s="142"/>
      <c r="FMU52" s="142"/>
      <c r="FMV52" s="142"/>
      <c r="FMW52" s="142"/>
      <c r="FMX52" s="142"/>
      <c r="FMY52" s="142"/>
      <c r="FMZ52" s="142"/>
      <c r="FNA52" s="142"/>
      <c r="FNB52" s="142"/>
      <c r="FNC52" s="142"/>
      <c r="FND52" s="142"/>
      <c r="FNE52" s="142"/>
      <c r="FNF52" s="142"/>
      <c r="FNG52" s="142"/>
      <c r="FNH52" s="142"/>
      <c r="FNI52" s="142"/>
      <c r="FNJ52" s="142"/>
      <c r="FNK52" s="142"/>
      <c r="FNL52" s="142"/>
      <c r="FNM52" s="142"/>
      <c r="FNN52" s="142"/>
      <c r="FNO52" s="142"/>
      <c r="FNP52" s="142"/>
      <c r="FNQ52" s="142"/>
      <c r="FNR52" s="142"/>
      <c r="FNS52" s="142"/>
      <c r="FNT52" s="142"/>
      <c r="FNU52" s="142"/>
      <c r="FNV52" s="142"/>
      <c r="FNW52" s="142"/>
      <c r="FNX52" s="142"/>
      <c r="FNY52" s="142"/>
      <c r="FNZ52" s="142"/>
      <c r="FOA52" s="142"/>
      <c r="FOB52" s="142"/>
      <c r="FOC52" s="142"/>
      <c r="FOD52" s="142"/>
      <c r="FOE52" s="142"/>
      <c r="FOF52" s="142"/>
      <c r="FOG52" s="142"/>
      <c r="FOH52" s="142"/>
      <c r="FOI52" s="142"/>
      <c r="FOJ52" s="142"/>
      <c r="FOK52" s="142"/>
      <c r="FOL52" s="142"/>
      <c r="FOM52" s="142"/>
      <c r="FON52" s="142"/>
      <c r="FOO52" s="142"/>
      <c r="FOP52" s="142"/>
      <c r="FOQ52" s="142"/>
      <c r="FOR52" s="142"/>
      <c r="FOS52" s="142"/>
      <c r="FOT52" s="142"/>
      <c r="FOU52" s="142"/>
      <c r="FOV52" s="142"/>
      <c r="FOW52" s="142"/>
      <c r="FOX52" s="142"/>
      <c r="FOY52" s="142"/>
      <c r="FOZ52" s="142"/>
      <c r="FPA52" s="142"/>
      <c r="FPB52" s="142"/>
      <c r="FPC52" s="142"/>
      <c r="FPD52" s="142"/>
      <c r="FPE52" s="142"/>
      <c r="FPF52" s="142"/>
      <c r="FPG52" s="142"/>
      <c r="FPH52" s="142"/>
      <c r="FPI52" s="142"/>
      <c r="FPJ52" s="142"/>
      <c r="FPK52" s="142"/>
      <c r="FPL52" s="142"/>
      <c r="FPM52" s="142"/>
      <c r="FPN52" s="142"/>
      <c r="FPO52" s="142"/>
      <c r="FPP52" s="142"/>
      <c r="FPQ52" s="142"/>
      <c r="FPR52" s="142"/>
      <c r="FPS52" s="142"/>
      <c r="FPT52" s="142"/>
      <c r="FPU52" s="142"/>
      <c r="FPV52" s="142"/>
      <c r="FPW52" s="142"/>
      <c r="FPX52" s="142"/>
      <c r="FPY52" s="142"/>
      <c r="FPZ52" s="142"/>
      <c r="FQA52" s="142"/>
      <c r="FQB52" s="142"/>
      <c r="FQC52" s="142"/>
      <c r="FQD52" s="142"/>
      <c r="FQE52" s="142"/>
      <c r="FQF52" s="142"/>
      <c r="FQG52" s="142"/>
      <c r="FQH52" s="142"/>
      <c r="FQI52" s="142"/>
      <c r="FQJ52" s="142"/>
      <c r="FQK52" s="142"/>
      <c r="FQL52" s="142"/>
      <c r="FQM52" s="142"/>
      <c r="FQN52" s="142"/>
      <c r="FQO52" s="142"/>
      <c r="FQP52" s="142"/>
      <c r="FQQ52" s="142"/>
      <c r="FQR52" s="142"/>
      <c r="FQS52" s="142"/>
      <c r="FQT52" s="142"/>
      <c r="FQU52" s="142"/>
      <c r="FQV52" s="142"/>
      <c r="FQW52" s="142"/>
      <c r="FQX52" s="142"/>
      <c r="FQY52" s="142"/>
      <c r="FQZ52" s="142"/>
      <c r="FRA52" s="142"/>
      <c r="FRB52" s="142"/>
      <c r="FRC52" s="142"/>
      <c r="FRD52" s="142"/>
      <c r="FRE52" s="142"/>
      <c r="FRF52" s="142"/>
      <c r="FRG52" s="142"/>
      <c r="FRH52" s="142"/>
      <c r="FRI52" s="142"/>
      <c r="FRJ52" s="142"/>
      <c r="FRK52" s="142"/>
      <c r="FRL52" s="142"/>
      <c r="FRM52" s="142"/>
      <c r="FRN52" s="142"/>
      <c r="FRO52" s="142"/>
      <c r="FRP52" s="142"/>
      <c r="FRQ52" s="142"/>
      <c r="FRR52" s="142"/>
      <c r="FRS52" s="142"/>
      <c r="FRT52" s="142"/>
      <c r="FRU52" s="142"/>
      <c r="FRV52" s="142"/>
      <c r="FRW52" s="142"/>
      <c r="FRX52" s="142"/>
      <c r="FRY52" s="142"/>
      <c r="FRZ52" s="142"/>
      <c r="FSA52" s="142"/>
      <c r="FSB52" s="142"/>
      <c r="FSC52" s="142"/>
      <c r="FSD52" s="142"/>
      <c r="FSE52" s="142"/>
      <c r="FSF52" s="142"/>
      <c r="FSG52" s="142"/>
      <c r="FSH52" s="142"/>
      <c r="FSI52" s="142"/>
      <c r="FSJ52" s="142"/>
      <c r="FSK52" s="142"/>
      <c r="FSL52" s="142"/>
      <c r="FSM52" s="142"/>
      <c r="FSN52" s="142"/>
      <c r="FSO52" s="142"/>
      <c r="FSP52" s="142"/>
      <c r="FSQ52" s="142"/>
      <c r="FSR52" s="142"/>
      <c r="FSS52" s="142"/>
      <c r="FST52" s="142"/>
      <c r="FSU52" s="142"/>
      <c r="FSV52" s="142"/>
      <c r="FSW52" s="142"/>
      <c r="FSX52" s="142"/>
      <c r="FSY52" s="142"/>
      <c r="FSZ52" s="142"/>
      <c r="FTA52" s="142"/>
      <c r="FTB52" s="142"/>
      <c r="FTC52" s="142"/>
      <c r="FTD52" s="142"/>
      <c r="FTE52" s="142"/>
      <c r="FTF52" s="142"/>
      <c r="FTG52" s="142"/>
      <c r="FTH52" s="142"/>
      <c r="FTI52" s="142"/>
      <c r="FTJ52" s="142"/>
      <c r="FTK52" s="142"/>
      <c r="FTL52" s="142"/>
      <c r="FTM52" s="142"/>
      <c r="FTN52" s="142"/>
      <c r="FTO52" s="142"/>
      <c r="FTP52" s="142"/>
      <c r="FTQ52" s="142"/>
      <c r="FTR52" s="142"/>
      <c r="FTS52" s="142"/>
      <c r="FTT52" s="142"/>
      <c r="FTU52" s="142"/>
      <c r="FTV52" s="142"/>
      <c r="FTW52" s="142"/>
      <c r="FTX52" s="142"/>
      <c r="FTY52" s="142"/>
      <c r="FTZ52" s="142"/>
      <c r="FUA52" s="142"/>
      <c r="FUB52" s="142"/>
      <c r="FUC52" s="142"/>
      <c r="FUD52" s="142"/>
      <c r="FUE52" s="142"/>
      <c r="FUF52" s="142"/>
      <c r="FUG52" s="142"/>
      <c r="FUH52" s="142"/>
      <c r="FUI52" s="142"/>
      <c r="FUJ52" s="142"/>
      <c r="FUK52" s="142"/>
      <c r="FUL52" s="142"/>
      <c r="FUM52" s="142"/>
      <c r="FUN52" s="142"/>
      <c r="FUO52" s="142"/>
      <c r="FUP52" s="142"/>
      <c r="FUQ52" s="142"/>
      <c r="FUR52" s="142"/>
      <c r="FUS52" s="142"/>
      <c r="FUT52" s="142"/>
      <c r="FUU52" s="142"/>
      <c r="FUV52" s="142"/>
      <c r="FUW52" s="142"/>
      <c r="FUX52" s="142"/>
      <c r="FUY52" s="142"/>
      <c r="FUZ52" s="142"/>
      <c r="FVA52" s="142"/>
      <c r="FVB52" s="142"/>
      <c r="FVC52" s="142"/>
      <c r="FVD52" s="142"/>
      <c r="FVE52" s="142"/>
      <c r="FVF52" s="142"/>
      <c r="FVG52" s="142"/>
      <c r="FVH52" s="142"/>
      <c r="FVI52" s="142"/>
      <c r="FVJ52" s="142"/>
      <c r="FVK52" s="142"/>
      <c r="FVL52" s="142"/>
      <c r="FVM52" s="142"/>
      <c r="FVN52" s="142"/>
      <c r="FVO52" s="142"/>
      <c r="FVP52" s="142"/>
      <c r="FVQ52" s="142"/>
      <c r="FVR52" s="142"/>
      <c r="FVS52" s="142"/>
      <c r="FVT52" s="142"/>
      <c r="FVU52" s="142"/>
      <c r="FVV52" s="142"/>
      <c r="FVW52" s="142"/>
      <c r="FVX52" s="142"/>
      <c r="FVY52" s="142"/>
      <c r="FVZ52" s="142"/>
      <c r="FWA52" s="142"/>
      <c r="FWB52" s="142"/>
      <c r="FWC52" s="142"/>
      <c r="FWD52" s="142"/>
      <c r="FWE52" s="142"/>
      <c r="FWF52" s="142"/>
      <c r="FWG52" s="142"/>
      <c r="FWH52" s="142"/>
      <c r="FWI52" s="142"/>
      <c r="FWJ52" s="142"/>
      <c r="FWK52" s="142"/>
      <c r="FWL52" s="142"/>
      <c r="FWM52" s="142"/>
      <c r="FWN52" s="142"/>
      <c r="FWO52" s="142"/>
      <c r="FWP52" s="142"/>
      <c r="FWQ52" s="142"/>
      <c r="FWR52" s="142"/>
      <c r="FWS52" s="142"/>
      <c r="FWT52" s="142"/>
      <c r="FWU52" s="142"/>
      <c r="FWV52" s="142"/>
      <c r="FWW52" s="142"/>
      <c r="FWX52" s="142"/>
      <c r="FWY52" s="142"/>
      <c r="FWZ52" s="142"/>
      <c r="FXA52" s="142"/>
      <c r="FXB52" s="142"/>
      <c r="FXC52" s="142"/>
      <c r="FXD52" s="142"/>
      <c r="FXE52" s="142"/>
      <c r="FXF52" s="142"/>
      <c r="FXG52" s="142"/>
      <c r="FXH52" s="142"/>
      <c r="FXI52" s="142"/>
      <c r="FXJ52" s="142"/>
      <c r="FXK52" s="142"/>
      <c r="FXL52" s="142"/>
      <c r="FXM52" s="142"/>
      <c r="FXN52" s="142"/>
      <c r="FXO52" s="142"/>
      <c r="FXP52" s="142"/>
      <c r="FXQ52" s="142"/>
      <c r="FXR52" s="142"/>
      <c r="FXS52" s="142"/>
      <c r="FXT52" s="142"/>
      <c r="FXU52" s="142"/>
      <c r="FXV52" s="142"/>
      <c r="FXW52" s="142"/>
      <c r="FXX52" s="142"/>
      <c r="FXY52" s="142"/>
      <c r="FXZ52" s="142"/>
      <c r="FYA52" s="142"/>
      <c r="FYB52" s="142"/>
      <c r="FYC52" s="142"/>
      <c r="FYD52" s="142"/>
      <c r="FYE52" s="142"/>
      <c r="FYF52" s="142"/>
      <c r="FYG52" s="142"/>
      <c r="FYH52" s="142"/>
      <c r="FYI52" s="142"/>
      <c r="FYJ52" s="142"/>
      <c r="FYK52" s="142"/>
      <c r="FYL52" s="142"/>
      <c r="FYM52" s="142"/>
      <c r="FYN52" s="142"/>
      <c r="FYO52" s="142"/>
      <c r="FYP52" s="142"/>
      <c r="FYQ52" s="142"/>
      <c r="FYR52" s="142"/>
      <c r="FYS52" s="142"/>
      <c r="FYT52" s="142"/>
      <c r="FYU52" s="142"/>
      <c r="FYV52" s="142"/>
      <c r="FYW52" s="142"/>
      <c r="FYX52" s="142"/>
      <c r="FYY52" s="142"/>
      <c r="FYZ52" s="142"/>
      <c r="FZA52" s="142"/>
      <c r="FZB52" s="142"/>
      <c r="FZC52" s="142"/>
      <c r="FZD52" s="142"/>
      <c r="FZE52" s="142"/>
      <c r="FZF52" s="142"/>
      <c r="FZG52" s="142"/>
      <c r="FZH52" s="142"/>
      <c r="FZI52" s="142"/>
      <c r="FZJ52" s="142"/>
      <c r="FZK52" s="142"/>
      <c r="FZL52" s="142"/>
      <c r="FZM52" s="142"/>
      <c r="FZN52" s="142"/>
      <c r="FZO52" s="142"/>
      <c r="FZP52" s="142"/>
      <c r="FZQ52" s="142"/>
      <c r="FZR52" s="142"/>
      <c r="FZS52" s="142"/>
      <c r="FZT52" s="142"/>
      <c r="FZU52" s="142"/>
      <c r="FZV52" s="142"/>
      <c r="FZW52" s="142"/>
      <c r="FZX52" s="142"/>
      <c r="FZY52" s="142"/>
      <c r="FZZ52" s="142"/>
      <c r="GAA52" s="142"/>
      <c r="GAB52" s="142"/>
      <c r="GAC52" s="142"/>
      <c r="GAD52" s="142"/>
      <c r="GAE52" s="142"/>
      <c r="GAF52" s="142"/>
      <c r="GAG52" s="142"/>
      <c r="GAH52" s="142"/>
      <c r="GAI52" s="142"/>
      <c r="GAJ52" s="142"/>
      <c r="GAK52" s="142"/>
      <c r="GAL52" s="142"/>
      <c r="GAM52" s="142"/>
      <c r="GAN52" s="142"/>
      <c r="GAO52" s="142"/>
      <c r="GAP52" s="142"/>
      <c r="GAQ52" s="142"/>
      <c r="GAR52" s="142"/>
      <c r="GAS52" s="142"/>
      <c r="GAT52" s="142"/>
      <c r="GAU52" s="142"/>
      <c r="GAV52" s="142"/>
      <c r="GAW52" s="142"/>
      <c r="GAX52" s="142"/>
      <c r="GAY52" s="142"/>
      <c r="GAZ52" s="142"/>
      <c r="GBA52" s="142"/>
      <c r="GBB52" s="142"/>
      <c r="GBC52" s="142"/>
      <c r="GBD52" s="142"/>
      <c r="GBE52" s="142"/>
      <c r="GBF52" s="142"/>
      <c r="GBG52" s="142"/>
      <c r="GBH52" s="142"/>
      <c r="GBI52" s="142"/>
      <c r="GBJ52" s="142"/>
      <c r="GBK52" s="142"/>
      <c r="GBL52" s="142"/>
      <c r="GBM52" s="142"/>
      <c r="GBN52" s="142"/>
      <c r="GBO52" s="142"/>
      <c r="GBP52" s="142"/>
      <c r="GBQ52" s="142"/>
      <c r="GBR52" s="142"/>
      <c r="GBS52" s="142"/>
      <c r="GBT52" s="142"/>
      <c r="GBU52" s="142"/>
      <c r="GBV52" s="142"/>
      <c r="GBW52" s="142"/>
      <c r="GBX52" s="142"/>
      <c r="GBY52" s="142"/>
      <c r="GBZ52" s="142"/>
      <c r="GCA52" s="142"/>
      <c r="GCB52" s="142"/>
      <c r="GCC52" s="142"/>
      <c r="GCD52" s="142"/>
      <c r="GCE52" s="142"/>
      <c r="GCF52" s="142"/>
      <c r="GCG52" s="142"/>
      <c r="GCH52" s="142"/>
      <c r="GCI52" s="142"/>
      <c r="GCJ52" s="142"/>
      <c r="GCK52" s="142"/>
      <c r="GCL52" s="142"/>
      <c r="GCM52" s="142"/>
      <c r="GCN52" s="142"/>
      <c r="GCO52" s="142"/>
      <c r="GCP52" s="142"/>
      <c r="GCQ52" s="142"/>
      <c r="GCR52" s="142"/>
      <c r="GCS52" s="142"/>
      <c r="GCT52" s="142"/>
      <c r="GCU52" s="142"/>
      <c r="GCV52" s="142"/>
      <c r="GCW52" s="142"/>
      <c r="GCX52" s="142"/>
      <c r="GCY52" s="142"/>
      <c r="GCZ52" s="142"/>
      <c r="GDA52" s="142"/>
      <c r="GDB52" s="142"/>
      <c r="GDC52" s="142"/>
      <c r="GDD52" s="142"/>
      <c r="GDE52" s="142"/>
      <c r="GDF52" s="142"/>
      <c r="GDG52" s="142"/>
      <c r="GDH52" s="142"/>
      <c r="GDI52" s="142"/>
      <c r="GDJ52" s="142"/>
      <c r="GDK52" s="142"/>
      <c r="GDL52" s="142"/>
      <c r="GDM52" s="142"/>
      <c r="GDN52" s="142"/>
      <c r="GDO52" s="142"/>
      <c r="GDP52" s="142"/>
      <c r="GDQ52" s="142"/>
      <c r="GDR52" s="142"/>
      <c r="GDS52" s="142"/>
      <c r="GDT52" s="142"/>
      <c r="GDU52" s="142"/>
      <c r="GDV52" s="142"/>
      <c r="GDW52" s="142"/>
      <c r="GDX52" s="142"/>
      <c r="GDY52" s="142"/>
      <c r="GDZ52" s="142"/>
      <c r="GEA52" s="142"/>
      <c r="GEB52" s="142"/>
      <c r="GEC52" s="142"/>
      <c r="GED52" s="142"/>
      <c r="GEE52" s="142"/>
      <c r="GEF52" s="142"/>
      <c r="GEG52" s="142"/>
      <c r="GEH52" s="142"/>
      <c r="GEI52" s="142"/>
      <c r="GEJ52" s="142"/>
      <c r="GEK52" s="142"/>
      <c r="GEL52" s="142"/>
      <c r="GEM52" s="142"/>
      <c r="GEN52" s="142"/>
      <c r="GEO52" s="142"/>
      <c r="GEP52" s="142"/>
      <c r="GEQ52" s="142"/>
      <c r="GER52" s="142"/>
      <c r="GES52" s="142"/>
      <c r="GET52" s="142"/>
      <c r="GEU52" s="142"/>
      <c r="GEV52" s="142"/>
      <c r="GEW52" s="142"/>
      <c r="GEX52" s="142"/>
      <c r="GEY52" s="142"/>
      <c r="GEZ52" s="142"/>
      <c r="GFA52" s="142"/>
      <c r="GFB52" s="142"/>
      <c r="GFC52" s="142"/>
      <c r="GFD52" s="142"/>
      <c r="GFE52" s="142"/>
      <c r="GFF52" s="142"/>
      <c r="GFG52" s="142"/>
      <c r="GFH52" s="142"/>
      <c r="GFI52" s="142"/>
      <c r="GFJ52" s="142"/>
      <c r="GFK52" s="142"/>
      <c r="GFL52" s="142"/>
      <c r="GFM52" s="142"/>
      <c r="GFN52" s="142"/>
      <c r="GFO52" s="142"/>
      <c r="GFP52" s="142"/>
      <c r="GFQ52" s="142"/>
      <c r="GFR52" s="142"/>
      <c r="GFS52" s="142"/>
      <c r="GFT52" s="142"/>
      <c r="GFU52" s="142"/>
      <c r="GFV52" s="142"/>
      <c r="GFW52" s="142"/>
      <c r="GFX52" s="142"/>
      <c r="GFY52" s="142"/>
      <c r="GFZ52" s="142"/>
      <c r="GGA52" s="142"/>
      <c r="GGB52" s="142"/>
      <c r="GGC52" s="142"/>
      <c r="GGD52" s="142"/>
      <c r="GGE52" s="142"/>
      <c r="GGF52" s="142"/>
      <c r="GGG52" s="142"/>
      <c r="GGH52" s="142"/>
      <c r="GGI52" s="142"/>
      <c r="GGJ52" s="142"/>
      <c r="GGK52" s="142"/>
      <c r="GGL52" s="142"/>
      <c r="GGM52" s="142"/>
      <c r="GGN52" s="142"/>
      <c r="GGO52" s="142"/>
      <c r="GGP52" s="142"/>
      <c r="GGQ52" s="142"/>
      <c r="GGR52" s="142"/>
      <c r="GGS52" s="142"/>
      <c r="GGT52" s="142"/>
      <c r="GGU52" s="142"/>
      <c r="GGV52" s="142"/>
      <c r="GGW52" s="142"/>
      <c r="GGX52" s="142"/>
      <c r="GGY52" s="142"/>
      <c r="GGZ52" s="142"/>
      <c r="GHA52" s="142"/>
      <c r="GHB52" s="142"/>
      <c r="GHC52" s="142"/>
      <c r="GHD52" s="142"/>
      <c r="GHE52" s="142"/>
      <c r="GHF52" s="142"/>
      <c r="GHG52" s="142"/>
      <c r="GHH52" s="142"/>
      <c r="GHI52" s="142"/>
      <c r="GHJ52" s="142"/>
      <c r="GHK52" s="142"/>
      <c r="GHL52" s="142"/>
      <c r="GHM52" s="142"/>
      <c r="GHN52" s="142"/>
      <c r="GHO52" s="142"/>
      <c r="GHP52" s="142"/>
      <c r="GHQ52" s="142"/>
      <c r="GHR52" s="142"/>
      <c r="GHS52" s="142"/>
      <c r="GHT52" s="142"/>
      <c r="GHU52" s="142"/>
      <c r="GHV52" s="142"/>
      <c r="GHW52" s="142"/>
      <c r="GHX52" s="142"/>
      <c r="GHY52" s="142"/>
      <c r="GHZ52" s="142"/>
      <c r="GIA52" s="142"/>
      <c r="GIB52" s="142"/>
      <c r="GIC52" s="142"/>
      <c r="GID52" s="142"/>
      <c r="GIE52" s="142"/>
      <c r="GIF52" s="142"/>
      <c r="GIG52" s="142"/>
      <c r="GIH52" s="142"/>
      <c r="GII52" s="142"/>
      <c r="GIJ52" s="142"/>
      <c r="GIK52" s="142"/>
      <c r="GIL52" s="142"/>
      <c r="GIM52" s="142"/>
      <c r="GIN52" s="142"/>
      <c r="GIO52" s="142"/>
      <c r="GIP52" s="142"/>
      <c r="GIQ52" s="142"/>
      <c r="GIR52" s="142"/>
      <c r="GIS52" s="142"/>
      <c r="GIT52" s="142"/>
      <c r="GIU52" s="142"/>
      <c r="GIV52" s="142"/>
      <c r="GIW52" s="142"/>
      <c r="GIX52" s="142"/>
      <c r="GIY52" s="142"/>
      <c r="GIZ52" s="142"/>
      <c r="GJA52" s="142"/>
      <c r="GJB52" s="142"/>
      <c r="GJC52" s="142"/>
      <c r="GJD52" s="142"/>
      <c r="GJE52" s="142"/>
      <c r="GJF52" s="142"/>
      <c r="GJG52" s="142"/>
      <c r="GJH52" s="142"/>
      <c r="GJI52" s="142"/>
      <c r="GJJ52" s="142"/>
      <c r="GJK52" s="142"/>
      <c r="GJL52" s="142"/>
      <c r="GJM52" s="142"/>
      <c r="GJN52" s="142"/>
      <c r="GJO52" s="142"/>
      <c r="GJP52" s="142"/>
      <c r="GJQ52" s="142"/>
      <c r="GJR52" s="142"/>
      <c r="GJS52" s="142"/>
      <c r="GJT52" s="142"/>
      <c r="GJU52" s="142"/>
      <c r="GJV52" s="142"/>
      <c r="GJW52" s="142"/>
      <c r="GJX52" s="142"/>
      <c r="GJY52" s="142"/>
      <c r="GJZ52" s="142"/>
      <c r="GKA52" s="142"/>
      <c r="GKB52" s="142"/>
      <c r="GKC52" s="142"/>
      <c r="GKD52" s="142"/>
      <c r="GKE52" s="142"/>
      <c r="GKF52" s="142"/>
      <c r="GKG52" s="142"/>
      <c r="GKH52" s="142"/>
      <c r="GKI52" s="142"/>
      <c r="GKJ52" s="142"/>
      <c r="GKK52" s="142"/>
      <c r="GKL52" s="142"/>
      <c r="GKM52" s="142"/>
      <c r="GKN52" s="142"/>
      <c r="GKO52" s="142"/>
      <c r="GKP52" s="142"/>
      <c r="GKQ52" s="142"/>
      <c r="GKR52" s="142"/>
      <c r="GKS52" s="142"/>
      <c r="GKT52" s="142"/>
      <c r="GKU52" s="142"/>
      <c r="GKV52" s="142"/>
      <c r="GKW52" s="142"/>
      <c r="GKX52" s="142"/>
      <c r="GKY52" s="142"/>
      <c r="GKZ52" s="142"/>
      <c r="GLA52" s="142"/>
      <c r="GLB52" s="142"/>
      <c r="GLC52" s="142"/>
      <c r="GLD52" s="142"/>
      <c r="GLE52" s="142"/>
      <c r="GLF52" s="142"/>
      <c r="GLG52" s="142"/>
      <c r="GLH52" s="142"/>
      <c r="GLI52" s="142"/>
      <c r="GLJ52" s="142"/>
      <c r="GLK52" s="142"/>
      <c r="GLL52" s="142"/>
      <c r="GLM52" s="142"/>
      <c r="GLN52" s="142"/>
      <c r="GLO52" s="142"/>
      <c r="GLP52" s="142"/>
      <c r="GLQ52" s="142"/>
      <c r="GLR52" s="142"/>
      <c r="GLS52" s="142"/>
      <c r="GLT52" s="142"/>
      <c r="GLU52" s="142"/>
      <c r="GLV52" s="142"/>
      <c r="GLW52" s="142"/>
      <c r="GLX52" s="142"/>
      <c r="GLY52" s="142"/>
      <c r="GLZ52" s="142"/>
      <c r="GMA52" s="142"/>
      <c r="GMB52" s="142"/>
      <c r="GMC52" s="142"/>
      <c r="GMD52" s="142"/>
      <c r="GME52" s="142"/>
      <c r="GMF52" s="142"/>
      <c r="GMG52" s="142"/>
      <c r="GMH52" s="142"/>
      <c r="GMI52" s="142"/>
      <c r="GMJ52" s="142"/>
      <c r="GMK52" s="142"/>
      <c r="GML52" s="142"/>
      <c r="GMM52" s="142"/>
      <c r="GMN52" s="142"/>
      <c r="GMO52" s="142"/>
      <c r="GMP52" s="142"/>
      <c r="GMQ52" s="142"/>
      <c r="GMR52" s="142"/>
      <c r="GMS52" s="142"/>
      <c r="GMT52" s="142"/>
      <c r="GMU52" s="142"/>
      <c r="GMV52" s="142"/>
      <c r="GMW52" s="142"/>
      <c r="GMX52" s="142"/>
      <c r="GMY52" s="142"/>
      <c r="GMZ52" s="142"/>
      <c r="GNA52" s="142"/>
      <c r="GNB52" s="142"/>
      <c r="GNC52" s="142"/>
      <c r="GND52" s="142"/>
      <c r="GNE52" s="142"/>
      <c r="GNF52" s="142"/>
      <c r="GNG52" s="142"/>
      <c r="GNH52" s="142"/>
      <c r="GNI52" s="142"/>
      <c r="GNJ52" s="142"/>
      <c r="GNK52" s="142"/>
      <c r="GNL52" s="142"/>
      <c r="GNM52" s="142"/>
      <c r="GNN52" s="142"/>
      <c r="GNO52" s="142"/>
      <c r="GNP52" s="142"/>
      <c r="GNQ52" s="142"/>
      <c r="GNR52" s="142"/>
      <c r="GNS52" s="142"/>
      <c r="GNT52" s="142"/>
      <c r="GNU52" s="142"/>
      <c r="GNV52" s="142"/>
      <c r="GNW52" s="142"/>
      <c r="GNX52" s="142"/>
      <c r="GNY52" s="142"/>
      <c r="GNZ52" s="142"/>
      <c r="GOA52" s="142"/>
      <c r="GOB52" s="142"/>
      <c r="GOC52" s="142"/>
      <c r="GOD52" s="142"/>
      <c r="GOE52" s="142"/>
      <c r="GOF52" s="142"/>
      <c r="GOG52" s="142"/>
      <c r="GOH52" s="142"/>
      <c r="GOI52" s="142"/>
      <c r="GOJ52" s="142"/>
      <c r="GOK52" s="142"/>
      <c r="GOL52" s="142"/>
      <c r="GOM52" s="142"/>
      <c r="GON52" s="142"/>
      <c r="GOO52" s="142"/>
      <c r="GOP52" s="142"/>
      <c r="GOQ52" s="142"/>
      <c r="GOR52" s="142"/>
      <c r="GOS52" s="142"/>
      <c r="GOT52" s="142"/>
      <c r="GOU52" s="142"/>
      <c r="GOV52" s="142"/>
      <c r="GOW52" s="142"/>
      <c r="GOX52" s="142"/>
      <c r="GOY52" s="142"/>
      <c r="GOZ52" s="142"/>
      <c r="GPA52" s="142"/>
      <c r="GPB52" s="142"/>
      <c r="GPC52" s="142"/>
      <c r="GPD52" s="142"/>
      <c r="GPE52" s="142"/>
      <c r="GPF52" s="142"/>
      <c r="GPG52" s="142"/>
      <c r="GPH52" s="142"/>
      <c r="GPI52" s="142"/>
      <c r="GPJ52" s="142"/>
      <c r="GPK52" s="142"/>
      <c r="GPL52" s="142"/>
      <c r="GPM52" s="142"/>
      <c r="GPN52" s="142"/>
      <c r="GPO52" s="142"/>
      <c r="GPP52" s="142"/>
      <c r="GPQ52" s="142"/>
      <c r="GPR52" s="142"/>
      <c r="GPS52" s="142"/>
      <c r="GPT52" s="142"/>
      <c r="GPU52" s="142"/>
      <c r="GPV52" s="142"/>
      <c r="GPW52" s="142"/>
      <c r="GPX52" s="142"/>
      <c r="GPY52" s="142"/>
      <c r="GPZ52" s="142"/>
      <c r="GQA52" s="142"/>
      <c r="GQB52" s="142"/>
      <c r="GQC52" s="142"/>
      <c r="GQD52" s="142"/>
      <c r="GQE52" s="142"/>
      <c r="GQF52" s="142"/>
      <c r="GQG52" s="142"/>
      <c r="GQH52" s="142"/>
      <c r="GQI52" s="142"/>
      <c r="GQJ52" s="142"/>
      <c r="GQK52" s="142"/>
      <c r="GQL52" s="142"/>
      <c r="GQM52" s="142"/>
      <c r="GQN52" s="142"/>
      <c r="GQO52" s="142"/>
      <c r="GQP52" s="142"/>
      <c r="GQQ52" s="142"/>
      <c r="GQR52" s="142"/>
      <c r="GQS52" s="142"/>
      <c r="GQT52" s="142"/>
      <c r="GQU52" s="142"/>
      <c r="GQV52" s="142"/>
      <c r="GQW52" s="142"/>
      <c r="GQX52" s="142"/>
      <c r="GQY52" s="142"/>
      <c r="GQZ52" s="142"/>
      <c r="GRA52" s="142"/>
      <c r="GRB52" s="142"/>
      <c r="GRC52" s="142"/>
      <c r="GRD52" s="142"/>
      <c r="GRE52" s="142"/>
      <c r="GRF52" s="142"/>
      <c r="GRG52" s="142"/>
      <c r="GRH52" s="142"/>
      <c r="GRI52" s="142"/>
      <c r="GRJ52" s="142"/>
      <c r="GRK52" s="142"/>
      <c r="GRL52" s="142"/>
      <c r="GRM52" s="142"/>
      <c r="GRN52" s="142"/>
      <c r="GRO52" s="142"/>
      <c r="GRP52" s="142"/>
      <c r="GRQ52" s="142"/>
      <c r="GRR52" s="142"/>
      <c r="GRS52" s="142"/>
      <c r="GRT52" s="142"/>
      <c r="GRU52" s="142"/>
      <c r="GRV52" s="142"/>
      <c r="GRW52" s="142"/>
      <c r="GRX52" s="142"/>
      <c r="GRY52" s="142"/>
      <c r="GRZ52" s="142"/>
      <c r="GSA52" s="142"/>
      <c r="GSB52" s="142"/>
      <c r="GSC52" s="142"/>
      <c r="GSD52" s="142"/>
      <c r="GSE52" s="142"/>
      <c r="GSF52" s="142"/>
      <c r="GSG52" s="142"/>
      <c r="GSH52" s="142"/>
      <c r="GSI52" s="142"/>
      <c r="GSJ52" s="142"/>
      <c r="GSK52" s="142"/>
      <c r="GSL52" s="142"/>
      <c r="GSM52" s="142"/>
      <c r="GSN52" s="142"/>
      <c r="GSO52" s="142"/>
      <c r="GSP52" s="142"/>
      <c r="GSQ52" s="142"/>
      <c r="GSR52" s="142"/>
      <c r="GSS52" s="142"/>
      <c r="GST52" s="142"/>
      <c r="GSU52" s="142"/>
      <c r="GSV52" s="142"/>
      <c r="GSW52" s="142"/>
      <c r="GSX52" s="142"/>
      <c r="GSY52" s="142"/>
      <c r="GSZ52" s="142"/>
      <c r="GTA52" s="142"/>
      <c r="GTB52" s="142"/>
      <c r="GTC52" s="142"/>
      <c r="GTD52" s="142"/>
      <c r="GTE52" s="142"/>
      <c r="GTF52" s="142"/>
      <c r="GTG52" s="142"/>
      <c r="GTH52" s="142"/>
      <c r="GTI52" s="142"/>
      <c r="GTJ52" s="142"/>
      <c r="GTK52" s="142"/>
      <c r="GTL52" s="142"/>
      <c r="GTM52" s="142"/>
      <c r="GTN52" s="142"/>
      <c r="GTO52" s="142"/>
      <c r="GTP52" s="142"/>
      <c r="GTQ52" s="142"/>
      <c r="GTR52" s="142"/>
      <c r="GTS52" s="142"/>
      <c r="GTT52" s="142"/>
      <c r="GTU52" s="142"/>
      <c r="GTV52" s="142"/>
      <c r="GTW52" s="142"/>
      <c r="GTX52" s="142"/>
      <c r="GTY52" s="142"/>
      <c r="GTZ52" s="142"/>
      <c r="GUA52" s="142"/>
      <c r="GUB52" s="142"/>
      <c r="GUC52" s="142"/>
      <c r="GUD52" s="142"/>
      <c r="GUE52" s="142"/>
      <c r="GUF52" s="142"/>
      <c r="GUG52" s="142"/>
      <c r="GUH52" s="142"/>
      <c r="GUI52" s="142"/>
      <c r="GUJ52" s="142"/>
      <c r="GUK52" s="142"/>
      <c r="GUL52" s="142"/>
      <c r="GUM52" s="142"/>
      <c r="GUN52" s="142"/>
      <c r="GUO52" s="142"/>
      <c r="GUP52" s="142"/>
      <c r="GUQ52" s="142"/>
      <c r="GUR52" s="142"/>
      <c r="GUS52" s="142"/>
      <c r="GUT52" s="142"/>
      <c r="GUU52" s="142"/>
      <c r="GUV52" s="142"/>
      <c r="GUW52" s="142"/>
      <c r="GUX52" s="142"/>
      <c r="GUY52" s="142"/>
      <c r="GUZ52" s="142"/>
      <c r="GVA52" s="142"/>
      <c r="GVB52" s="142"/>
      <c r="GVC52" s="142"/>
      <c r="GVD52" s="142"/>
      <c r="GVE52" s="142"/>
      <c r="GVF52" s="142"/>
      <c r="GVG52" s="142"/>
      <c r="GVH52" s="142"/>
      <c r="GVI52" s="142"/>
      <c r="GVJ52" s="142"/>
      <c r="GVK52" s="142"/>
      <c r="GVL52" s="142"/>
      <c r="GVM52" s="142"/>
      <c r="GVN52" s="142"/>
      <c r="GVO52" s="142"/>
      <c r="GVP52" s="142"/>
      <c r="GVQ52" s="142"/>
      <c r="GVR52" s="142"/>
      <c r="GVS52" s="142"/>
      <c r="GVT52" s="142"/>
      <c r="GVU52" s="142"/>
      <c r="GVV52" s="142"/>
      <c r="GVW52" s="142"/>
      <c r="GVX52" s="142"/>
      <c r="GVY52" s="142"/>
      <c r="GVZ52" s="142"/>
      <c r="GWA52" s="142"/>
      <c r="GWB52" s="142"/>
      <c r="GWC52" s="142"/>
      <c r="GWD52" s="142"/>
      <c r="GWE52" s="142"/>
      <c r="GWF52" s="142"/>
      <c r="GWG52" s="142"/>
      <c r="GWH52" s="142"/>
      <c r="GWI52" s="142"/>
      <c r="GWJ52" s="142"/>
      <c r="GWK52" s="142"/>
      <c r="GWL52" s="142"/>
      <c r="GWM52" s="142"/>
      <c r="GWN52" s="142"/>
      <c r="GWO52" s="142"/>
      <c r="GWP52" s="142"/>
      <c r="GWQ52" s="142"/>
      <c r="GWR52" s="142"/>
      <c r="GWS52" s="142"/>
      <c r="GWT52" s="142"/>
      <c r="GWU52" s="142"/>
      <c r="GWV52" s="142"/>
      <c r="GWW52" s="142"/>
      <c r="GWX52" s="142"/>
      <c r="GWY52" s="142"/>
      <c r="GWZ52" s="142"/>
      <c r="GXA52" s="142"/>
      <c r="GXB52" s="142"/>
      <c r="GXC52" s="142"/>
      <c r="GXD52" s="142"/>
      <c r="GXE52" s="142"/>
      <c r="GXF52" s="142"/>
      <c r="GXG52" s="142"/>
      <c r="GXH52" s="142"/>
      <c r="GXI52" s="142"/>
      <c r="GXJ52" s="142"/>
      <c r="GXK52" s="142"/>
      <c r="GXL52" s="142"/>
      <c r="GXM52" s="142"/>
      <c r="GXN52" s="142"/>
      <c r="GXO52" s="142"/>
      <c r="GXP52" s="142"/>
      <c r="GXQ52" s="142"/>
      <c r="GXR52" s="142"/>
      <c r="GXS52" s="142"/>
      <c r="GXT52" s="142"/>
      <c r="GXU52" s="142"/>
      <c r="GXV52" s="142"/>
      <c r="GXW52" s="142"/>
      <c r="GXX52" s="142"/>
      <c r="GXY52" s="142"/>
      <c r="GXZ52" s="142"/>
      <c r="GYA52" s="142"/>
      <c r="GYB52" s="142"/>
      <c r="GYC52" s="142"/>
      <c r="GYD52" s="142"/>
      <c r="GYE52" s="142"/>
      <c r="GYF52" s="142"/>
      <c r="GYG52" s="142"/>
      <c r="GYH52" s="142"/>
      <c r="GYI52" s="142"/>
      <c r="GYJ52" s="142"/>
      <c r="GYK52" s="142"/>
      <c r="GYL52" s="142"/>
      <c r="GYM52" s="142"/>
      <c r="GYN52" s="142"/>
      <c r="GYO52" s="142"/>
      <c r="GYP52" s="142"/>
      <c r="GYQ52" s="142"/>
      <c r="GYR52" s="142"/>
      <c r="GYS52" s="142"/>
      <c r="GYT52" s="142"/>
      <c r="GYU52" s="142"/>
      <c r="GYV52" s="142"/>
      <c r="GYW52" s="142"/>
      <c r="GYX52" s="142"/>
      <c r="GYY52" s="142"/>
      <c r="GYZ52" s="142"/>
      <c r="GZA52" s="142"/>
      <c r="GZB52" s="142"/>
      <c r="GZC52" s="142"/>
      <c r="GZD52" s="142"/>
      <c r="GZE52" s="142"/>
      <c r="GZF52" s="142"/>
      <c r="GZG52" s="142"/>
      <c r="GZH52" s="142"/>
      <c r="GZI52" s="142"/>
      <c r="GZJ52" s="142"/>
      <c r="GZK52" s="142"/>
      <c r="GZL52" s="142"/>
      <c r="GZM52" s="142"/>
      <c r="GZN52" s="142"/>
      <c r="GZO52" s="142"/>
      <c r="GZP52" s="142"/>
      <c r="GZQ52" s="142"/>
      <c r="GZR52" s="142"/>
      <c r="GZS52" s="142"/>
      <c r="GZT52" s="142"/>
      <c r="GZU52" s="142"/>
      <c r="GZV52" s="142"/>
      <c r="GZW52" s="142"/>
      <c r="GZX52" s="142"/>
      <c r="GZY52" s="142"/>
      <c r="GZZ52" s="142"/>
      <c r="HAA52" s="142"/>
      <c r="HAB52" s="142"/>
      <c r="HAC52" s="142"/>
      <c r="HAD52" s="142"/>
      <c r="HAE52" s="142"/>
      <c r="HAF52" s="142"/>
      <c r="HAG52" s="142"/>
      <c r="HAH52" s="142"/>
      <c r="HAI52" s="142"/>
      <c r="HAJ52" s="142"/>
      <c r="HAK52" s="142"/>
      <c r="HAL52" s="142"/>
      <c r="HAM52" s="142"/>
      <c r="HAN52" s="142"/>
      <c r="HAO52" s="142"/>
      <c r="HAP52" s="142"/>
      <c r="HAQ52" s="142"/>
      <c r="HAR52" s="142"/>
      <c r="HAS52" s="142"/>
      <c r="HAT52" s="142"/>
      <c r="HAU52" s="142"/>
      <c r="HAV52" s="142"/>
      <c r="HAW52" s="142"/>
      <c r="HAX52" s="142"/>
      <c r="HAY52" s="142"/>
      <c r="HAZ52" s="142"/>
      <c r="HBA52" s="142"/>
      <c r="HBB52" s="142"/>
      <c r="HBC52" s="142"/>
      <c r="HBD52" s="142"/>
      <c r="HBE52" s="142"/>
      <c r="HBF52" s="142"/>
      <c r="HBG52" s="142"/>
      <c r="HBH52" s="142"/>
      <c r="HBI52" s="142"/>
      <c r="HBJ52" s="142"/>
      <c r="HBK52" s="142"/>
      <c r="HBL52" s="142"/>
      <c r="HBM52" s="142"/>
      <c r="HBN52" s="142"/>
      <c r="HBO52" s="142"/>
      <c r="HBP52" s="142"/>
      <c r="HBQ52" s="142"/>
      <c r="HBR52" s="142"/>
      <c r="HBS52" s="142"/>
      <c r="HBT52" s="142"/>
      <c r="HBU52" s="142"/>
      <c r="HBV52" s="142"/>
      <c r="HBW52" s="142"/>
      <c r="HBX52" s="142"/>
      <c r="HBY52" s="142"/>
      <c r="HBZ52" s="142"/>
      <c r="HCA52" s="142"/>
      <c r="HCB52" s="142"/>
      <c r="HCC52" s="142"/>
      <c r="HCD52" s="142"/>
      <c r="HCE52" s="142"/>
      <c r="HCF52" s="142"/>
      <c r="HCG52" s="142"/>
      <c r="HCH52" s="142"/>
      <c r="HCI52" s="142"/>
      <c r="HCJ52" s="142"/>
      <c r="HCK52" s="142"/>
      <c r="HCL52" s="142"/>
      <c r="HCM52" s="142"/>
      <c r="HCN52" s="142"/>
      <c r="HCO52" s="142"/>
      <c r="HCP52" s="142"/>
      <c r="HCQ52" s="142"/>
      <c r="HCR52" s="142"/>
      <c r="HCS52" s="142"/>
      <c r="HCT52" s="142"/>
      <c r="HCU52" s="142"/>
      <c r="HCV52" s="142"/>
      <c r="HCW52" s="142"/>
      <c r="HCX52" s="142"/>
      <c r="HCY52" s="142"/>
      <c r="HCZ52" s="142"/>
      <c r="HDA52" s="142"/>
      <c r="HDB52" s="142"/>
      <c r="HDC52" s="142"/>
      <c r="HDD52" s="142"/>
      <c r="HDE52" s="142"/>
      <c r="HDF52" s="142"/>
      <c r="HDG52" s="142"/>
      <c r="HDH52" s="142"/>
      <c r="HDI52" s="142"/>
      <c r="HDJ52" s="142"/>
      <c r="HDK52" s="142"/>
      <c r="HDL52" s="142"/>
      <c r="HDM52" s="142"/>
      <c r="HDN52" s="142"/>
      <c r="HDO52" s="142"/>
      <c r="HDP52" s="142"/>
      <c r="HDQ52" s="142"/>
      <c r="HDR52" s="142"/>
      <c r="HDS52" s="142"/>
      <c r="HDT52" s="142"/>
      <c r="HDU52" s="142"/>
      <c r="HDV52" s="142"/>
      <c r="HDW52" s="142"/>
      <c r="HDX52" s="142"/>
      <c r="HDY52" s="142"/>
      <c r="HDZ52" s="142"/>
      <c r="HEA52" s="142"/>
      <c r="HEB52" s="142"/>
      <c r="HEC52" s="142"/>
      <c r="HED52" s="142"/>
      <c r="HEE52" s="142"/>
      <c r="HEF52" s="142"/>
      <c r="HEG52" s="142"/>
      <c r="HEH52" s="142"/>
      <c r="HEI52" s="142"/>
      <c r="HEJ52" s="142"/>
      <c r="HEK52" s="142"/>
      <c r="HEL52" s="142"/>
      <c r="HEM52" s="142"/>
      <c r="HEN52" s="142"/>
      <c r="HEO52" s="142"/>
      <c r="HEP52" s="142"/>
      <c r="HEQ52" s="142"/>
      <c r="HER52" s="142"/>
      <c r="HES52" s="142"/>
      <c r="HET52" s="142"/>
      <c r="HEU52" s="142"/>
      <c r="HEV52" s="142"/>
      <c r="HEW52" s="142"/>
      <c r="HEX52" s="142"/>
      <c r="HEY52" s="142"/>
      <c r="HEZ52" s="142"/>
      <c r="HFA52" s="142"/>
      <c r="HFB52" s="142"/>
      <c r="HFC52" s="142"/>
      <c r="HFD52" s="142"/>
      <c r="HFE52" s="142"/>
      <c r="HFF52" s="142"/>
      <c r="HFG52" s="142"/>
      <c r="HFH52" s="142"/>
      <c r="HFI52" s="142"/>
      <c r="HFJ52" s="142"/>
      <c r="HFK52" s="142"/>
      <c r="HFL52" s="142"/>
      <c r="HFM52" s="142"/>
      <c r="HFN52" s="142"/>
      <c r="HFO52" s="142"/>
      <c r="HFP52" s="142"/>
      <c r="HFQ52" s="142"/>
      <c r="HFR52" s="142"/>
      <c r="HFS52" s="142"/>
      <c r="HFT52" s="142"/>
      <c r="HFU52" s="142"/>
      <c r="HFV52" s="142"/>
      <c r="HFW52" s="142"/>
      <c r="HFX52" s="142"/>
      <c r="HFY52" s="142"/>
      <c r="HFZ52" s="142"/>
      <c r="HGA52" s="142"/>
      <c r="HGB52" s="142"/>
      <c r="HGC52" s="142"/>
      <c r="HGD52" s="142"/>
      <c r="HGE52" s="142"/>
      <c r="HGF52" s="142"/>
      <c r="HGG52" s="142"/>
      <c r="HGH52" s="142"/>
      <c r="HGI52" s="142"/>
      <c r="HGJ52" s="142"/>
      <c r="HGK52" s="142"/>
      <c r="HGL52" s="142"/>
      <c r="HGM52" s="142"/>
      <c r="HGN52" s="142"/>
      <c r="HGO52" s="142"/>
      <c r="HGP52" s="142"/>
      <c r="HGQ52" s="142"/>
      <c r="HGR52" s="142"/>
      <c r="HGS52" s="142"/>
      <c r="HGT52" s="142"/>
      <c r="HGU52" s="142"/>
      <c r="HGV52" s="142"/>
      <c r="HGW52" s="142"/>
      <c r="HGX52" s="142"/>
      <c r="HGY52" s="142"/>
      <c r="HGZ52" s="142"/>
      <c r="HHA52" s="142"/>
      <c r="HHB52" s="142"/>
      <c r="HHC52" s="142"/>
      <c r="HHD52" s="142"/>
      <c r="HHE52" s="142"/>
      <c r="HHF52" s="142"/>
      <c r="HHG52" s="142"/>
      <c r="HHH52" s="142"/>
      <c r="HHI52" s="142"/>
      <c r="HHJ52" s="142"/>
      <c r="HHK52" s="142"/>
      <c r="HHL52" s="142"/>
      <c r="HHM52" s="142"/>
      <c r="HHN52" s="142"/>
      <c r="HHO52" s="142"/>
      <c r="HHP52" s="142"/>
      <c r="HHQ52" s="142"/>
      <c r="HHR52" s="142"/>
      <c r="HHS52" s="142"/>
      <c r="HHT52" s="142"/>
      <c r="HHU52" s="142"/>
      <c r="HHV52" s="142"/>
      <c r="HHW52" s="142"/>
      <c r="HHX52" s="142"/>
      <c r="HHY52" s="142"/>
      <c r="HHZ52" s="142"/>
      <c r="HIA52" s="142"/>
      <c r="HIB52" s="142"/>
      <c r="HIC52" s="142"/>
      <c r="HID52" s="142"/>
      <c r="HIE52" s="142"/>
      <c r="HIF52" s="142"/>
      <c r="HIG52" s="142"/>
      <c r="HIH52" s="142"/>
      <c r="HII52" s="142"/>
      <c r="HIJ52" s="142"/>
      <c r="HIK52" s="142"/>
      <c r="HIL52" s="142"/>
      <c r="HIM52" s="142"/>
      <c r="HIN52" s="142"/>
      <c r="HIO52" s="142"/>
      <c r="HIP52" s="142"/>
      <c r="HIQ52" s="142"/>
      <c r="HIR52" s="142"/>
      <c r="HIS52" s="142"/>
      <c r="HIT52" s="142"/>
      <c r="HIU52" s="142"/>
      <c r="HIV52" s="142"/>
      <c r="HIW52" s="142"/>
      <c r="HIX52" s="142"/>
      <c r="HIY52" s="142"/>
      <c r="HIZ52" s="142"/>
      <c r="HJA52" s="142"/>
      <c r="HJB52" s="142"/>
      <c r="HJC52" s="142"/>
      <c r="HJD52" s="142"/>
      <c r="HJE52" s="142"/>
      <c r="HJF52" s="142"/>
      <c r="HJG52" s="142"/>
      <c r="HJH52" s="142"/>
      <c r="HJI52" s="142"/>
      <c r="HJJ52" s="142"/>
      <c r="HJK52" s="142"/>
      <c r="HJL52" s="142"/>
      <c r="HJM52" s="142"/>
      <c r="HJN52" s="142"/>
      <c r="HJO52" s="142"/>
      <c r="HJP52" s="142"/>
      <c r="HJQ52" s="142"/>
      <c r="HJR52" s="142"/>
      <c r="HJS52" s="142"/>
      <c r="HJT52" s="142"/>
      <c r="HJU52" s="142"/>
      <c r="HJV52" s="142"/>
      <c r="HJW52" s="142"/>
      <c r="HJX52" s="142"/>
      <c r="HJY52" s="142"/>
      <c r="HJZ52" s="142"/>
      <c r="HKA52" s="142"/>
      <c r="HKB52" s="142"/>
      <c r="HKC52" s="142"/>
      <c r="HKD52" s="142"/>
      <c r="HKE52" s="142"/>
      <c r="HKF52" s="142"/>
      <c r="HKG52" s="142"/>
      <c r="HKH52" s="142"/>
      <c r="HKI52" s="142"/>
      <c r="HKJ52" s="142"/>
      <c r="HKK52" s="142"/>
      <c r="HKL52" s="142"/>
      <c r="HKM52" s="142"/>
      <c r="HKN52" s="142"/>
      <c r="HKO52" s="142"/>
      <c r="HKP52" s="142"/>
      <c r="HKQ52" s="142"/>
      <c r="HKR52" s="142"/>
      <c r="HKS52" s="142"/>
      <c r="HKT52" s="142"/>
      <c r="HKU52" s="142"/>
      <c r="HKV52" s="142"/>
      <c r="HKW52" s="142"/>
      <c r="HKX52" s="142"/>
      <c r="HKY52" s="142"/>
      <c r="HKZ52" s="142"/>
      <c r="HLA52" s="142"/>
      <c r="HLB52" s="142"/>
      <c r="HLC52" s="142"/>
      <c r="HLD52" s="142"/>
      <c r="HLE52" s="142"/>
      <c r="HLF52" s="142"/>
      <c r="HLG52" s="142"/>
      <c r="HLH52" s="142"/>
      <c r="HLI52" s="142"/>
      <c r="HLJ52" s="142"/>
      <c r="HLK52" s="142"/>
      <c r="HLL52" s="142"/>
      <c r="HLM52" s="142"/>
      <c r="HLN52" s="142"/>
      <c r="HLO52" s="142"/>
      <c r="HLP52" s="142"/>
      <c r="HLQ52" s="142"/>
      <c r="HLR52" s="142"/>
      <c r="HLS52" s="142"/>
      <c r="HLT52" s="142"/>
      <c r="HLU52" s="142"/>
      <c r="HLV52" s="142"/>
      <c r="HLW52" s="142"/>
      <c r="HLX52" s="142"/>
      <c r="HLY52" s="142"/>
      <c r="HLZ52" s="142"/>
      <c r="HMA52" s="142"/>
      <c r="HMB52" s="142"/>
      <c r="HMC52" s="142"/>
      <c r="HMD52" s="142"/>
      <c r="HME52" s="142"/>
      <c r="HMF52" s="142"/>
      <c r="HMG52" s="142"/>
      <c r="HMH52" s="142"/>
      <c r="HMI52" s="142"/>
      <c r="HMJ52" s="142"/>
      <c r="HMK52" s="142"/>
      <c r="HML52" s="142"/>
      <c r="HMM52" s="142"/>
      <c r="HMN52" s="142"/>
      <c r="HMO52" s="142"/>
      <c r="HMP52" s="142"/>
      <c r="HMQ52" s="142"/>
      <c r="HMR52" s="142"/>
      <c r="HMS52" s="142"/>
      <c r="HMT52" s="142"/>
      <c r="HMU52" s="142"/>
      <c r="HMV52" s="142"/>
      <c r="HMW52" s="142"/>
      <c r="HMX52" s="142"/>
      <c r="HMY52" s="142"/>
      <c r="HMZ52" s="142"/>
      <c r="HNA52" s="142"/>
      <c r="HNB52" s="142"/>
      <c r="HNC52" s="142"/>
      <c r="HND52" s="142"/>
      <c r="HNE52" s="142"/>
      <c r="HNF52" s="142"/>
      <c r="HNG52" s="142"/>
      <c r="HNH52" s="142"/>
      <c r="HNI52" s="142"/>
      <c r="HNJ52" s="142"/>
      <c r="HNK52" s="142"/>
      <c r="HNL52" s="142"/>
      <c r="HNM52" s="142"/>
      <c r="HNN52" s="142"/>
      <c r="HNO52" s="142"/>
      <c r="HNP52" s="142"/>
      <c r="HNQ52" s="142"/>
      <c r="HNR52" s="142"/>
      <c r="HNS52" s="142"/>
      <c r="HNT52" s="142"/>
      <c r="HNU52" s="142"/>
      <c r="HNV52" s="142"/>
      <c r="HNW52" s="142"/>
      <c r="HNX52" s="142"/>
      <c r="HNY52" s="142"/>
      <c r="HNZ52" s="142"/>
      <c r="HOA52" s="142"/>
      <c r="HOB52" s="142"/>
      <c r="HOC52" s="142"/>
      <c r="HOD52" s="142"/>
      <c r="HOE52" s="142"/>
      <c r="HOF52" s="142"/>
      <c r="HOG52" s="142"/>
      <c r="HOH52" s="142"/>
      <c r="HOI52" s="142"/>
      <c r="HOJ52" s="142"/>
      <c r="HOK52" s="142"/>
      <c r="HOL52" s="142"/>
      <c r="HOM52" s="142"/>
      <c r="HON52" s="142"/>
      <c r="HOO52" s="142"/>
      <c r="HOP52" s="142"/>
      <c r="HOQ52" s="142"/>
      <c r="HOR52" s="142"/>
      <c r="HOS52" s="142"/>
      <c r="HOT52" s="142"/>
      <c r="HOU52" s="142"/>
      <c r="HOV52" s="142"/>
      <c r="HOW52" s="142"/>
      <c r="HOX52" s="142"/>
      <c r="HOY52" s="142"/>
      <c r="HOZ52" s="142"/>
      <c r="HPA52" s="142"/>
      <c r="HPB52" s="142"/>
      <c r="HPC52" s="142"/>
      <c r="HPD52" s="142"/>
      <c r="HPE52" s="142"/>
      <c r="HPF52" s="142"/>
      <c r="HPG52" s="142"/>
      <c r="HPH52" s="142"/>
      <c r="HPI52" s="142"/>
      <c r="HPJ52" s="142"/>
      <c r="HPK52" s="142"/>
      <c r="HPL52" s="142"/>
      <c r="HPM52" s="142"/>
      <c r="HPN52" s="142"/>
      <c r="HPO52" s="142"/>
      <c r="HPP52" s="142"/>
      <c r="HPQ52" s="142"/>
      <c r="HPR52" s="142"/>
      <c r="HPS52" s="142"/>
      <c r="HPT52" s="142"/>
      <c r="HPU52" s="142"/>
      <c r="HPV52" s="142"/>
      <c r="HPW52" s="142"/>
      <c r="HPX52" s="142"/>
      <c r="HPY52" s="142"/>
      <c r="HPZ52" s="142"/>
      <c r="HQA52" s="142"/>
      <c r="HQB52" s="142"/>
      <c r="HQC52" s="142"/>
      <c r="HQD52" s="142"/>
      <c r="HQE52" s="142"/>
      <c r="HQF52" s="142"/>
      <c r="HQG52" s="142"/>
      <c r="HQH52" s="142"/>
      <c r="HQI52" s="142"/>
      <c r="HQJ52" s="142"/>
      <c r="HQK52" s="142"/>
      <c r="HQL52" s="142"/>
      <c r="HQM52" s="142"/>
      <c r="HQN52" s="142"/>
      <c r="HQO52" s="142"/>
      <c r="HQP52" s="142"/>
      <c r="HQQ52" s="142"/>
      <c r="HQR52" s="142"/>
      <c r="HQS52" s="142"/>
      <c r="HQT52" s="142"/>
      <c r="HQU52" s="142"/>
      <c r="HQV52" s="142"/>
      <c r="HQW52" s="142"/>
      <c r="HQX52" s="142"/>
      <c r="HQY52" s="142"/>
      <c r="HQZ52" s="142"/>
      <c r="HRA52" s="142"/>
      <c r="HRB52" s="142"/>
      <c r="HRC52" s="142"/>
      <c r="HRD52" s="142"/>
      <c r="HRE52" s="142"/>
      <c r="HRF52" s="142"/>
      <c r="HRG52" s="142"/>
      <c r="HRH52" s="142"/>
      <c r="HRI52" s="142"/>
      <c r="HRJ52" s="142"/>
      <c r="HRK52" s="142"/>
      <c r="HRL52" s="142"/>
      <c r="HRM52" s="142"/>
      <c r="HRN52" s="142"/>
      <c r="HRO52" s="142"/>
      <c r="HRP52" s="142"/>
      <c r="HRQ52" s="142"/>
      <c r="HRR52" s="142"/>
      <c r="HRS52" s="142"/>
      <c r="HRT52" s="142"/>
      <c r="HRU52" s="142"/>
      <c r="HRV52" s="142"/>
      <c r="HRW52" s="142"/>
      <c r="HRX52" s="142"/>
      <c r="HRY52" s="142"/>
      <c r="HRZ52" s="142"/>
      <c r="HSA52" s="142"/>
      <c r="HSB52" s="142"/>
      <c r="HSC52" s="142"/>
      <c r="HSD52" s="142"/>
      <c r="HSE52" s="142"/>
      <c r="HSF52" s="142"/>
      <c r="HSG52" s="142"/>
      <c r="HSH52" s="142"/>
      <c r="HSI52" s="142"/>
      <c r="HSJ52" s="142"/>
      <c r="HSK52" s="142"/>
      <c r="HSL52" s="142"/>
      <c r="HSM52" s="142"/>
      <c r="HSN52" s="142"/>
      <c r="HSO52" s="142"/>
      <c r="HSP52" s="142"/>
      <c r="HSQ52" s="142"/>
      <c r="HSR52" s="142"/>
      <c r="HSS52" s="142"/>
      <c r="HST52" s="142"/>
      <c r="HSU52" s="142"/>
      <c r="HSV52" s="142"/>
      <c r="HSW52" s="142"/>
      <c r="HSX52" s="142"/>
      <c r="HSY52" s="142"/>
      <c r="HSZ52" s="142"/>
      <c r="HTA52" s="142"/>
      <c r="HTB52" s="142"/>
      <c r="HTC52" s="142"/>
      <c r="HTD52" s="142"/>
      <c r="HTE52" s="142"/>
      <c r="HTF52" s="142"/>
      <c r="HTG52" s="142"/>
      <c r="HTH52" s="142"/>
      <c r="HTI52" s="142"/>
      <c r="HTJ52" s="142"/>
      <c r="HTK52" s="142"/>
      <c r="HTL52" s="142"/>
      <c r="HTM52" s="142"/>
      <c r="HTN52" s="142"/>
      <c r="HTO52" s="142"/>
      <c r="HTP52" s="142"/>
      <c r="HTQ52" s="142"/>
      <c r="HTR52" s="142"/>
      <c r="HTS52" s="142"/>
      <c r="HTT52" s="142"/>
      <c r="HTU52" s="142"/>
      <c r="HTV52" s="142"/>
      <c r="HTW52" s="142"/>
      <c r="HTX52" s="142"/>
      <c r="HTY52" s="142"/>
      <c r="HTZ52" s="142"/>
      <c r="HUA52" s="142"/>
      <c r="HUB52" s="142"/>
      <c r="HUC52" s="142"/>
      <c r="HUD52" s="142"/>
      <c r="HUE52" s="142"/>
      <c r="HUF52" s="142"/>
      <c r="HUG52" s="142"/>
      <c r="HUH52" s="142"/>
      <c r="HUI52" s="142"/>
      <c r="HUJ52" s="142"/>
      <c r="HUK52" s="142"/>
      <c r="HUL52" s="142"/>
      <c r="HUM52" s="142"/>
      <c r="HUN52" s="142"/>
      <c r="HUO52" s="142"/>
      <c r="HUP52" s="142"/>
      <c r="HUQ52" s="142"/>
      <c r="HUR52" s="142"/>
      <c r="HUS52" s="142"/>
      <c r="HUT52" s="142"/>
      <c r="HUU52" s="142"/>
      <c r="HUV52" s="142"/>
      <c r="HUW52" s="142"/>
      <c r="HUX52" s="142"/>
      <c r="HUY52" s="142"/>
      <c r="HUZ52" s="142"/>
      <c r="HVA52" s="142"/>
      <c r="HVB52" s="142"/>
      <c r="HVC52" s="142"/>
      <c r="HVD52" s="142"/>
      <c r="HVE52" s="142"/>
      <c r="HVF52" s="142"/>
      <c r="HVG52" s="142"/>
      <c r="HVH52" s="142"/>
      <c r="HVI52" s="142"/>
      <c r="HVJ52" s="142"/>
      <c r="HVK52" s="142"/>
      <c r="HVL52" s="142"/>
      <c r="HVM52" s="142"/>
      <c r="HVN52" s="142"/>
      <c r="HVO52" s="142"/>
      <c r="HVP52" s="142"/>
      <c r="HVQ52" s="142"/>
      <c r="HVR52" s="142"/>
      <c r="HVS52" s="142"/>
      <c r="HVT52" s="142"/>
      <c r="HVU52" s="142"/>
      <c r="HVV52" s="142"/>
      <c r="HVW52" s="142"/>
      <c r="HVX52" s="142"/>
      <c r="HVY52" s="142"/>
      <c r="HVZ52" s="142"/>
      <c r="HWA52" s="142"/>
      <c r="HWB52" s="142"/>
      <c r="HWC52" s="142"/>
      <c r="HWD52" s="142"/>
      <c r="HWE52" s="142"/>
      <c r="HWF52" s="142"/>
      <c r="HWG52" s="142"/>
      <c r="HWH52" s="142"/>
      <c r="HWI52" s="142"/>
      <c r="HWJ52" s="142"/>
      <c r="HWK52" s="142"/>
      <c r="HWL52" s="142"/>
      <c r="HWM52" s="142"/>
      <c r="HWN52" s="142"/>
      <c r="HWO52" s="142"/>
      <c r="HWP52" s="142"/>
      <c r="HWQ52" s="142"/>
      <c r="HWR52" s="142"/>
      <c r="HWS52" s="142"/>
      <c r="HWT52" s="142"/>
      <c r="HWU52" s="142"/>
      <c r="HWV52" s="142"/>
      <c r="HWW52" s="142"/>
      <c r="HWX52" s="142"/>
      <c r="HWY52" s="142"/>
      <c r="HWZ52" s="142"/>
      <c r="HXA52" s="142"/>
      <c r="HXB52" s="142"/>
      <c r="HXC52" s="142"/>
      <c r="HXD52" s="142"/>
      <c r="HXE52" s="142"/>
      <c r="HXF52" s="142"/>
      <c r="HXG52" s="142"/>
      <c r="HXH52" s="142"/>
      <c r="HXI52" s="142"/>
      <c r="HXJ52" s="142"/>
      <c r="HXK52" s="142"/>
      <c r="HXL52" s="142"/>
      <c r="HXM52" s="142"/>
      <c r="HXN52" s="142"/>
      <c r="HXO52" s="142"/>
      <c r="HXP52" s="142"/>
      <c r="HXQ52" s="142"/>
      <c r="HXR52" s="142"/>
      <c r="HXS52" s="142"/>
      <c r="HXT52" s="142"/>
      <c r="HXU52" s="142"/>
      <c r="HXV52" s="142"/>
      <c r="HXW52" s="142"/>
      <c r="HXX52" s="142"/>
      <c r="HXY52" s="142"/>
      <c r="HXZ52" s="142"/>
      <c r="HYA52" s="142"/>
      <c r="HYB52" s="142"/>
      <c r="HYC52" s="142"/>
      <c r="HYD52" s="142"/>
      <c r="HYE52" s="142"/>
      <c r="HYF52" s="142"/>
      <c r="HYG52" s="142"/>
      <c r="HYH52" s="142"/>
      <c r="HYI52" s="142"/>
      <c r="HYJ52" s="142"/>
      <c r="HYK52" s="142"/>
      <c r="HYL52" s="142"/>
      <c r="HYM52" s="142"/>
      <c r="HYN52" s="142"/>
      <c r="HYO52" s="142"/>
      <c r="HYP52" s="142"/>
      <c r="HYQ52" s="142"/>
      <c r="HYR52" s="142"/>
      <c r="HYS52" s="142"/>
      <c r="HYT52" s="142"/>
      <c r="HYU52" s="142"/>
      <c r="HYV52" s="142"/>
      <c r="HYW52" s="142"/>
      <c r="HYX52" s="142"/>
      <c r="HYY52" s="142"/>
      <c r="HYZ52" s="142"/>
      <c r="HZA52" s="142"/>
      <c r="HZB52" s="142"/>
      <c r="HZC52" s="142"/>
      <c r="HZD52" s="142"/>
      <c r="HZE52" s="142"/>
      <c r="HZF52" s="142"/>
      <c r="HZG52" s="142"/>
      <c r="HZH52" s="142"/>
      <c r="HZI52" s="142"/>
      <c r="HZJ52" s="142"/>
      <c r="HZK52" s="142"/>
      <c r="HZL52" s="142"/>
      <c r="HZM52" s="142"/>
      <c r="HZN52" s="142"/>
      <c r="HZO52" s="142"/>
      <c r="HZP52" s="142"/>
      <c r="HZQ52" s="142"/>
      <c r="HZR52" s="142"/>
      <c r="HZS52" s="142"/>
      <c r="HZT52" s="142"/>
      <c r="HZU52" s="142"/>
      <c r="HZV52" s="142"/>
      <c r="HZW52" s="142"/>
      <c r="HZX52" s="142"/>
      <c r="HZY52" s="142"/>
      <c r="HZZ52" s="142"/>
      <c r="IAA52" s="142"/>
      <c r="IAB52" s="142"/>
      <c r="IAC52" s="142"/>
      <c r="IAD52" s="142"/>
      <c r="IAE52" s="142"/>
      <c r="IAF52" s="142"/>
      <c r="IAG52" s="142"/>
      <c r="IAH52" s="142"/>
      <c r="IAI52" s="142"/>
      <c r="IAJ52" s="142"/>
      <c r="IAK52" s="142"/>
      <c r="IAL52" s="142"/>
      <c r="IAM52" s="142"/>
      <c r="IAN52" s="142"/>
      <c r="IAO52" s="142"/>
      <c r="IAP52" s="142"/>
      <c r="IAQ52" s="142"/>
      <c r="IAR52" s="142"/>
      <c r="IAS52" s="142"/>
      <c r="IAT52" s="142"/>
      <c r="IAU52" s="142"/>
      <c r="IAV52" s="142"/>
      <c r="IAW52" s="142"/>
      <c r="IAX52" s="142"/>
      <c r="IAY52" s="142"/>
      <c r="IAZ52" s="142"/>
      <c r="IBA52" s="142"/>
      <c r="IBB52" s="142"/>
      <c r="IBC52" s="142"/>
      <c r="IBD52" s="142"/>
      <c r="IBE52" s="142"/>
      <c r="IBF52" s="142"/>
      <c r="IBG52" s="142"/>
      <c r="IBH52" s="142"/>
      <c r="IBI52" s="142"/>
      <c r="IBJ52" s="142"/>
      <c r="IBK52" s="142"/>
      <c r="IBL52" s="142"/>
      <c r="IBM52" s="142"/>
      <c r="IBN52" s="142"/>
      <c r="IBO52" s="142"/>
      <c r="IBP52" s="142"/>
      <c r="IBQ52" s="142"/>
      <c r="IBR52" s="142"/>
      <c r="IBS52" s="142"/>
      <c r="IBT52" s="142"/>
      <c r="IBU52" s="142"/>
      <c r="IBV52" s="142"/>
      <c r="IBW52" s="142"/>
      <c r="IBX52" s="142"/>
      <c r="IBY52" s="142"/>
      <c r="IBZ52" s="142"/>
      <c r="ICA52" s="142"/>
      <c r="ICB52" s="142"/>
      <c r="ICC52" s="142"/>
      <c r="ICD52" s="142"/>
      <c r="ICE52" s="142"/>
      <c r="ICF52" s="142"/>
      <c r="ICG52" s="142"/>
      <c r="ICH52" s="142"/>
      <c r="ICI52" s="142"/>
      <c r="ICJ52" s="142"/>
      <c r="ICK52" s="142"/>
      <c r="ICL52" s="142"/>
      <c r="ICM52" s="142"/>
      <c r="ICN52" s="142"/>
      <c r="ICO52" s="142"/>
      <c r="ICP52" s="142"/>
      <c r="ICQ52" s="142"/>
      <c r="ICR52" s="142"/>
      <c r="ICS52" s="142"/>
      <c r="ICT52" s="142"/>
      <c r="ICU52" s="142"/>
      <c r="ICV52" s="142"/>
      <c r="ICW52" s="142"/>
      <c r="ICX52" s="142"/>
      <c r="ICY52" s="142"/>
      <c r="ICZ52" s="142"/>
      <c r="IDA52" s="142"/>
      <c r="IDB52" s="142"/>
      <c r="IDC52" s="142"/>
      <c r="IDD52" s="142"/>
      <c r="IDE52" s="142"/>
      <c r="IDF52" s="142"/>
      <c r="IDG52" s="142"/>
      <c r="IDH52" s="142"/>
      <c r="IDI52" s="142"/>
      <c r="IDJ52" s="142"/>
      <c r="IDK52" s="142"/>
      <c r="IDL52" s="142"/>
      <c r="IDM52" s="142"/>
      <c r="IDN52" s="142"/>
      <c r="IDO52" s="142"/>
      <c r="IDP52" s="142"/>
      <c r="IDQ52" s="142"/>
      <c r="IDR52" s="142"/>
      <c r="IDS52" s="142"/>
      <c r="IDT52" s="142"/>
      <c r="IDU52" s="142"/>
      <c r="IDV52" s="142"/>
      <c r="IDW52" s="142"/>
      <c r="IDX52" s="142"/>
      <c r="IDY52" s="142"/>
      <c r="IDZ52" s="142"/>
      <c r="IEA52" s="142"/>
      <c r="IEB52" s="142"/>
      <c r="IEC52" s="142"/>
      <c r="IED52" s="142"/>
      <c r="IEE52" s="142"/>
      <c r="IEF52" s="142"/>
      <c r="IEG52" s="142"/>
      <c r="IEH52" s="142"/>
      <c r="IEI52" s="142"/>
      <c r="IEJ52" s="142"/>
      <c r="IEK52" s="142"/>
      <c r="IEL52" s="142"/>
      <c r="IEM52" s="142"/>
      <c r="IEN52" s="142"/>
      <c r="IEO52" s="142"/>
      <c r="IEP52" s="142"/>
      <c r="IEQ52" s="142"/>
      <c r="IER52" s="142"/>
      <c r="IES52" s="142"/>
      <c r="IET52" s="142"/>
      <c r="IEU52" s="142"/>
      <c r="IEV52" s="142"/>
      <c r="IEW52" s="142"/>
      <c r="IEX52" s="142"/>
      <c r="IEY52" s="142"/>
      <c r="IEZ52" s="142"/>
      <c r="IFA52" s="142"/>
      <c r="IFB52" s="142"/>
      <c r="IFC52" s="142"/>
      <c r="IFD52" s="142"/>
      <c r="IFE52" s="142"/>
      <c r="IFF52" s="142"/>
      <c r="IFG52" s="142"/>
      <c r="IFH52" s="142"/>
      <c r="IFI52" s="142"/>
      <c r="IFJ52" s="142"/>
      <c r="IFK52" s="142"/>
      <c r="IFL52" s="142"/>
      <c r="IFM52" s="142"/>
      <c r="IFN52" s="142"/>
      <c r="IFO52" s="142"/>
      <c r="IFP52" s="142"/>
      <c r="IFQ52" s="142"/>
      <c r="IFR52" s="142"/>
      <c r="IFS52" s="142"/>
      <c r="IFT52" s="142"/>
      <c r="IFU52" s="142"/>
      <c r="IFV52" s="142"/>
      <c r="IFW52" s="142"/>
      <c r="IFX52" s="142"/>
      <c r="IFY52" s="142"/>
      <c r="IFZ52" s="142"/>
      <c r="IGA52" s="142"/>
      <c r="IGB52" s="142"/>
      <c r="IGC52" s="142"/>
      <c r="IGD52" s="142"/>
      <c r="IGE52" s="142"/>
      <c r="IGF52" s="142"/>
      <c r="IGG52" s="142"/>
      <c r="IGH52" s="142"/>
      <c r="IGI52" s="142"/>
      <c r="IGJ52" s="142"/>
      <c r="IGK52" s="142"/>
      <c r="IGL52" s="142"/>
      <c r="IGM52" s="142"/>
      <c r="IGN52" s="142"/>
      <c r="IGO52" s="142"/>
      <c r="IGP52" s="142"/>
      <c r="IGQ52" s="142"/>
      <c r="IGR52" s="142"/>
      <c r="IGS52" s="142"/>
      <c r="IGT52" s="142"/>
      <c r="IGU52" s="142"/>
      <c r="IGV52" s="142"/>
      <c r="IGW52" s="142"/>
      <c r="IGX52" s="142"/>
      <c r="IGY52" s="142"/>
      <c r="IGZ52" s="142"/>
      <c r="IHA52" s="142"/>
      <c r="IHB52" s="142"/>
      <c r="IHC52" s="142"/>
      <c r="IHD52" s="142"/>
      <c r="IHE52" s="142"/>
      <c r="IHF52" s="142"/>
      <c r="IHG52" s="142"/>
      <c r="IHH52" s="142"/>
      <c r="IHI52" s="142"/>
      <c r="IHJ52" s="142"/>
      <c r="IHK52" s="142"/>
      <c r="IHL52" s="142"/>
      <c r="IHM52" s="142"/>
      <c r="IHN52" s="142"/>
      <c r="IHO52" s="142"/>
      <c r="IHP52" s="142"/>
      <c r="IHQ52" s="142"/>
      <c r="IHR52" s="142"/>
      <c r="IHS52" s="142"/>
      <c r="IHT52" s="142"/>
      <c r="IHU52" s="142"/>
      <c r="IHV52" s="142"/>
      <c r="IHW52" s="142"/>
      <c r="IHX52" s="142"/>
      <c r="IHY52" s="142"/>
      <c r="IHZ52" s="142"/>
      <c r="IIA52" s="142"/>
      <c r="IIB52" s="142"/>
      <c r="IIC52" s="142"/>
      <c r="IID52" s="142"/>
      <c r="IIE52" s="142"/>
      <c r="IIF52" s="142"/>
      <c r="IIG52" s="142"/>
      <c r="IIH52" s="142"/>
      <c r="III52" s="142"/>
      <c r="IIJ52" s="142"/>
      <c r="IIK52" s="142"/>
      <c r="IIL52" s="142"/>
      <c r="IIM52" s="142"/>
      <c r="IIN52" s="142"/>
      <c r="IIO52" s="142"/>
      <c r="IIP52" s="142"/>
      <c r="IIQ52" s="142"/>
      <c r="IIR52" s="142"/>
      <c r="IIS52" s="142"/>
      <c r="IIT52" s="142"/>
      <c r="IIU52" s="142"/>
      <c r="IIV52" s="142"/>
      <c r="IIW52" s="142"/>
      <c r="IIX52" s="142"/>
      <c r="IIY52" s="142"/>
      <c r="IIZ52" s="142"/>
      <c r="IJA52" s="142"/>
      <c r="IJB52" s="142"/>
      <c r="IJC52" s="142"/>
      <c r="IJD52" s="142"/>
      <c r="IJE52" s="142"/>
      <c r="IJF52" s="142"/>
      <c r="IJG52" s="142"/>
      <c r="IJH52" s="142"/>
      <c r="IJI52" s="142"/>
      <c r="IJJ52" s="142"/>
      <c r="IJK52" s="142"/>
      <c r="IJL52" s="142"/>
      <c r="IJM52" s="142"/>
      <c r="IJN52" s="142"/>
      <c r="IJO52" s="142"/>
      <c r="IJP52" s="142"/>
      <c r="IJQ52" s="142"/>
      <c r="IJR52" s="142"/>
      <c r="IJS52" s="142"/>
      <c r="IJT52" s="142"/>
      <c r="IJU52" s="142"/>
      <c r="IJV52" s="142"/>
      <c r="IJW52" s="142"/>
      <c r="IJX52" s="142"/>
      <c r="IJY52" s="142"/>
      <c r="IJZ52" s="142"/>
      <c r="IKA52" s="142"/>
      <c r="IKB52" s="142"/>
      <c r="IKC52" s="142"/>
      <c r="IKD52" s="142"/>
      <c r="IKE52" s="142"/>
      <c r="IKF52" s="142"/>
      <c r="IKG52" s="142"/>
      <c r="IKH52" s="142"/>
      <c r="IKI52" s="142"/>
      <c r="IKJ52" s="142"/>
      <c r="IKK52" s="142"/>
      <c r="IKL52" s="142"/>
      <c r="IKM52" s="142"/>
      <c r="IKN52" s="142"/>
      <c r="IKO52" s="142"/>
      <c r="IKP52" s="142"/>
      <c r="IKQ52" s="142"/>
      <c r="IKR52" s="142"/>
      <c r="IKS52" s="142"/>
      <c r="IKT52" s="142"/>
      <c r="IKU52" s="142"/>
      <c r="IKV52" s="142"/>
      <c r="IKW52" s="142"/>
      <c r="IKX52" s="142"/>
      <c r="IKY52" s="142"/>
      <c r="IKZ52" s="142"/>
      <c r="ILA52" s="142"/>
      <c r="ILB52" s="142"/>
      <c r="ILC52" s="142"/>
      <c r="ILD52" s="142"/>
      <c r="ILE52" s="142"/>
      <c r="ILF52" s="142"/>
      <c r="ILG52" s="142"/>
      <c r="ILH52" s="142"/>
      <c r="ILI52" s="142"/>
      <c r="ILJ52" s="142"/>
      <c r="ILK52" s="142"/>
      <c r="ILL52" s="142"/>
      <c r="ILM52" s="142"/>
      <c r="ILN52" s="142"/>
      <c r="ILO52" s="142"/>
      <c r="ILP52" s="142"/>
      <c r="ILQ52" s="142"/>
      <c r="ILR52" s="142"/>
      <c r="ILS52" s="142"/>
      <c r="ILT52" s="142"/>
      <c r="ILU52" s="142"/>
      <c r="ILV52" s="142"/>
      <c r="ILW52" s="142"/>
      <c r="ILX52" s="142"/>
      <c r="ILY52" s="142"/>
      <c r="ILZ52" s="142"/>
      <c r="IMA52" s="142"/>
      <c r="IMB52" s="142"/>
      <c r="IMC52" s="142"/>
      <c r="IMD52" s="142"/>
      <c r="IME52" s="142"/>
      <c r="IMF52" s="142"/>
      <c r="IMG52" s="142"/>
      <c r="IMH52" s="142"/>
      <c r="IMI52" s="142"/>
      <c r="IMJ52" s="142"/>
      <c r="IMK52" s="142"/>
      <c r="IML52" s="142"/>
      <c r="IMM52" s="142"/>
      <c r="IMN52" s="142"/>
      <c r="IMO52" s="142"/>
      <c r="IMP52" s="142"/>
      <c r="IMQ52" s="142"/>
      <c r="IMR52" s="142"/>
      <c r="IMS52" s="142"/>
      <c r="IMT52" s="142"/>
      <c r="IMU52" s="142"/>
      <c r="IMV52" s="142"/>
      <c r="IMW52" s="142"/>
      <c r="IMX52" s="142"/>
      <c r="IMY52" s="142"/>
      <c r="IMZ52" s="142"/>
      <c r="INA52" s="142"/>
      <c r="INB52" s="142"/>
      <c r="INC52" s="142"/>
      <c r="IND52" s="142"/>
      <c r="INE52" s="142"/>
      <c r="INF52" s="142"/>
      <c r="ING52" s="142"/>
      <c r="INH52" s="142"/>
      <c r="INI52" s="142"/>
      <c r="INJ52" s="142"/>
      <c r="INK52" s="142"/>
      <c r="INL52" s="142"/>
      <c r="INM52" s="142"/>
      <c r="INN52" s="142"/>
      <c r="INO52" s="142"/>
      <c r="INP52" s="142"/>
      <c r="INQ52" s="142"/>
      <c r="INR52" s="142"/>
      <c r="INS52" s="142"/>
      <c r="INT52" s="142"/>
      <c r="INU52" s="142"/>
      <c r="INV52" s="142"/>
      <c r="INW52" s="142"/>
      <c r="INX52" s="142"/>
      <c r="INY52" s="142"/>
      <c r="INZ52" s="142"/>
      <c r="IOA52" s="142"/>
      <c r="IOB52" s="142"/>
      <c r="IOC52" s="142"/>
      <c r="IOD52" s="142"/>
      <c r="IOE52" s="142"/>
      <c r="IOF52" s="142"/>
      <c r="IOG52" s="142"/>
      <c r="IOH52" s="142"/>
      <c r="IOI52" s="142"/>
      <c r="IOJ52" s="142"/>
      <c r="IOK52" s="142"/>
      <c r="IOL52" s="142"/>
      <c r="IOM52" s="142"/>
      <c r="ION52" s="142"/>
      <c r="IOO52" s="142"/>
      <c r="IOP52" s="142"/>
      <c r="IOQ52" s="142"/>
      <c r="IOR52" s="142"/>
      <c r="IOS52" s="142"/>
      <c r="IOT52" s="142"/>
      <c r="IOU52" s="142"/>
      <c r="IOV52" s="142"/>
      <c r="IOW52" s="142"/>
      <c r="IOX52" s="142"/>
      <c r="IOY52" s="142"/>
      <c r="IOZ52" s="142"/>
      <c r="IPA52" s="142"/>
      <c r="IPB52" s="142"/>
      <c r="IPC52" s="142"/>
      <c r="IPD52" s="142"/>
      <c r="IPE52" s="142"/>
      <c r="IPF52" s="142"/>
      <c r="IPG52" s="142"/>
      <c r="IPH52" s="142"/>
      <c r="IPI52" s="142"/>
      <c r="IPJ52" s="142"/>
      <c r="IPK52" s="142"/>
      <c r="IPL52" s="142"/>
      <c r="IPM52" s="142"/>
      <c r="IPN52" s="142"/>
      <c r="IPO52" s="142"/>
      <c r="IPP52" s="142"/>
      <c r="IPQ52" s="142"/>
      <c r="IPR52" s="142"/>
      <c r="IPS52" s="142"/>
      <c r="IPT52" s="142"/>
      <c r="IPU52" s="142"/>
      <c r="IPV52" s="142"/>
      <c r="IPW52" s="142"/>
      <c r="IPX52" s="142"/>
      <c r="IPY52" s="142"/>
      <c r="IPZ52" s="142"/>
      <c r="IQA52" s="142"/>
      <c r="IQB52" s="142"/>
      <c r="IQC52" s="142"/>
      <c r="IQD52" s="142"/>
      <c r="IQE52" s="142"/>
      <c r="IQF52" s="142"/>
      <c r="IQG52" s="142"/>
      <c r="IQH52" s="142"/>
      <c r="IQI52" s="142"/>
      <c r="IQJ52" s="142"/>
      <c r="IQK52" s="142"/>
      <c r="IQL52" s="142"/>
      <c r="IQM52" s="142"/>
      <c r="IQN52" s="142"/>
      <c r="IQO52" s="142"/>
      <c r="IQP52" s="142"/>
      <c r="IQQ52" s="142"/>
      <c r="IQR52" s="142"/>
      <c r="IQS52" s="142"/>
      <c r="IQT52" s="142"/>
      <c r="IQU52" s="142"/>
      <c r="IQV52" s="142"/>
      <c r="IQW52" s="142"/>
      <c r="IQX52" s="142"/>
      <c r="IQY52" s="142"/>
      <c r="IQZ52" s="142"/>
      <c r="IRA52" s="142"/>
      <c r="IRB52" s="142"/>
      <c r="IRC52" s="142"/>
      <c r="IRD52" s="142"/>
      <c r="IRE52" s="142"/>
      <c r="IRF52" s="142"/>
      <c r="IRG52" s="142"/>
      <c r="IRH52" s="142"/>
      <c r="IRI52" s="142"/>
      <c r="IRJ52" s="142"/>
      <c r="IRK52" s="142"/>
      <c r="IRL52" s="142"/>
      <c r="IRM52" s="142"/>
      <c r="IRN52" s="142"/>
      <c r="IRO52" s="142"/>
      <c r="IRP52" s="142"/>
      <c r="IRQ52" s="142"/>
      <c r="IRR52" s="142"/>
      <c r="IRS52" s="142"/>
      <c r="IRT52" s="142"/>
      <c r="IRU52" s="142"/>
      <c r="IRV52" s="142"/>
      <c r="IRW52" s="142"/>
      <c r="IRX52" s="142"/>
      <c r="IRY52" s="142"/>
      <c r="IRZ52" s="142"/>
      <c r="ISA52" s="142"/>
      <c r="ISB52" s="142"/>
      <c r="ISC52" s="142"/>
      <c r="ISD52" s="142"/>
      <c r="ISE52" s="142"/>
      <c r="ISF52" s="142"/>
      <c r="ISG52" s="142"/>
      <c r="ISH52" s="142"/>
      <c r="ISI52" s="142"/>
      <c r="ISJ52" s="142"/>
      <c r="ISK52" s="142"/>
      <c r="ISL52" s="142"/>
      <c r="ISM52" s="142"/>
      <c r="ISN52" s="142"/>
      <c r="ISO52" s="142"/>
      <c r="ISP52" s="142"/>
      <c r="ISQ52" s="142"/>
      <c r="ISR52" s="142"/>
      <c r="ISS52" s="142"/>
      <c r="IST52" s="142"/>
      <c r="ISU52" s="142"/>
      <c r="ISV52" s="142"/>
      <c r="ISW52" s="142"/>
      <c r="ISX52" s="142"/>
      <c r="ISY52" s="142"/>
      <c r="ISZ52" s="142"/>
      <c r="ITA52" s="142"/>
      <c r="ITB52" s="142"/>
      <c r="ITC52" s="142"/>
      <c r="ITD52" s="142"/>
      <c r="ITE52" s="142"/>
      <c r="ITF52" s="142"/>
      <c r="ITG52" s="142"/>
      <c r="ITH52" s="142"/>
      <c r="ITI52" s="142"/>
      <c r="ITJ52" s="142"/>
      <c r="ITK52" s="142"/>
      <c r="ITL52" s="142"/>
      <c r="ITM52" s="142"/>
      <c r="ITN52" s="142"/>
      <c r="ITO52" s="142"/>
      <c r="ITP52" s="142"/>
      <c r="ITQ52" s="142"/>
      <c r="ITR52" s="142"/>
      <c r="ITS52" s="142"/>
      <c r="ITT52" s="142"/>
      <c r="ITU52" s="142"/>
      <c r="ITV52" s="142"/>
      <c r="ITW52" s="142"/>
      <c r="ITX52" s="142"/>
      <c r="ITY52" s="142"/>
      <c r="ITZ52" s="142"/>
      <c r="IUA52" s="142"/>
      <c r="IUB52" s="142"/>
      <c r="IUC52" s="142"/>
      <c r="IUD52" s="142"/>
      <c r="IUE52" s="142"/>
      <c r="IUF52" s="142"/>
      <c r="IUG52" s="142"/>
      <c r="IUH52" s="142"/>
      <c r="IUI52" s="142"/>
      <c r="IUJ52" s="142"/>
      <c r="IUK52" s="142"/>
      <c r="IUL52" s="142"/>
      <c r="IUM52" s="142"/>
      <c r="IUN52" s="142"/>
      <c r="IUO52" s="142"/>
      <c r="IUP52" s="142"/>
      <c r="IUQ52" s="142"/>
      <c r="IUR52" s="142"/>
      <c r="IUS52" s="142"/>
      <c r="IUT52" s="142"/>
      <c r="IUU52" s="142"/>
      <c r="IUV52" s="142"/>
      <c r="IUW52" s="142"/>
      <c r="IUX52" s="142"/>
      <c r="IUY52" s="142"/>
      <c r="IUZ52" s="142"/>
      <c r="IVA52" s="142"/>
      <c r="IVB52" s="142"/>
      <c r="IVC52" s="142"/>
      <c r="IVD52" s="142"/>
      <c r="IVE52" s="142"/>
      <c r="IVF52" s="142"/>
      <c r="IVG52" s="142"/>
      <c r="IVH52" s="142"/>
      <c r="IVI52" s="142"/>
      <c r="IVJ52" s="142"/>
      <c r="IVK52" s="142"/>
      <c r="IVL52" s="142"/>
      <c r="IVM52" s="142"/>
      <c r="IVN52" s="142"/>
      <c r="IVO52" s="142"/>
      <c r="IVP52" s="142"/>
      <c r="IVQ52" s="142"/>
      <c r="IVR52" s="142"/>
      <c r="IVS52" s="142"/>
      <c r="IVT52" s="142"/>
      <c r="IVU52" s="142"/>
      <c r="IVV52" s="142"/>
      <c r="IVW52" s="142"/>
      <c r="IVX52" s="142"/>
      <c r="IVY52" s="142"/>
      <c r="IVZ52" s="142"/>
      <c r="IWA52" s="142"/>
      <c r="IWB52" s="142"/>
      <c r="IWC52" s="142"/>
      <c r="IWD52" s="142"/>
      <c r="IWE52" s="142"/>
      <c r="IWF52" s="142"/>
      <c r="IWG52" s="142"/>
      <c r="IWH52" s="142"/>
      <c r="IWI52" s="142"/>
      <c r="IWJ52" s="142"/>
      <c r="IWK52" s="142"/>
      <c r="IWL52" s="142"/>
      <c r="IWM52" s="142"/>
      <c r="IWN52" s="142"/>
      <c r="IWO52" s="142"/>
      <c r="IWP52" s="142"/>
      <c r="IWQ52" s="142"/>
      <c r="IWR52" s="142"/>
      <c r="IWS52" s="142"/>
      <c r="IWT52" s="142"/>
      <c r="IWU52" s="142"/>
      <c r="IWV52" s="142"/>
      <c r="IWW52" s="142"/>
      <c r="IWX52" s="142"/>
      <c r="IWY52" s="142"/>
      <c r="IWZ52" s="142"/>
      <c r="IXA52" s="142"/>
      <c r="IXB52" s="142"/>
      <c r="IXC52" s="142"/>
      <c r="IXD52" s="142"/>
      <c r="IXE52" s="142"/>
      <c r="IXF52" s="142"/>
      <c r="IXG52" s="142"/>
      <c r="IXH52" s="142"/>
      <c r="IXI52" s="142"/>
      <c r="IXJ52" s="142"/>
      <c r="IXK52" s="142"/>
      <c r="IXL52" s="142"/>
      <c r="IXM52" s="142"/>
      <c r="IXN52" s="142"/>
      <c r="IXO52" s="142"/>
      <c r="IXP52" s="142"/>
      <c r="IXQ52" s="142"/>
      <c r="IXR52" s="142"/>
      <c r="IXS52" s="142"/>
      <c r="IXT52" s="142"/>
      <c r="IXU52" s="142"/>
      <c r="IXV52" s="142"/>
      <c r="IXW52" s="142"/>
      <c r="IXX52" s="142"/>
      <c r="IXY52" s="142"/>
      <c r="IXZ52" s="142"/>
      <c r="IYA52" s="142"/>
      <c r="IYB52" s="142"/>
      <c r="IYC52" s="142"/>
      <c r="IYD52" s="142"/>
      <c r="IYE52" s="142"/>
      <c r="IYF52" s="142"/>
      <c r="IYG52" s="142"/>
      <c r="IYH52" s="142"/>
      <c r="IYI52" s="142"/>
      <c r="IYJ52" s="142"/>
      <c r="IYK52" s="142"/>
      <c r="IYL52" s="142"/>
      <c r="IYM52" s="142"/>
      <c r="IYN52" s="142"/>
      <c r="IYO52" s="142"/>
      <c r="IYP52" s="142"/>
      <c r="IYQ52" s="142"/>
      <c r="IYR52" s="142"/>
      <c r="IYS52" s="142"/>
      <c r="IYT52" s="142"/>
      <c r="IYU52" s="142"/>
      <c r="IYV52" s="142"/>
      <c r="IYW52" s="142"/>
      <c r="IYX52" s="142"/>
      <c r="IYY52" s="142"/>
      <c r="IYZ52" s="142"/>
      <c r="IZA52" s="142"/>
      <c r="IZB52" s="142"/>
      <c r="IZC52" s="142"/>
      <c r="IZD52" s="142"/>
      <c r="IZE52" s="142"/>
      <c r="IZF52" s="142"/>
      <c r="IZG52" s="142"/>
      <c r="IZH52" s="142"/>
      <c r="IZI52" s="142"/>
      <c r="IZJ52" s="142"/>
      <c r="IZK52" s="142"/>
      <c r="IZL52" s="142"/>
      <c r="IZM52" s="142"/>
      <c r="IZN52" s="142"/>
      <c r="IZO52" s="142"/>
      <c r="IZP52" s="142"/>
      <c r="IZQ52" s="142"/>
      <c r="IZR52" s="142"/>
      <c r="IZS52" s="142"/>
      <c r="IZT52" s="142"/>
      <c r="IZU52" s="142"/>
      <c r="IZV52" s="142"/>
      <c r="IZW52" s="142"/>
      <c r="IZX52" s="142"/>
      <c r="IZY52" s="142"/>
      <c r="IZZ52" s="142"/>
      <c r="JAA52" s="142"/>
      <c r="JAB52" s="142"/>
      <c r="JAC52" s="142"/>
      <c r="JAD52" s="142"/>
      <c r="JAE52" s="142"/>
      <c r="JAF52" s="142"/>
      <c r="JAG52" s="142"/>
      <c r="JAH52" s="142"/>
      <c r="JAI52" s="142"/>
      <c r="JAJ52" s="142"/>
      <c r="JAK52" s="142"/>
      <c r="JAL52" s="142"/>
      <c r="JAM52" s="142"/>
      <c r="JAN52" s="142"/>
      <c r="JAO52" s="142"/>
      <c r="JAP52" s="142"/>
      <c r="JAQ52" s="142"/>
      <c r="JAR52" s="142"/>
      <c r="JAS52" s="142"/>
      <c r="JAT52" s="142"/>
      <c r="JAU52" s="142"/>
      <c r="JAV52" s="142"/>
      <c r="JAW52" s="142"/>
      <c r="JAX52" s="142"/>
      <c r="JAY52" s="142"/>
      <c r="JAZ52" s="142"/>
      <c r="JBA52" s="142"/>
      <c r="JBB52" s="142"/>
      <c r="JBC52" s="142"/>
      <c r="JBD52" s="142"/>
      <c r="JBE52" s="142"/>
      <c r="JBF52" s="142"/>
      <c r="JBG52" s="142"/>
      <c r="JBH52" s="142"/>
      <c r="JBI52" s="142"/>
      <c r="JBJ52" s="142"/>
      <c r="JBK52" s="142"/>
      <c r="JBL52" s="142"/>
      <c r="JBM52" s="142"/>
      <c r="JBN52" s="142"/>
      <c r="JBO52" s="142"/>
      <c r="JBP52" s="142"/>
      <c r="JBQ52" s="142"/>
      <c r="JBR52" s="142"/>
      <c r="JBS52" s="142"/>
      <c r="JBT52" s="142"/>
      <c r="JBU52" s="142"/>
      <c r="JBV52" s="142"/>
      <c r="JBW52" s="142"/>
      <c r="JBX52" s="142"/>
      <c r="JBY52" s="142"/>
      <c r="JBZ52" s="142"/>
      <c r="JCA52" s="142"/>
      <c r="JCB52" s="142"/>
      <c r="JCC52" s="142"/>
      <c r="JCD52" s="142"/>
      <c r="JCE52" s="142"/>
      <c r="JCF52" s="142"/>
      <c r="JCG52" s="142"/>
      <c r="JCH52" s="142"/>
      <c r="JCI52" s="142"/>
      <c r="JCJ52" s="142"/>
      <c r="JCK52" s="142"/>
      <c r="JCL52" s="142"/>
      <c r="JCM52" s="142"/>
      <c r="JCN52" s="142"/>
      <c r="JCO52" s="142"/>
      <c r="JCP52" s="142"/>
      <c r="JCQ52" s="142"/>
      <c r="JCR52" s="142"/>
      <c r="JCS52" s="142"/>
      <c r="JCT52" s="142"/>
      <c r="JCU52" s="142"/>
      <c r="JCV52" s="142"/>
      <c r="JCW52" s="142"/>
      <c r="JCX52" s="142"/>
      <c r="JCY52" s="142"/>
      <c r="JCZ52" s="142"/>
      <c r="JDA52" s="142"/>
      <c r="JDB52" s="142"/>
      <c r="JDC52" s="142"/>
      <c r="JDD52" s="142"/>
      <c r="JDE52" s="142"/>
      <c r="JDF52" s="142"/>
      <c r="JDG52" s="142"/>
      <c r="JDH52" s="142"/>
      <c r="JDI52" s="142"/>
      <c r="JDJ52" s="142"/>
      <c r="JDK52" s="142"/>
      <c r="JDL52" s="142"/>
      <c r="JDM52" s="142"/>
      <c r="JDN52" s="142"/>
      <c r="JDO52" s="142"/>
      <c r="JDP52" s="142"/>
      <c r="JDQ52" s="142"/>
      <c r="JDR52" s="142"/>
      <c r="JDS52" s="142"/>
      <c r="JDT52" s="142"/>
      <c r="JDU52" s="142"/>
      <c r="JDV52" s="142"/>
      <c r="JDW52" s="142"/>
      <c r="JDX52" s="142"/>
      <c r="JDY52" s="142"/>
      <c r="JDZ52" s="142"/>
      <c r="JEA52" s="142"/>
      <c r="JEB52" s="142"/>
      <c r="JEC52" s="142"/>
      <c r="JED52" s="142"/>
      <c r="JEE52" s="142"/>
      <c r="JEF52" s="142"/>
      <c r="JEG52" s="142"/>
      <c r="JEH52" s="142"/>
      <c r="JEI52" s="142"/>
      <c r="JEJ52" s="142"/>
      <c r="JEK52" s="142"/>
      <c r="JEL52" s="142"/>
      <c r="JEM52" s="142"/>
      <c r="JEN52" s="142"/>
      <c r="JEO52" s="142"/>
      <c r="JEP52" s="142"/>
      <c r="JEQ52" s="142"/>
      <c r="JER52" s="142"/>
      <c r="JES52" s="142"/>
      <c r="JET52" s="142"/>
      <c r="JEU52" s="142"/>
      <c r="JEV52" s="142"/>
      <c r="JEW52" s="142"/>
      <c r="JEX52" s="142"/>
      <c r="JEY52" s="142"/>
      <c r="JEZ52" s="142"/>
      <c r="JFA52" s="142"/>
      <c r="JFB52" s="142"/>
      <c r="JFC52" s="142"/>
      <c r="JFD52" s="142"/>
      <c r="JFE52" s="142"/>
      <c r="JFF52" s="142"/>
      <c r="JFG52" s="142"/>
      <c r="JFH52" s="142"/>
      <c r="JFI52" s="142"/>
      <c r="JFJ52" s="142"/>
      <c r="JFK52" s="142"/>
      <c r="JFL52" s="142"/>
      <c r="JFM52" s="142"/>
      <c r="JFN52" s="142"/>
      <c r="JFO52" s="142"/>
      <c r="JFP52" s="142"/>
      <c r="JFQ52" s="142"/>
      <c r="JFR52" s="142"/>
      <c r="JFS52" s="142"/>
      <c r="JFT52" s="142"/>
      <c r="JFU52" s="142"/>
      <c r="JFV52" s="142"/>
      <c r="JFW52" s="142"/>
      <c r="JFX52" s="142"/>
      <c r="JFY52" s="142"/>
      <c r="JFZ52" s="142"/>
      <c r="JGA52" s="142"/>
      <c r="JGB52" s="142"/>
      <c r="JGC52" s="142"/>
      <c r="JGD52" s="142"/>
      <c r="JGE52" s="142"/>
      <c r="JGF52" s="142"/>
      <c r="JGG52" s="142"/>
      <c r="JGH52" s="142"/>
      <c r="JGI52" s="142"/>
      <c r="JGJ52" s="142"/>
      <c r="JGK52" s="142"/>
      <c r="JGL52" s="142"/>
      <c r="JGM52" s="142"/>
      <c r="JGN52" s="142"/>
      <c r="JGO52" s="142"/>
      <c r="JGP52" s="142"/>
      <c r="JGQ52" s="142"/>
      <c r="JGR52" s="142"/>
      <c r="JGS52" s="142"/>
      <c r="JGT52" s="142"/>
      <c r="JGU52" s="142"/>
      <c r="JGV52" s="142"/>
      <c r="JGW52" s="142"/>
      <c r="JGX52" s="142"/>
      <c r="JGY52" s="142"/>
      <c r="JGZ52" s="142"/>
      <c r="JHA52" s="142"/>
      <c r="JHB52" s="142"/>
      <c r="JHC52" s="142"/>
      <c r="JHD52" s="142"/>
      <c r="JHE52" s="142"/>
      <c r="JHF52" s="142"/>
      <c r="JHG52" s="142"/>
      <c r="JHH52" s="142"/>
      <c r="JHI52" s="142"/>
      <c r="JHJ52" s="142"/>
      <c r="JHK52" s="142"/>
      <c r="JHL52" s="142"/>
      <c r="JHM52" s="142"/>
      <c r="JHN52" s="142"/>
      <c r="JHO52" s="142"/>
      <c r="JHP52" s="142"/>
      <c r="JHQ52" s="142"/>
      <c r="JHR52" s="142"/>
      <c r="JHS52" s="142"/>
      <c r="JHT52" s="142"/>
      <c r="JHU52" s="142"/>
      <c r="JHV52" s="142"/>
      <c r="JHW52" s="142"/>
      <c r="JHX52" s="142"/>
      <c r="JHY52" s="142"/>
      <c r="JHZ52" s="142"/>
      <c r="JIA52" s="142"/>
      <c r="JIB52" s="142"/>
      <c r="JIC52" s="142"/>
      <c r="JID52" s="142"/>
      <c r="JIE52" s="142"/>
      <c r="JIF52" s="142"/>
      <c r="JIG52" s="142"/>
      <c r="JIH52" s="142"/>
      <c r="JII52" s="142"/>
      <c r="JIJ52" s="142"/>
      <c r="JIK52" s="142"/>
      <c r="JIL52" s="142"/>
      <c r="JIM52" s="142"/>
      <c r="JIN52" s="142"/>
      <c r="JIO52" s="142"/>
      <c r="JIP52" s="142"/>
      <c r="JIQ52" s="142"/>
      <c r="JIR52" s="142"/>
      <c r="JIS52" s="142"/>
      <c r="JIT52" s="142"/>
      <c r="JIU52" s="142"/>
      <c r="JIV52" s="142"/>
      <c r="JIW52" s="142"/>
      <c r="JIX52" s="142"/>
      <c r="JIY52" s="142"/>
      <c r="JIZ52" s="142"/>
      <c r="JJA52" s="142"/>
      <c r="JJB52" s="142"/>
      <c r="JJC52" s="142"/>
      <c r="JJD52" s="142"/>
      <c r="JJE52" s="142"/>
      <c r="JJF52" s="142"/>
      <c r="JJG52" s="142"/>
      <c r="JJH52" s="142"/>
      <c r="JJI52" s="142"/>
      <c r="JJJ52" s="142"/>
      <c r="JJK52" s="142"/>
      <c r="JJL52" s="142"/>
      <c r="JJM52" s="142"/>
      <c r="JJN52" s="142"/>
      <c r="JJO52" s="142"/>
      <c r="JJP52" s="142"/>
      <c r="JJQ52" s="142"/>
      <c r="JJR52" s="142"/>
      <c r="JJS52" s="142"/>
      <c r="JJT52" s="142"/>
      <c r="JJU52" s="142"/>
      <c r="JJV52" s="142"/>
      <c r="JJW52" s="142"/>
      <c r="JJX52" s="142"/>
      <c r="JJY52" s="142"/>
      <c r="JJZ52" s="142"/>
      <c r="JKA52" s="142"/>
      <c r="JKB52" s="142"/>
      <c r="JKC52" s="142"/>
      <c r="JKD52" s="142"/>
      <c r="JKE52" s="142"/>
      <c r="JKF52" s="142"/>
      <c r="JKG52" s="142"/>
      <c r="JKH52" s="142"/>
      <c r="JKI52" s="142"/>
      <c r="JKJ52" s="142"/>
      <c r="JKK52" s="142"/>
      <c r="JKL52" s="142"/>
      <c r="JKM52" s="142"/>
      <c r="JKN52" s="142"/>
      <c r="JKO52" s="142"/>
      <c r="JKP52" s="142"/>
      <c r="JKQ52" s="142"/>
      <c r="JKR52" s="142"/>
      <c r="JKS52" s="142"/>
      <c r="JKT52" s="142"/>
      <c r="JKU52" s="142"/>
      <c r="JKV52" s="142"/>
      <c r="JKW52" s="142"/>
      <c r="JKX52" s="142"/>
      <c r="JKY52" s="142"/>
      <c r="JKZ52" s="142"/>
      <c r="JLA52" s="142"/>
      <c r="JLB52" s="142"/>
      <c r="JLC52" s="142"/>
      <c r="JLD52" s="142"/>
      <c r="JLE52" s="142"/>
      <c r="JLF52" s="142"/>
      <c r="JLG52" s="142"/>
      <c r="JLH52" s="142"/>
      <c r="JLI52" s="142"/>
      <c r="JLJ52" s="142"/>
      <c r="JLK52" s="142"/>
      <c r="JLL52" s="142"/>
      <c r="JLM52" s="142"/>
      <c r="JLN52" s="142"/>
      <c r="JLO52" s="142"/>
      <c r="JLP52" s="142"/>
      <c r="JLQ52" s="142"/>
      <c r="JLR52" s="142"/>
      <c r="JLS52" s="142"/>
      <c r="JLT52" s="142"/>
      <c r="JLU52" s="142"/>
      <c r="JLV52" s="142"/>
      <c r="JLW52" s="142"/>
      <c r="JLX52" s="142"/>
      <c r="JLY52" s="142"/>
      <c r="JLZ52" s="142"/>
      <c r="JMA52" s="142"/>
      <c r="JMB52" s="142"/>
      <c r="JMC52" s="142"/>
      <c r="JMD52" s="142"/>
      <c r="JME52" s="142"/>
      <c r="JMF52" s="142"/>
      <c r="JMG52" s="142"/>
      <c r="JMH52" s="142"/>
      <c r="JMI52" s="142"/>
      <c r="JMJ52" s="142"/>
      <c r="JMK52" s="142"/>
      <c r="JML52" s="142"/>
      <c r="JMM52" s="142"/>
      <c r="JMN52" s="142"/>
      <c r="JMO52" s="142"/>
      <c r="JMP52" s="142"/>
      <c r="JMQ52" s="142"/>
      <c r="JMR52" s="142"/>
      <c r="JMS52" s="142"/>
      <c r="JMT52" s="142"/>
      <c r="JMU52" s="142"/>
      <c r="JMV52" s="142"/>
      <c r="JMW52" s="142"/>
      <c r="JMX52" s="142"/>
      <c r="JMY52" s="142"/>
      <c r="JMZ52" s="142"/>
      <c r="JNA52" s="142"/>
      <c r="JNB52" s="142"/>
      <c r="JNC52" s="142"/>
      <c r="JND52" s="142"/>
      <c r="JNE52" s="142"/>
      <c r="JNF52" s="142"/>
      <c r="JNG52" s="142"/>
      <c r="JNH52" s="142"/>
      <c r="JNI52" s="142"/>
      <c r="JNJ52" s="142"/>
      <c r="JNK52" s="142"/>
      <c r="JNL52" s="142"/>
      <c r="JNM52" s="142"/>
      <c r="JNN52" s="142"/>
      <c r="JNO52" s="142"/>
      <c r="JNP52" s="142"/>
      <c r="JNQ52" s="142"/>
      <c r="JNR52" s="142"/>
      <c r="JNS52" s="142"/>
      <c r="JNT52" s="142"/>
      <c r="JNU52" s="142"/>
      <c r="JNV52" s="142"/>
      <c r="JNW52" s="142"/>
      <c r="JNX52" s="142"/>
      <c r="JNY52" s="142"/>
      <c r="JNZ52" s="142"/>
      <c r="JOA52" s="142"/>
      <c r="JOB52" s="142"/>
      <c r="JOC52" s="142"/>
      <c r="JOD52" s="142"/>
      <c r="JOE52" s="142"/>
      <c r="JOF52" s="142"/>
      <c r="JOG52" s="142"/>
      <c r="JOH52" s="142"/>
      <c r="JOI52" s="142"/>
      <c r="JOJ52" s="142"/>
      <c r="JOK52" s="142"/>
      <c r="JOL52" s="142"/>
      <c r="JOM52" s="142"/>
      <c r="JON52" s="142"/>
      <c r="JOO52" s="142"/>
      <c r="JOP52" s="142"/>
      <c r="JOQ52" s="142"/>
      <c r="JOR52" s="142"/>
      <c r="JOS52" s="142"/>
      <c r="JOT52" s="142"/>
      <c r="JOU52" s="142"/>
      <c r="JOV52" s="142"/>
      <c r="JOW52" s="142"/>
      <c r="JOX52" s="142"/>
      <c r="JOY52" s="142"/>
      <c r="JOZ52" s="142"/>
      <c r="JPA52" s="142"/>
      <c r="JPB52" s="142"/>
      <c r="JPC52" s="142"/>
      <c r="JPD52" s="142"/>
      <c r="JPE52" s="142"/>
      <c r="JPF52" s="142"/>
      <c r="JPG52" s="142"/>
      <c r="JPH52" s="142"/>
      <c r="JPI52" s="142"/>
      <c r="JPJ52" s="142"/>
      <c r="JPK52" s="142"/>
      <c r="JPL52" s="142"/>
      <c r="JPM52" s="142"/>
      <c r="JPN52" s="142"/>
      <c r="JPO52" s="142"/>
      <c r="JPP52" s="142"/>
      <c r="JPQ52" s="142"/>
      <c r="JPR52" s="142"/>
      <c r="JPS52" s="142"/>
      <c r="JPT52" s="142"/>
      <c r="JPU52" s="142"/>
      <c r="JPV52" s="142"/>
      <c r="JPW52" s="142"/>
      <c r="JPX52" s="142"/>
      <c r="JPY52" s="142"/>
      <c r="JPZ52" s="142"/>
      <c r="JQA52" s="142"/>
      <c r="JQB52" s="142"/>
      <c r="JQC52" s="142"/>
      <c r="JQD52" s="142"/>
      <c r="JQE52" s="142"/>
      <c r="JQF52" s="142"/>
      <c r="JQG52" s="142"/>
      <c r="JQH52" s="142"/>
      <c r="JQI52" s="142"/>
      <c r="JQJ52" s="142"/>
      <c r="JQK52" s="142"/>
      <c r="JQL52" s="142"/>
      <c r="JQM52" s="142"/>
      <c r="JQN52" s="142"/>
      <c r="JQO52" s="142"/>
      <c r="JQP52" s="142"/>
      <c r="JQQ52" s="142"/>
      <c r="JQR52" s="142"/>
      <c r="JQS52" s="142"/>
      <c r="JQT52" s="142"/>
      <c r="JQU52" s="142"/>
      <c r="JQV52" s="142"/>
      <c r="JQW52" s="142"/>
      <c r="JQX52" s="142"/>
      <c r="JQY52" s="142"/>
      <c r="JQZ52" s="142"/>
      <c r="JRA52" s="142"/>
      <c r="JRB52" s="142"/>
      <c r="JRC52" s="142"/>
      <c r="JRD52" s="142"/>
      <c r="JRE52" s="142"/>
      <c r="JRF52" s="142"/>
      <c r="JRG52" s="142"/>
      <c r="JRH52" s="142"/>
      <c r="JRI52" s="142"/>
      <c r="JRJ52" s="142"/>
      <c r="JRK52" s="142"/>
      <c r="JRL52" s="142"/>
      <c r="JRM52" s="142"/>
      <c r="JRN52" s="142"/>
      <c r="JRO52" s="142"/>
      <c r="JRP52" s="142"/>
      <c r="JRQ52" s="142"/>
      <c r="JRR52" s="142"/>
      <c r="JRS52" s="142"/>
      <c r="JRT52" s="142"/>
      <c r="JRU52" s="142"/>
      <c r="JRV52" s="142"/>
      <c r="JRW52" s="142"/>
      <c r="JRX52" s="142"/>
      <c r="JRY52" s="142"/>
      <c r="JRZ52" s="142"/>
      <c r="JSA52" s="142"/>
      <c r="JSB52" s="142"/>
      <c r="JSC52" s="142"/>
      <c r="JSD52" s="142"/>
      <c r="JSE52" s="142"/>
      <c r="JSF52" s="142"/>
      <c r="JSG52" s="142"/>
      <c r="JSH52" s="142"/>
      <c r="JSI52" s="142"/>
      <c r="JSJ52" s="142"/>
      <c r="JSK52" s="142"/>
      <c r="JSL52" s="142"/>
      <c r="JSM52" s="142"/>
      <c r="JSN52" s="142"/>
      <c r="JSO52" s="142"/>
      <c r="JSP52" s="142"/>
      <c r="JSQ52" s="142"/>
      <c r="JSR52" s="142"/>
      <c r="JSS52" s="142"/>
      <c r="JST52" s="142"/>
      <c r="JSU52" s="142"/>
      <c r="JSV52" s="142"/>
      <c r="JSW52" s="142"/>
      <c r="JSX52" s="142"/>
      <c r="JSY52" s="142"/>
      <c r="JSZ52" s="142"/>
      <c r="JTA52" s="142"/>
      <c r="JTB52" s="142"/>
      <c r="JTC52" s="142"/>
      <c r="JTD52" s="142"/>
      <c r="JTE52" s="142"/>
      <c r="JTF52" s="142"/>
      <c r="JTG52" s="142"/>
      <c r="JTH52" s="142"/>
      <c r="JTI52" s="142"/>
      <c r="JTJ52" s="142"/>
      <c r="JTK52" s="142"/>
      <c r="JTL52" s="142"/>
      <c r="JTM52" s="142"/>
      <c r="JTN52" s="142"/>
      <c r="JTO52" s="142"/>
      <c r="JTP52" s="142"/>
      <c r="JTQ52" s="142"/>
      <c r="JTR52" s="142"/>
      <c r="JTS52" s="142"/>
      <c r="JTT52" s="142"/>
      <c r="JTU52" s="142"/>
      <c r="JTV52" s="142"/>
      <c r="JTW52" s="142"/>
      <c r="JTX52" s="142"/>
      <c r="JTY52" s="142"/>
      <c r="JTZ52" s="142"/>
      <c r="JUA52" s="142"/>
      <c r="JUB52" s="142"/>
      <c r="JUC52" s="142"/>
      <c r="JUD52" s="142"/>
      <c r="JUE52" s="142"/>
      <c r="JUF52" s="142"/>
      <c r="JUG52" s="142"/>
      <c r="JUH52" s="142"/>
      <c r="JUI52" s="142"/>
      <c r="JUJ52" s="142"/>
      <c r="JUK52" s="142"/>
      <c r="JUL52" s="142"/>
      <c r="JUM52" s="142"/>
      <c r="JUN52" s="142"/>
      <c r="JUO52" s="142"/>
      <c r="JUP52" s="142"/>
      <c r="JUQ52" s="142"/>
      <c r="JUR52" s="142"/>
      <c r="JUS52" s="142"/>
      <c r="JUT52" s="142"/>
      <c r="JUU52" s="142"/>
      <c r="JUV52" s="142"/>
      <c r="JUW52" s="142"/>
      <c r="JUX52" s="142"/>
      <c r="JUY52" s="142"/>
      <c r="JUZ52" s="142"/>
      <c r="JVA52" s="142"/>
      <c r="JVB52" s="142"/>
      <c r="JVC52" s="142"/>
      <c r="JVD52" s="142"/>
      <c r="JVE52" s="142"/>
      <c r="JVF52" s="142"/>
      <c r="JVG52" s="142"/>
      <c r="JVH52" s="142"/>
      <c r="JVI52" s="142"/>
      <c r="JVJ52" s="142"/>
      <c r="JVK52" s="142"/>
      <c r="JVL52" s="142"/>
      <c r="JVM52" s="142"/>
      <c r="JVN52" s="142"/>
      <c r="JVO52" s="142"/>
      <c r="JVP52" s="142"/>
      <c r="JVQ52" s="142"/>
      <c r="JVR52" s="142"/>
      <c r="JVS52" s="142"/>
      <c r="JVT52" s="142"/>
      <c r="JVU52" s="142"/>
      <c r="JVV52" s="142"/>
      <c r="JVW52" s="142"/>
      <c r="JVX52" s="142"/>
      <c r="JVY52" s="142"/>
      <c r="JVZ52" s="142"/>
      <c r="JWA52" s="142"/>
      <c r="JWB52" s="142"/>
      <c r="JWC52" s="142"/>
      <c r="JWD52" s="142"/>
      <c r="JWE52" s="142"/>
      <c r="JWF52" s="142"/>
      <c r="JWG52" s="142"/>
      <c r="JWH52" s="142"/>
      <c r="JWI52" s="142"/>
      <c r="JWJ52" s="142"/>
      <c r="JWK52" s="142"/>
      <c r="JWL52" s="142"/>
      <c r="JWM52" s="142"/>
      <c r="JWN52" s="142"/>
      <c r="JWO52" s="142"/>
      <c r="JWP52" s="142"/>
      <c r="JWQ52" s="142"/>
      <c r="JWR52" s="142"/>
      <c r="JWS52" s="142"/>
      <c r="JWT52" s="142"/>
      <c r="JWU52" s="142"/>
      <c r="JWV52" s="142"/>
      <c r="JWW52" s="142"/>
      <c r="JWX52" s="142"/>
      <c r="JWY52" s="142"/>
      <c r="JWZ52" s="142"/>
      <c r="JXA52" s="142"/>
      <c r="JXB52" s="142"/>
      <c r="JXC52" s="142"/>
      <c r="JXD52" s="142"/>
      <c r="JXE52" s="142"/>
      <c r="JXF52" s="142"/>
      <c r="JXG52" s="142"/>
      <c r="JXH52" s="142"/>
      <c r="JXI52" s="142"/>
      <c r="JXJ52" s="142"/>
      <c r="JXK52" s="142"/>
      <c r="JXL52" s="142"/>
      <c r="JXM52" s="142"/>
      <c r="JXN52" s="142"/>
      <c r="JXO52" s="142"/>
      <c r="JXP52" s="142"/>
      <c r="JXQ52" s="142"/>
      <c r="JXR52" s="142"/>
      <c r="JXS52" s="142"/>
      <c r="JXT52" s="142"/>
      <c r="JXU52" s="142"/>
      <c r="JXV52" s="142"/>
      <c r="JXW52" s="142"/>
      <c r="JXX52" s="142"/>
      <c r="JXY52" s="142"/>
      <c r="JXZ52" s="142"/>
      <c r="JYA52" s="142"/>
      <c r="JYB52" s="142"/>
      <c r="JYC52" s="142"/>
      <c r="JYD52" s="142"/>
      <c r="JYE52" s="142"/>
      <c r="JYF52" s="142"/>
      <c r="JYG52" s="142"/>
      <c r="JYH52" s="142"/>
      <c r="JYI52" s="142"/>
      <c r="JYJ52" s="142"/>
      <c r="JYK52" s="142"/>
      <c r="JYL52" s="142"/>
      <c r="JYM52" s="142"/>
      <c r="JYN52" s="142"/>
      <c r="JYO52" s="142"/>
      <c r="JYP52" s="142"/>
      <c r="JYQ52" s="142"/>
      <c r="JYR52" s="142"/>
      <c r="JYS52" s="142"/>
      <c r="JYT52" s="142"/>
      <c r="JYU52" s="142"/>
      <c r="JYV52" s="142"/>
      <c r="JYW52" s="142"/>
      <c r="JYX52" s="142"/>
      <c r="JYY52" s="142"/>
      <c r="JYZ52" s="142"/>
      <c r="JZA52" s="142"/>
      <c r="JZB52" s="142"/>
      <c r="JZC52" s="142"/>
      <c r="JZD52" s="142"/>
      <c r="JZE52" s="142"/>
      <c r="JZF52" s="142"/>
      <c r="JZG52" s="142"/>
      <c r="JZH52" s="142"/>
      <c r="JZI52" s="142"/>
      <c r="JZJ52" s="142"/>
      <c r="JZK52" s="142"/>
      <c r="JZL52" s="142"/>
      <c r="JZM52" s="142"/>
      <c r="JZN52" s="142"/>
      <c r="JZO52" s="142"/>
      <c r="JZP52" s="142"/>
      <c r="JZQ52" s="142"/>
      <c r="JZR52" s="142"/>
      <c r="JZS52" s="142"/>
      <c r="JZT52" s="142"/>
      <c r="JZU52" s="142"/>
      <c r="JZV52" s="142"/>
      <c r="JZW52" s="142"/>
      <c r="JZX52" s="142"/>
      <c r="JZY52" s="142"/>
      <c r="JZZ52" s="142"/>
      <c r="KAA52" s="142"/>
      <c r="KAB52" s="142"/>
      <c r="KAC52" s="142"/>
      <c r="KAD52" s="142"/>
      <c r="KAE52" s="142"/>
      <c r="KAF52" s="142"/>
      <c r="KAG52" s="142"/>
      <c r="KAH52" s="142"/>
      <c r="KAI52" s="142"/>
      <c r="KAJ52" s="142"/>
      <c r="KAK52" s="142"/>
      <c r="KAL52" s="142"/>
      <c r="KAM52" s="142"/>
      <c r="KAN52" s="142"/>
      <c r="KAO52" s="142"/>
      <c r="KAP52" s="142"/>
      <c r="KAQ52" s="142"/>
      <c r="KAR52" s="142"/>
      <c r="KAS52" s="142"/>
      <c r="KAT52" s="142"/>
      <c r="KAU52" s="142"/>
      <c r="KAV52" s="142"/>
      <c r="KAW52" s="142"/>
      <c r="KAX52" s="142"/>
      <c r="KAY52" s="142"/>
      <c r="KAZ52" s="142"/>
      <c r="KBA52" s="142"/>
      <c r="KBB52" s="142"/>
      <c r="KBC52" s="142"/>
      <c r="KBD52" s="142"/>
      <c r="KBE52" s="142"/>
      <c r="KBF52" s="142"/>
      <c r="KBG52" s="142"/>
      <c r="KBH52" s="142"/>
      <c r="KBI52" s="142"/>
      <c r="KBJ52" s="142"/>
      <c r="KBK52" s="142"/>
      <c r="KBL52" s="142"/>
      <c r="KBM52" s="142"/>
      <c r="KBN52" s="142"/>
      <c r="KBO52" s="142"/>
      <c r="KBP52" s="142"/>
      <c r="KBQ52" s="142"/>
      <c r="KBR52" s="142"/>
      <c r="KBS52" s="142"/>
      <c r="KBT52" s="142"/>
      <c r="KBU52" s="142"/>
      <c r="KBV52" s="142"/>
      <c r="KBW52" s="142"/>
      <c r="KBX52" s="142"/>
      <c r="KBY52" s="142"/>
      <c r="KBZ52" s="142"/>
      <c r="KCA52" s="142"/>
      <c r="KCB52" s="142"/>
      <c r="KCC52" s="142"/>
      <c r="KCD52" s="142"/>
      <c r="KCE52" s="142"/>
      <c r="KCF52" s="142"/>
      <c r="KCG52" s="142"/>
      <c r="KCH52" s="142"/>
      <c r="KCI52" s="142"/>
      <c r="KCJ52" s="142"/>
      <c r="KCK52" s="142"/>
      <c r="KCL52" s="142"/>
      <c r="KCM52" s="142"/>
      <c r="KCN52" s="142"/>
      <c r="KCO52" s="142"/>
      <c r="KCP52" s="142"/>
      <c r="KCQ52" s="142"/>
      <c r="KCR52" s="142"/>
      <c r="KCS52" s="142"/>
      <c r="KCT52" s="142"/>
      <c r="KCU52" s="142"/>
      <c r="KCV52" s="142"/>
      <c r="KCW52" s="142"/>
      <c r="KCX52" s="142"/>
      <c r="KCY52" s="142"/>
      <c r="KCZ52" s="142"/>
      <c r="KDA52" s="142"/>
      <c r="KDB52" s="142"/>
      <c r="KDC52" s="142"/>
      <c r="KDD52" s="142"/>
      <c r="KDE52" s="142"/>
      <c r="KDF52" s="142"/>
      <c r="KDG52" s="142"/>
      <c r="KDH52" s="142"/>
      <c r="KDI52" s="142"/>
      <c r="KDJ52" s="142"/>
      <c r="KDK52" s="142"/>
      <c r="KDL52" s="142"/>
      <c r="KDM52" s="142"/>
      <c r="KDN52" s="142"/>
      <c r="KDO52" s="142"/>
      <c r="KDP52" s="142"/>
      <c r="KDQ52" s="142"/>
      <c r="KDR52" s="142"/>
      <c r="KDS52" s="142"/>
      <c r="KDT52" s="142"/>
      <c r="KDU52" s="142"/>
      <c r="KDV52" s="142"/>
      <c r="KDW52" s="142"/>
      <c r="KDX52" s="142"/>
      <c r="KDY52" s="142"/>
      <c r="KDZ52" s="142"/>
      <c r="KEA52" s="142"/>
      <c r="KEB52" s="142"/>
      <c r="KEC52" s="142"/>
      <c r="KED52" s="142"/>
      <c r="KEE52" s="142"/>
      <c r="KEF52" s="142"/>
      <c r="KEG52" s="142"/>
      <c r="KEH52" s="142"/>
      <c r="KEI52" s="142"/>
      <c r="KEJ52" s="142"/>
      <c r="KEK52" s="142"/>
      <c r="KEL52" s="142"/>
      <c r="KEM52" s="142"/>
      <c r="KEN52" s="142"/>
      <c r="KEO52" s="142"/>
      <c r="KEP52" s="142"/>
      <c r="KEQ52" s="142"/>
      <c r="KER52" s="142"/>
      <c r="KES52" s="142"/>
      <c r="KET52" s="142"/>
      <c r="KEU52" s="142"/>
      <c r="KEV52" s="142"/>
      <c r="KEW52" s="142"/>
      <c r="KEX52" s="142"/>
      <c r="KEY52" s="142"/>
      <c r="KEZ52" s="142"/>
      <c r="KFA52" s="142"/>
      <c r="KFB52" s="142"/>
      <c r="KFC52" s="142"/>
      <c r="KFD52" s="142"/>
      <c r="KFE52" s="142"/>
      <c r="KFF52" s="142"/>
      <c r="KFG52" s="142"/>
      <c r="KFH52" s="142"/>
      <c r="KFI52" s="142"/>
      <c r="KFJ52" s="142"/>
      <c r="KFK52" s="142"/>
      <c r="KFL52" s="142"/>
      <c r="KFM52" s="142"/>
      <c r="KFN52" s="142"/>
      <c r="KFO52" s="142"/>
      <c r="KFP52" s="142"/>
      <c r="KFQ52" s="142"/>
      <c r="KFR52" s="142"/>
      <c r="KFS52" s="142"/>
      <c r="KFT52" s="142"/>
      <c r="KFU52" s="142"/>
      <c r="KFV52" s="142"/>
      <c r="KFW52" s="142"/>
      <c r="KFX52" s="142"/>
      <c r="KFY52" s="142"/>
      <c r="KFZ52" s="142"/>
      <c r="KGA52" s="142"/>
      <c r="KGB52" s="142"/>
      <c r="KGC52" s="142"/>
      <c r="KGD52" s="142"/>
      <c r="KGE52" s="142"/>
      <c r="KGF52" s="142"/>
      <c r="KGG52" s="142"/>
      <c r="KGH52" s="142"/>
      <c r="KGI52" s="142"/>
      <c r="KGJ52" s="142"/>
      <c r="KGK52" s="142"/>
      <c r="KGL52" s="142"/>
      <c r="KGM52" s="142"/>
      <c r="KGN52" s="142"/>
      <c r="KGO52" s="142"/>
      <c r="KGP52" s="142"/>
      <c r="KGQ52" s="142"/>
      <c r="KGR52" s="142"/>
      <c r="KGS52" s="142"/>
      <c r="KGT52" s="142"/>
      <c r="KGU52" s="142"/>
      <c r="KGV52" s="142"/>
      <c r="KGW52" s="142"/>
      <c r="KGX52" s="142"/>
      <c r="KGY52" s="142"/>
      <c r="KGZ52" s="142"/>
      <c r="KHA52" s="142"/>
      <c r="KHB52" s="142"/>
      <c r="KHC52" s="142"/>
      <c r="KHD52" s="142"/>
      <c r="KHE52" s="142"/>
      <c r="KHF52" s="142"/>
      <c r="KHG52" s="142"/>
      <c r="KHH52" s="142"/>
      <c r="KHI52" s="142"/>
      <c r="KHJ52" s="142"/>
      <c r="KHK52" s="142"/>
      <c r="KHL52" s="142"/>
      <c r="KHM52" s="142"/>
      <c r="KHN52" s="142"/>
      <c r="KHO52" s="142"/>
      <c r="KHP52" s="142"/>
      <c r="KHQ52" s="142"/>
      <c r="KHR52" s="142"/>
      <c r="KHS52" s="142"/>
      <c r="KHT52" s="142"/>
      <c r="KHU52" s="142"/>
      <c r="KHV52" s="142"/>
      <c r="KHW52" s="142"/>
      <c r="KHX52" s="142"/>
      <c r="KHY52" s="142"/>
      <c r="KHZ52" s="142"/>
      <c r="KIA52" s="142"/>
      <c r="KIB52" s="142"/>
      <c r="KIC52" s="142"/>
      <c r="KID52" s="142"/>
      <c r="KIE52" s="142"/>
      <c r="KIF52" s="142"/>
      <c r="KIG52" s="142"/>
      <c r="KIH52" s="142"/>
      <c r="KII52" s="142"/>
      <c r="KIJ52" s="142"/>
      <c r="KIK52" s="142"/>
      <c r="KIL52" s="142"/>
      <c r="KIM52" s="142"/>
      <c r="KIN52" s="142"/>
      <c r="KIO52" s="142"/>
      <c r="KIP52" s="142"/>
      <c r="KIQ52" s="142"/>
      <c r="KIR52" s="142"/>
      <c r="KIS52" s="142"/>
      <c r="KIT52" s="142"/>
      <c r="KIU52" s="142"/>
      <c r="KIV52" s="142"/>
      <c r="KIW52" s="142"/>
      <c r="KIX52" s="142"/>
      <c r="KIY52" s="142"/>
      <c r="KIZ52" s="142"/>
      <c r="KJA52" s="142"/>
      <c r="KJB52" s="142"/>
      <c r="KJC52" s="142"/>
      <c r="KJD52" s="142"/>
      <c r="KJE52" s="142"/>
      <c r="KJF52" s="142"/>
      <c r="KJG52" s="142"/>
      <c r="KJH52" s="142"/>
      <c r="KJI52" s="142"/>
      <c r="KJJ52" s="142"/>
      <c r="KJK52" s="142"/>
      <c r="KJL52" s="142"/>
      <c r="KJM52" s="142"/>
      <c r="KJN52" s="142"/>
      <c r="KJO52" s="142"/>
      <c r="KJP52" s="142"/>
      <c r="KJQ52" s="142"/>
      <c r="KJR52" s="142"/>
      <c r="KJS52" s="142"/>
      <c r="KJT52" s="142"/>
      <c r="KJU52" s="142"/>
      <c r="KJV52" s="142"/>
      <c r="KJW52" s="142"/>
      <c r="KJX52" s="142"/>
      <c r="KJY52" s="142"/>
      <c r="KJZ52" s="142"/>
      <c r="KKA52" s="142"/>
      <c r="KKB52" s="142"/>
      <c r="KKC52" s="142"/>
      <c r="KKD52" s="142"/>
      <c r="KKE52" s="142"/>
      <c r="KKF52" s="142"/>
      <c r="KKG52" s="142"/>
      <c r="KKH52" s="142"/>
      <c r="KKI52" s="142"/>
      <c r="KKJ52" s="142"/>
      <c r="KKK52" s="142"/>
      <c r="KKL52" s="142"/>
      <c r="KKM52" s="142"/>
      <c r="KKN52" s="142"/>
      <c r="KKO52" s="142"/>
      <c r="KKP52" s="142"/>
      <c r="KKQ52" s="142"/>
      <c r="KKR52" s="142"/>
      <c r="KKS52" s="142"/>
      <c r="KKT52" s="142"/>
      <c r="KKU52" s="142"/>
      <c r="KKV52" s="142"/>
      <c r="KKW52" s="142"/>
      <c r="KKX52" s="142"/>
      <c r="KKY52" s="142"/>
      <c r="KKZ52" s="142"/>
      <c r="KLA52" s="142"/>
      <c r="KLB52" s="142"/>
      <c r="KLC52" s="142"/>
      <c r="KLD52" s="142"/>
      <c r="KLE52" s="142"/>
      <c r="KLF52" s="142"/>
      <c r="KLG52" s="142"/>
      <c r="KLH52" s="142"/>
      <c r="KLI52" s="142"/>
      <c r="KLJ52" s="142"/>
      <c r="KLK52" s="142"/>
      <c r="KLL52" s="142"/>
      <c r="KLM52" s="142"/>
      <c r="KLN52" s="142"/>
      <c r="KLO52" s="142"/>
      <c r="KLP52" s="142"/>
      <c r="KLQ52" s="142"/>
      <c r="KLR52" s="142"/>
      <c r="KLS52" s="142"/>
      <c r="KLT52" s="142"/>
      <c r="KLU52" s="142"/>
      <c r="KLV52" s="142"/>
      <c r="KLW52" s="142"/>
      <c r="KLX52" s="142"/>
      <c r="KLY52" s="142"/>
      <c r="KLZ52" s="142"/>
      <c r="KMA52" s="142"/>
      <c r="KMB52" s="142"/>
      <c r="KMC52" s="142"/>
      <c r="KMD52" s="142"/>
      <c r="KME52" s="142"/>
      <c r="KMF52" s="142"/>
      <c r="KMG52" s="142"/>
      <c r="KMH52" s="142"/>
      <c r="KMI52" s="142"/>
      <c r="KMJ52" s="142"/>
      <c r="KMK52" s="142"/>
      <c r="KML52" s="142"/>
      <c r="KMM52" s="142"/>
      <c r="KMN52" s="142"/>
      <c r="KMO52" s="142"/>
      <c r="KMP52" s="142"/>
      <c r="KMQ52" s="142"/>
      <c r="KMR52" s="142"/>
      <c r="KMS52" s="142"/>
      <c r="KMT52" s="142"/>
      <c r="KMU52" s="142"/>
      <c r="KMV52" s="142"/>
      <c r="KMW52" s="142"/>
      <c r="KMX52" s="142"/>
      <c r="KMY52" s="142"/>
      <c r="KMZ52" s="142"/>
      <c r="KNA52" s="142"/>
      <c r="KNB52" s="142"/>
      <c r="KNC52" s="142"/>
      <c r="KND52" s="142"/>
      <c r="KNE52" s="142"/>
      <c r="KNF52" s="142"/>
      <c r="KNG52" s="142"/>
      <c r="KNH52" s="142"/>
      <c r="KNI52" s="142"/>
      <c r="KNJ52" s="142"/>
      <c r="KNK52" s="142"/>
      <c r="KNL52" s="142"/>
      <c r="KNM52" s="142"/>
      <c r="KNN52" s="142"/>
      <c r="KNO52" s="142"/>
      <c r="KNP52" s="142"/>
      <c r="KNQ52" s="142"/>
      <c r="KNR52" s="142"/>
      <c r="KNS52" s="142"/>
      <c r="KNT52" s="142"/>
      <c r="KNU52" s="142"/>
      <c r="KNV52" s="142"/>
      <c r="KNW52" s="142"/>
      <c r="KNX52" s="142"/>
      <c r="KNY52" s="142"/>
      <c r="KNZ52" s="142"/>
      <c r="KOA52" s="142"/>
      <c r="KOB52" s="142"/>
      <c r="KOC52" s="142"/>
      <c r="KOD52" s="142"/>
      <c r="KOE52" s="142"/>
      <c r="KOF52" s="142"/>
      <c r="KOG52" s="142"/>
      <c r="KOH52" s="142"/>
      <c r="KOI52" s="142"/>
      <c r="KOJ52" s="142"/>
      <c r="KOK52" s="142"/>
      <c r="KOL52" s="142"/>
      <c r="KOM52" s="142"/>
      <c r="KON52" s="142"/>
      <c r="KOO52" s="142"/>
      <c r="KOP52" s="142"/>
      <c r="KOQ52" s="142"/>
      <c r="KOR52" s="142"/>
      <c r="KOS52" s="142"/>
      <c r="KOT52" s="142"/>
      <c r="KOU52" s="142"/>
      <c r="KOV52" s="142"/>
      <c r="KOW52" s="142"/>
      <c r="KOX52" s="142"/>
      <c r="KOY52" s="142"/>
      <c r="KOZ52" s="142"/>
      <c r="KPA52" s="142"/>
      <c r="KPB52" s="142"/>
      <c r="KPC52" s="142"/>
      <c r="KPD52" s="142"/>
      <c r="KPE52" s="142"/>
      <c r="KPF52" s="142"/>
      <c r="KPG52" s="142"/>
      <c r="KPH52" s="142"/>
      <c r="KPI52" s="142"/>
      <c r="KPJ52" s="142"/>
      <c r="KPK52" s="142"/>
      <c r="KPL52" s="142"/>
      <c r="KPM52" s="142"/>
      <c r="KPN52" s="142"/>
      <c r="KPO52" s="142"/>
      <c r="KPP52" s="142"/>
      <c r="KPQ52" s="142"/>
      <c r="KPR52" s="142"/>
      <c r="KPS52" s="142"/>
      <c r="KPT52" s="142"/>
      <c r="KPU52" s="142"/>
      <c r="KPV52" s="142"/>
      <c r="KPW52" s="142"/>
      <c r="KPX52" s="142"/>
      <c r="KPY52" s="142"/>
      <c r="KPZ52" s="142"/>
      <c r="KQA52" s="142"/>
      <c r="KQB52" s="142"/>
      <c r="KQC52" s="142"/>
      <c r="KQD52" s="142"/>
      <c r="KQE52" s="142"/>
      <c r="KQF52" s="142"/>
      <c r="KQG52" s="142"/>
      <c r="KQH52" s="142"/>
      <c r="KQI52" s="142"/>
      <c r="KQJ52" s="142"/>
      <c r="KQK52" s="142"/>
      <c r="KQL52" s="142"/>
      <c r="KQM52" s="142"/>
      <c r="KQN52" s="142"/>
      <c r="KQO52" s="142"/>
      <c r="KQP52" s="142"/>
      <c r="KQQ52" s="142"/>
      <c r="KQR52" s="142"/>
      <c r="KQS52" s="142"/>
      <c r="KQT52" s="142"/>
      <c r="KQU52" s="142"/>
      <c r="KQV52" s="142"/>
      <c r="KQW52" s="142"/>
      <c r="KQX52" s="142"/>
      <c r="KQY52" s="142"/>
      <c r="KQZ52" s="142"/>
      <c r="KRA52" s="142"/>
      <c r="KRB52" s="142"/>
      <c r="KRC52" s="142"/>
      <c r="KRD52" s="142"/>
      <c r="KRE52" s="142"/>
      <c r="KRF52" s="142"/>
      <c r="KRG52" s="142"/>
      <c r="KRH52" s="142"/>
      <c r="KRI52" s="142"/>
      <c r="KRJ52" s="142"/>
      <c r="KRK52" s="142"/>
      <c r="KRL52" s="142"/>
      <c r="KRM52" s="142"/>
      <c r="KRN52" s="142"/>
      <c r="KRO52" s="142"/>
      <c r="KRP52" s="142"/>
      <c r="KRQ52" s="142"/>
      <c r="KRR52" s="142"/>
      <c r="KRS52" s="142"/>
      <c r="KRT52" s="142"/>
      <c r="KRU52" s="142"/>
      <c r="KRV52" s="142"/>
      <c r="KRW52" s="142"/>
      <c r="KRX52" s="142"/>
      <c r="KRY52" s="142"/>
      <c r="KRZ52" s="142"/>
      <c r="KSA52" s="142"/>
      <c r="KSB52" s="142"/>
      <c r="KSC52" s="142"/>
      <c r="KSD52" s="142"/>
      <c r="KSE52" s="142"/>
      <c r="KSF52" s="142"/>
      <c r="KSG52" s="142"/>
      <c r="KSH52" s="142"/>
      <c r="KSI52" s="142"/>
      <c r="KSJ52" s="142"/>
      <c r="KSK52" s="142"/>
      <c r="KSL52" s="142"/>
      <c r="KSM52" s="142"/>
      <c r="KSN52" s="142"/>
      <c r="KSO52" s="142"/>
      <c r="KSP52" s="142"/>
      <c r="KSQ52" s="142"/>
      <c r="KSR52" s="142"/>
      <c r="KSS52" s="142"/>
      <c r="KST52" s="142"/>
      <c r="KSU52" s="142"/>
      <c r="KSV52" s="142"/>
      <c r="KSW52" s="142"/>
      <c r="KSX52" s="142"/>
      <c r="KSY52" s="142"/>
      <c r="KSZ52" s="142"/>
      <c r="KTA52" s="142"/>
      <c r="KTB52" s="142"/>
      <c r="KTC52" s="142"/>
      <c r="KTD52" s="142"/>
      <c r="KTE52" s="142"/>
      <c r="KTF52" s="142"/>
      <c r="KTG52" s="142"/>
      <c r="KTH52" s="142"/>
      <c r="KTI52" s="142"/>
      <c r="KTJ52" s="142"/>
      <c r="KTK52" s="142"/>
      <c r="KTL52" s="142"/>
      <c r="KTM52" s="142"/>
      <c r="KTN52" s="142"/>
      <c r="KTO52" s="142"/>
      <c r="KTP52" s="142"/>
      <c r="KTQ52" s="142"/>
      <c r="KTR52" s="142"/>
      <c r="KTS52" s="142"/>
      <c r="KTT52" s="142"/>
      <c r="KTU52" s="142"/>
      <c r="KTV52" s="142"/>
      <c r="KTW52" s="142"/>
      <c r="KTX52" s="142"/>
      <c r="KTY52" s="142"/>
      <c r="KTZ52" s="142"/>
      <c r="KUA52" s="142"/>
      <c r="KUB52" s="142"/>
      <c r="KUC52" s="142"/>
      <c r="KUD52" s="142"/>
      <c r="KUE52" s="142"/>
      <c r="KUF52" s="142"/>
      <c r="KUG52" s="142"/>
      <c r="KUH52" s="142"/>
      <c r="KUI52" s="142"/>
      <c r="KUJ52" s="142"/>
      <c r="KUK52" s="142"/>
      <c r="KUL52" s="142"/>
      <c r="KUM52" s="142"/>
      <c r="KUN52" s="142"/>
      <c r="KUO52" s="142"/>
      <c r="KUP52" s="142"/>
      <c r="KUQ52" s="142"/>
      <c r="KUR52" s="142"/>
      <c r="KUS52" s="142"/>
      <c r="KUT52" s="142"/>
      <c r="KUU52" s="142"/>
      <c r="KUV52" s="142"/>
      <c r="KUW52" s="142"/>
      <c r="KUX52" s="142"/>
      <c r="KUY52" s="142"/>
      <c r="KUZ52" s="142"/>
      <c r="KVA52" s="142"/>
      <c r="KVB52" s="142"/>
      <c r="KVC52" s="142"/>
      <c r="KVD52" s="142"/>
      <c r="KVE52" s="142"/>
      <c r="KVF52" s="142"/>
      <c r="KVG52" s="142"/>
      <c r="KVH52" s="142"/>
      <c r="KVI52" s="142"/>
      <c r="KVJ52" s="142"/>
      <c r="KVK52" s="142"/>
      <c r="KVL52" s="142"/>
      <c r="KVM52" s="142"/>
      <c r="KVN52" s="142"/>
      <c r="KVO52" s="142"/>
      <c r="KVP52" s="142"/>
      <c r="KVQ52" s="142"/>
      <c r="KVR52" s="142"/>
      <c r="KVS52" s="142"/>
      <c r="KVT52" s="142"/>
      <c r="KVU52" s="142"/>
      <c r="KVV52" s="142"/>
      <c r="KVW52" s="142"/>
      <c r="KVX52" s="142"/>
      <c r="KVY52" s="142"/>
      <c r="KVZ52" s="142"/>
      <c r="KWA52" s="142"/>
      <c r="KWB52" s="142"/>
      <c r="KWC52" s="142"/>
      <c r="KWD52" s="142"/>
      <c r="KWE52" s="142"/>
      <c r="KWF52" s="142"/>
      <c r="KWG52" s="142"/>
      <c r="KWH52" s="142"/>
      <c r="KWI52" s="142"/>
      <c r="KWJ52" s="142"/>
      <c r="KWK52" s="142"/>
      <c r="KWL52" s="142"/>
      <c r="KWM52" s="142"/>
      <c r="KWN52" s="142"/>
      <c r="KWO52" s="142"/>
      <c r="KWP52" s="142"/>
      <c r="KWQ52" s="142"/>
      <c r="KWR52" s="142"/>
      <c r="KWS52" s="142"/>
      <c r="KWT52" s="142"/>
      <c r="KWU52" s="142"/>
      <c r="KWV52" s="142"/>
      <c r="KWW52" s="142"/>
      <c r="KWX52" s="142"/>
      <c r="KWY52" s="142"/>
      <c r="KWZ52" s="142"/>
      <c r="KXA52" s="142"/>
      <c r="KXB52" s="142"/>
      <c r="KXC52" s="142"/>
      <c r="KXD52" s="142"/>
      <c r="KXE52" s="142"/>
      <c r="KXF52" s="142"/>
      <c r="KXG52" s="142"/>
      <c r="KXH52" s="142"/>
      <c r="KXI52" s="142"/>
      <c r="KXJ52" s="142"/>
      <c r="KXK52" s="142"/>
      <c r="KXL52" s="142"/>
      <c r="KXM52" s="142"/>
      <c r="KXN52" s="142"/>
      <c r="KXO52" s="142"/>
      <c r="KXP52" s="142"/>
      <c r="KXQ52" s="142"/>
      <c r="KXR52" s="142"/>
      <c r="KXS52" s="142"/>
      <c r="KXT52" s="142"/>
      <c r="KXU52" s="142"/>
      <c r="KXV52" s="142"/>
      <c r="KXW52" s="142"/>
      <c r="KXX52" s="142"/>
      <c r="KXY52" s="142"/>
      <c r="KXZ52" s="142"/>
      <c r="KYA52" s="142"/>
      <c r="KYB52" s="142"/>
      <c r="KYC52" s="142"/>
      <c r="KYD52" s="142"/>
      <c r="KYE52" s="142"/>
      <c r="KYF52" s="142"/>
      <c r="KYG52" s="142"/>
      <c r="KYH52" s="142"/>
      <c r="KYI52" s="142"/>
      <c r="KYJ52" s="142"/>
      <c r="KYK52" s="142"/>
      <c r="KYL52" s="142"/>
      <c r="KYM52" s="142"/>
      <c r="KYN52" s="142"/>
      <c r="KYO52" s="142"/>
      <c r="KYP52" s="142"/>
      <c r="KYQ52" s="142"/>
      <c r="KYR52" s="142"/>
      <c r="KYS52" s="142"/>
      <c r="KYT52" s="142"/>
      <c r="KYU52" s="142"/>
      <c r="KYV52" s="142"/>
      <c r="KYW52" s="142"/>
      <c r="KYX52" s="142"/>
      <c r="KYY52" s="142"/>
      <c r="KYZ52" s="142"/>
      <c r="KZA52" s="142"/>
      <c r="KZB52" s="142"/>
      <c r="KZC52" s="142"/>
      <c r="KZD52" s="142"/>
      <c r="KZE52" s="142"/>
      <c r="KZF52" s="142"/>
      <c r="KZG52" s="142"/>
      <c r="KZH52" s="142"/>
      <c r="KZI52" s="142"/>
      <c r="KZJ52" s="142"/>
      <c r="KZK52" s="142"/>
      <c r="KZL52" s="142"/>
      <c r="KZM52" s="142"/>
      <c r="KZN52" s="142"/>
      <c r="KZO52" s="142"/>
      <c r="KZP52" s="142"/>
      <c r="KZQ52" s="142"/>
      <c r="KZR52" s="142"/>
      <c r="KZS52" s="142"/>
      <c r="KZT52" s="142"/>
      <c r="KZU52" s="142"/>
      <c r="KZV52" s="142"/>
      <c r="KZW52" s="142"/>
      <c r="KZX52" s="142"/>
      <c r="KZY52" s="142"/>
      <c r="KZZ52" s="142"/>
      <c r="LAA52" s="142"/>
      <c r="LAB52" s="142"/>
      <c r="LAC52" s="142"/>
      <c r="LAD52" s="142"/>
      <c r="LAE52" s="142"/>
      <c r="LAF52" s="142"/>
      <c r="LAG52" s="142"/>
      <c r="LAH52" s="142"/>
      <c r="LAI52" s="142"/>
      <c r="LAJ52" s="142"/>
      <c r="LAK52" s="142"/>
      <c r="LAL52" s="142"/>
      <c r="LAM52" s="142"/>
      <c r="LAN52" s="142"/>
      <c r="LAO52" s="142"/>
      <c r="LAP52" s="142"/>
      <c r="LAQ52" s="142"/>
      <c r="LAR52" s="142"/>
      <c r="LAS52" s="142"/>
      <c r="LAT52" s="142"/>
      <c r="LAU52" s="142"/>
      <c r="LAV52" s="142"/>
      <c r="LAW52" s="142"/>
      <c r="LAX52" s="142"/>
      <c r="LAY52" s="142"/>
      <c r="LAZ52" s="142"/>
      <c r="LBA52" s="142"/>
      <c r="LBB52" s="142"/>
      <c r="LBC52" s="142"/>
      <c r="LBD52" s="142"/>
      <c r="LBE52" s="142"/>
      <c r="LBF52" s="142"/>
      <c r="LBG52" s="142"/>
      <c r="LBH52" s="142"/>
      <c r="LBI52" s="142"/>
      <c r="LBJ52" s="142"/>
      <c r="LBK52" s="142"/>
      <c r="LBL52" s="142"/>
      <c r="LBM52" s="142"/>
      <c r="LBN52" s="142"/>
      <c r="LBO52" s="142"/>
      <c r="LBP52" s="142"/>
      <c r="LBQ52" s="142"/>
      <c r="LBR52" s="142"/>
      <c r="LBS52" s="142"/>
      <c r="LBT52" s="142"/>
      <c r="LBU52" s="142"/>
      <c r="LBV52" s="142"/>
      <c r="LBW52" s="142"/>
      <c r="LBX52" s="142"/>
      <c r="LBY52" s="142"/>
      <c r="LBZ52" s="142"/>
      <c r="LCA52" s="142"/>
      <c r="LCB52" s="142"/>
      <c r="LCC52" s="142"/>
      <c r="LCD52" s="142"/>
      <c r="LCE52" s="142"/>
      <c r="LCF52" s="142"/>
      <c r="LCG52" s="142"/>
      <c r="LCH52" s="142"/>
      <c r="LCI52" s="142"/>
      <c r="LCJ52" s="142"/>
      <c r="LCK52" s="142"/>
      <c r="LCL52" s="142"/>
      <c r="LCM52" s="142"/>
      <c r="LCN52" s="142"/>
      <c r="LCO52" s="142"/>
      <c r="LCP52" s="142"/>
      <c r="LCQ52" s="142"/>
      <c r="LCR52" s="142"/>
      <c r="LCS52" s="142"/>
      <c r="LCT52" s="142"/>
      <c r="LCU52" s="142"/>
      <c r="LCV52" s="142"/>
      <c r="LCW52" s="142"/>
      <c r="LCX52" s="142"/>
      <c r="LCY52" s="142"/>
      <c r="LCZ52" s="142"/>
      <c r="LDA52" s="142"/>
      <c r="LDB52" s="142"/>
      <c r="LDC52" s="142"/>
      <c r="LDD52" s="142"/>
      <c r="LDE52" s="142"/>
      <c r="LDF52" s="142"/>
      <c r="LDG52" s="142"/>
      <c r="LDH52" s="142"/>
      <c r="LDI52" s="142"/>
      <c r="LDJ52" s="142"/>
      <c r="LDK52" s="142"/>
      <c r="LDL52" s="142"/>
      <c r="LDM52" s="142"/>
      <c r="LDN52" s="142"/>
      <c r="LDO52" s="142"/>
      <c r="LDP52" s="142"/>
      <c r="LDQ52" s="142"/>
      <c r="LDR52" s="142"/>
      <c r="LDS52" s="142"/>
      <c r="LDT52" s="142"/>
      <c r="LDU52" s="142"/>
      <c r="LDV52" s="142"/>
      <c r="LDW52" s="142"/>
      <c r="LDX52" s="142"/>
      <c r="LDY52" s="142"/>
      <c r="LDZ52" s="142"/>
      <c r="LEA52" s="142"/>
      <c r="LEB52" s="142"/>
      <c r="LEC52" s="142"/>
      <c r="LED52" s="142"/>
      <c r="LEE52" s="142"/>
      <c r="LEF52" s="142"/>
      <c r="LEG52" s="142"/>
      <c r="LEH52" s="142"/>
      <c r="LEI52" s="142"/>
      <c r="LEJ52" s="142"/>
      <c r="LEK52" s="142"/>
      <c r="LEL52" s="142"/>
      <c r="LEM52" s="142"/>
      <c r="LEN52" s="142"/>
      <c r="LEO52" s="142"/>
      <c r="LEP52" s="142"/>
      <c r="LEQ52" s="142"/>
      <c r="LER52" s="142"/>
      <c r="LES52" s="142"/>
      <c r="LET52" s="142"/>
      <c r="LEU52" s="142"/>
      <c r="LEV52" s="142"/>
      <c r="LEW52" s="142"/>
      <c r="LEX52" s="142"/>
      <c r="LEY52" s="142"/>
      <c r="LEZ52" s="142"/>
      <c r="LFA52" s="142"/>
      <c r="LFB52" s="142"/>
      <c r="LFC52" s="142"/>
      <c r="LFD52" s="142"/>
      <c r="LFE52" s="142"/>
      <c r="LFF52" s="142"/>
      <c r="LFG52" s="142"/>
      <c r="LFH52" s="142"/>
      <c r="LFI52" s="142"/>
      <c r="LFJ52" s="142"/>
      <c r="LFK52" s="142"/>
      <c r="LFL52" s="142"/>
      <c r="LFM52" s="142"/>
      <c r="LFN52" s="142"/>
      <c r="LFO52" s="142"/>
      <c r="LFP52" s="142"/>
      <c r="LFQ52" s="142"/>
      <c r="LFR52" s="142"/>
      <c r="LFS52" s="142"/>
      <c r="LFT52" s="142"/>
      <c r="LFU52" s="142"/>
      <c r="LFV52" s="142"/>
      <c r="LFW52" s="142"/>
      <c r="LFX52" s="142"/>
      <c r="LFY52" s="142"/>
      <c r="LFZ52" s="142"/>
      <c r="LGA52" s="142"/>
      <c r="LGB52" s="142"/>
      <c r="LGC52" s="142"/>
      <c r="LGD52" s="142"/>
      <c r="LGE52" s="142"/>
      <c r="LGF52" s="142"/>
      <c r="LGG52" s="142"/>
      <c r="LGH52" s="142"/>
      <c r="LGI52" s="142"/>
      <c r="LGJ52" s="142"/>
      <c r="LGK52" s="142"/>
      <c r="LGL52" s="142"/>
      <c r="LGM52" s="142"/>
      <c r="LGN52" s="142"/>
      <c r="LGO52" s="142"/>
      <c r="LGP52" s="142"/>
      <c r="LGQ52" s="142"/>
      <c r="LGR52" s="142"/>
      <c r="LGS52" s="142"/>
      <c r="LGT52" s="142"/>
      <c r="LGU52" s="142"/>
      <c r="LGV52" s="142"/>
      <c r="LGW52" s="142"/>
      <c r="LGX52" s="142"/>
      <c r="LGY52" s="142"/>
      <c r="LGZ52" s="142"/>
      <c r="LHA52" s="142"/>
      <c r="LHB52" s="142"/>
      <c r="LHC52" s="142"/>
      <c r="LHD52" s="142"/>
      <c r="LHE52" s="142"/>
      <c r="LHF52" s="142"/>
      <c r="LHG52" s="142"/>
      <c r="LHH52" s="142"/>
      <c r="LHI52" s="142"/>
      <c r="LHJ52" s="142"/>
      <c r="LHK52" s="142"/>
      <c r="LHL52" s="142"/>
      <c r="LHM52" s="142"/>
      <c r="LHN52" s="142"/>
      <c r="LHO52" s="142"/>
      <c r="LHP52" s="142"/>
      <c r="LHQ52" s="142"/>
      <c r="LHR52" s="142"/>
      <c r="LHS52" s="142"/>
      <c r="LHT52" s="142"/>
      <c r="LHU52" s="142"/>
      <c r="LHV52" s="142"/>
      <c r="LHW52" s="142"/>
      <c r="LHX52" s="142"/>
      <c r="LHY52" s="142"/>
      <c r="LHZ52" s="142"/>
      <c r="LIA52" s="142"/>
      <c r="LIB52" s="142"/>
      <c r="LIC52" s="142"/>
      <c r="LID52" s="142"/>
      <c r="LIE52" s="142"/>
      <c r="LIF52" s="142"/>
      <c r="LIG52" s="142"/>
      <c r="LIH52" s="142"/>
      <c r="LII52" s="142"/>
      <c r="LIJ52" s="142"/>
      <c r="LIK52" s="142"/>
      <c r="LIL52" s="142"/>
      <c r="LIM52" s="142"/>
      <c r="LIN52" s="142"/>
      <c r="LIO52" s="142"/>
      <c r="LIP52" s="142"/>
      <c r="LIQ52" s="142"/>
      <c r="LIR52" s="142"/>
      <c r="LIS52" s="142"/>
      <c r="LIT52" s="142"/>
      <c r="LIU52" s="142"/>
      <c r="LIV52" s="142"/>
      <c r="LIW52" s="142"/>
      <c r="LIX52" s="142"/>
      <c r="LIY52" s="142"/>
      <c r="LIZ52" s="142"/>
      <c r="LJA52" s="142"/>
      <c r="LJB52" s="142"/>
      <c r="LJC52" s="142"/>
      <c r="LJD52" s="142"/>
      <c r="LJE52" s="142"/>
      <c r="LJF52" s="142"/>
      <c r="LJG52" s="142"/>
      <c r="LJH52" s="142"/>
      <c r="LJI52" s="142"/>
      <c r="LJJ52" s="142"/>
      <c r="LJK52" s="142"/>
      <c r="LJL52" s="142"/>
      <c r="LJM52" s="142"/>
      <c r="LJN52" s="142"/>
      <c r="LJO52" s="142"/>
      <c r="LJP52" s="142"/>
      <c r="LJQ52" s="142"/>
      <c r="LJR52" s="142"/>
      <c r="LJS52" s="142"/>
      <c r="LJT52" s="142"/>
      <c r="LJU52" s="142"/>
      <c r="LJV52" s="142"/>
      <c r="LJW52" s="142"/>
      <c r="LJX52" s="142"/>
      <c r="LJY52" s="142"/>
      <c r="LJZ52" s="142"/>
      <c r="LKA52" s="142"/>
      <c r="LKB52" s="142"/>
      <c r="LKC52" s="142"/>
      <c r="LKD52" s="142"/>
      <c r="LKE52" s="142"/>
      <c r="LKF52" s="142"/>
      <c r="LKG52" s="142"/>
      <c r="LKH52" s="142"/>
      <c r="LKI52" s="142"/>
      <c r="LKJ52" s="142"/>
      <c r="LKK52" s="142"/>
      <c r="LKL52" s="142"/>
      <c r="LKM52" s="142"/>
      <c r="LKN52" s="142"/>
      <c r="LKO52" s="142"/>
      <c r="LKP52" s="142"/>
      <c r="LKQ52" s="142"/>
      <c r="LKR52" s="142"/>
      <c r="LKS52" s="142"/>
      <c r="LKT52" s="142"/>
      <c r="LKU52" s="142"/>
      <c r="LKV52" s="142"/>
      <c r="LKW52" s="142"/>
      <c r="LKX52" s="142"/>
      <c r="LKY52" s="142"/>
      <c r="LKZ52" s="142"/>
      <c r="LLA52" s="142"/>
      <c r="LLB52" s="142"/>
      <c r="LLC52" s="142"/>
      <c r="LLD52" s="142"/>
      <c r="LLE52" s="142"/>
      <c r="LLF52" s="142"/>
      <c r="LLG52" s="142"/>
      <c r="LLH52" s="142"/>
      <c r="LLI52" s="142"/>
      <c r="LLJ52" s="142"/>
      <c r="LLK52" s="142"/>
      <c r="LLL52" s="142"/>
      <c r="LLM52" s="142"/>
      <c r="LLN52" s="142"/>
      <c r="LLO52" s="142"/>
      <c r="LLP52" s="142"/>
      <c r="LLQ52" s="142"/>
      <c r="LLR52" s="142"/>
      <c r="LLS52" s="142"/>
      <c r="LLT52" s="142"/>
      <c r="LLU52" s="142"/>
      <c r="LLV52" s="142"/>
      <c r="LLW52" s="142"/>
      <c r="LLX52" s="142"/>
      <c r="LLY52" s="142"/>
      <c r="LLZ52" s="142"/>
      <c r="LMA52" s="142"/>
      <c r="LMB52" s="142"/>
      <c r="LMC52" s="142"/>
      <c r="LMD52" s="142"/>
      <c r="LME52" s="142"/>
      <c r="LMF52" s="142"/>
      <c r="LMG52" s="142"/>
      <c r="LMH52" s="142"/>
      <c r="LMI52" s="142"/>
      <c r="LMJ52" s="142"/>
      <c r="LMK52" s="142"/>
      <c r="LML52" s="142"/>
      <c r="LMM52" s="142"/>
      <c r="LMN52" s="142"/>
      <c r="LMO52" s="142"/>
      <c r="LMP52" s="142"/>
      <c r="LMQ52" s="142"/>
      <c r="LMR52" s="142"/>
      <c r="LMS52" s="142"/>
      <c r="LMT52" s="142"/>
      <c r="LMU52" s="142"/>
      <c r="LMV52" s="142"/>
      <c r="LMW52" s="142"/>
      <c r="LMX52" s="142"/>
      <c r="LMY52" s="142"/>
      <c r="LMZ52" s="142"/>
      <c r="LNA52" s="142"/>
      <c r="LNB52" s="142"/>
      <c r="LNC52" s="142"/>
      <c r="LND52" s="142"/>
      <c r="LNE52" s="142"/>
      <c r="LNF52" s="142"/>
      <c r="LNG52" s="142"/>
      <c r="LNH52" s="142"/>
      <c r="LNI52" s="142"/>
      <c r="LNJ52" s="142"/>
      <c r="LNK52" s="142"/>
      <c r="LNL52" s="142"/>
      <c r="LNM52" s="142"/>
      <c r="LNN52" s="142"/>
      <c r="LNO52" s="142"/>
      <c r="LNP52" s="142"/>
      <c r="LNQ52" s="142"/>
      <c r="LNR52" s="142"/>
      <c r="LNS52" s="142"/>
      <c r="LNT52" s="142"/>
      <c r="LNU52" s="142"/>
      <c r="LNV52" s="142"/>
      <c r="LNW52" s="142"/>
      <c r="LNX52" s="142"/>
      <c r="LNY52" s="142"/>
      <c r="LNZ52" s="142"/>
      <c r="LOA52" s="142"/>
      <c r="LOB52" s="142"/>
      <c r="LOC52" s="142"/>
      <c r="LOD52" s="142"/>
      <c r="LOE52" s="142"/>
      <c r="LOF52" s="142"/>
      <c r="LOG52" s="142"/>
      <c r="LOH52" s="142"/>
      <c r="LOI52" s="142"/>
      <c r="LOJ52" s="142"/>
      <c r="LOK52" s="142"/>
      <c r="LOL52" s="142"/>
      <c r="LOM52" s="142"/>
      <c r="LON52" s="142"/>
      <c r="LOO52" s="142"/>
      <c r="LOP52" s="142"/>
      <c r="LOQ52" s="142"/>
      <c r="LOR52" s="142"/>
      <c r="LOS52" s="142"/>
      <c r="LOT52" s="142"/>
      <c r="LOU52" s="142"/>
      <c r="LOV52" s="142"/>
      <c r="LOW52" s="142"/>
      <c r="LOX52" s="142"/>
      <c r="LOY52" s="142"/>
      <c r="LOZ52" s="142"/>
      <c r="LPA52" s="142"/>
      <c r="LPB52" s="142"/>
      <c r="LPC52" s="142"/>
      <c r="LPD52" s="142"/>
      <c r="LPE52" s="142"/>
      <c r="LPF52" s="142"/>
      <c r="LPG52" s="142"/>
      <c r="LPH52" s="142"/>
      <c r="LPI52" s="142"/>
      <c r="LPJ52" s="142"/>
      <c r="LPK52" s="142"/>
      <c r="LPL52" s="142"/>
      <c r="LPM52" s="142"/>
      <c r="LPN52" s="142"/>
      <c r="LPO52" s="142"/>
      <c r="LPP52" s="142"/>
      <c r="LPQ52" s="142"/>
      <c r="LPR52" s="142"/>
      <c r="LPS52" s="142"/>
      <c r="LPT52" s="142"/>
      <c r="LPU52" s="142"/>
      <c r="LPV52" s="142"/>
      <c r="LPW52" s="142"/>
      <c r="LPX52" s="142"/>
      <c r="LPY52" s="142"/>
      <c r="LPZ52" s="142"/>
      <c r="LQA52" s="142"/>
      <c r="LQB52" s="142"/>
      <c r="LQC52" s="142"/>
      <c r="LQD52" s="142"/>
      <c r="LQE52" s="142"/>
      <c r="LQF52" s="142"/>
      <c r="LQG52" s="142"/>
      <c r="LQH52" s="142"/>
      <c r="LQI52" s="142"/>
      <c r="LQJ52" s="142"/>
      <c r="LQK52" s="142"/>
      <c r="LQL52" s="142"/>
      <c r="LQM52" s="142"/>
      <c r="LQN52" s="142"/>
      <c r="LQO52" s="142"/>
      <c r="LQP52" s="142"/>
      <c r="LQQ52" s="142"/>
      <c r="LQR52" s="142"/>
      <c r="LQS52" s="142"/>
      <c r="LQT52" s="142"/>
      <c r="LQU52" s="142"/>
      <c r="LQV52" s="142"/>
      <c r="LQW52" s="142"/>
      <c r="LQX52" s="142"/>
      <c r="LQY52" s="142"/>
      <c r="LQZ52" s="142"/>
      <c r="LRA52" s="142"/>
      <c r="LRB52" s="142"/>
      <c r="LRC52" s="142"/>
      <c r="LRD52" s="142"/>
      <c r="LRE52" s="142"/>
      <c r="LRF52" s="142"/>
      <c r="LRG52" s="142"/>
      <c r="LRH52" s="142"/>
      <c r="LRI52" s="142"/>
      <c r="LRJ52" s="142"/>
      <c r="LRK52" s="142"/>
      <c r="LRL52" s="142"/>
      <c r="LRM52" s="142"/>
      <c r="LRN52" s="142"/>
      <c r="LRO52" s="142"/>
      <c r="LRP52" s="142"/>
      <c r="LRQ52" s="142"/>
      <c r="LRR52" s="142"/>
      <c r="LRS52" s="142"/>
      <c r="LRT52" s="142"/>
      <c r="LRU52" s="142"/>
      <c r="LRV52" s="142"/>
      <c r="LRW52" s="142"/>
      <c r="LRX52" s="142"/>
      <c r="LRY52" s="142"/>
      <c r="LRZ52" s="142"/>
      <c r="LSA52" s="142"/>
      <c r="LSB52" s="142"/>
      <c r="LSC52" s="142"/>
      <c r="LSD52" s="142"/>
      <c r="LSE52" s="142"/>
      <c r="LSF52" s="142"/>
      <c r="LSG52" s="142"/>
      <c r="LSH52" s="142"/>
      <c r="LSI52" s="142"/>
      <c r="LSJ52" s="142"/>
      <c r="LSK52" s="142"/>
      <c r="LSL52" s="142"/>
      <c r="LSM52" s="142"/>
      <c r="LSN52" s="142"/>
      <c r="LSO52" s="142"/>
      <c r="LSP52" s="142"/>
      <c r="LSQ52" s="142"/>
      <c r="LSR52" s="142"/>
      <c r="LSS52" s="142"/>
      <c r="LST52" s="142"/>
      <c r="LSU52" s="142"/>
      <c r="LSV52" s="142"/>
      <c r="LSW52" s="142"/>
      <c r="LSX52" s="142"/>
      <c r="LSY52" s="142"/>
      <c r="LSZ52" s="142"/>
      <c r="LTA52" s="142"/>
      <c r="LTB52" s="142"/>
      <c r="LTC52" s="142"/>
      <c r="LTD52" s="142"/>
      <c r="LTE52" s="142"/>
      <c r="LTF52" s="142"/>
      <c r="LTG52" s="142"/>
      <c r="LTH52" s="142"/>
      <c r="LTI52" s="142"/>
      <c r="LTJ52" s="142"/>
      <c r="LTK52" s="142"/>
      <c r="LTL52" s="142"/>
      <c r="LTM52" s="142"/>
      <c r="LTN52" s="142"/>
      <c r="LTO52" s="142"/>
      <c r="LTP52" s="142"/>
      <c r="LTQ52" s="142"/>
      <c r="LTR52" s="142"/>
      <c r="LTS52" s="142"/>
      <c r="LTT52" s="142"/>
      <c r="LTU52" s="142"/>
      <c r="LTV52" s="142"/>
      <c r="LTW52" s="142"/>
      <c r="LTX52" s="142"/>
      <c r="LTY52" s="142"/>
      <c r="LTZ52" s="142"/>
      <c r="LUA52" s="142"/>
      <c r="LUB52" s="142"/>
      <c r="LUC52" s="142"/>
      <c r="LUD52" s="142"/>
      <c r="LUE52" s="142"/>
      <c r="LUF52" s="142"/>
      <c r="LUG52" s="142"/>
      <c r="LUH52" s="142"/>
      <c r="LUI52" s="142"/>
      <c r="LUJ52" s="142"/>
      <c r="LUK52" s="142"/>
      <c r="LUL52" s="142"/>
      <c r="LUM52" s="142"/>
      <c r="LUN52" s="142"/>
      <c r="LUO52" s="142"/>
      <c r="LUP52" s="142"/>
      <c r="LUQ52" s="142"/>
      <c r="LUR52" s="142"/>
      <c r="LUS52" s="142"/>
      <c r="LUT52" s="142"/>
      <c r="LUU52" s="142"/>
      <c r="LUV52" s="142"/>
      <c r="LUW52" s="142"/>
      <c r="LUX52" s="142"/>
      <c r="LUY52" s="142"/>
      <c r="LUZ52" s="142"/>
      <c r="LVA52" s="142"/>
      <c r="LVB52" s="142"/>
      <c r="LVC52" s="142"/>
      <c r="LVD52" s="142"/>
      <c r="LVE52" s="142"/>
      <c r="LVF52" s="142"/>
      <c r="LVG52" s="142"/>
      <c r="LVH52" s="142"/>
      <c r="LVI52" s="142"/>
      <c r="LVJ52" s="142"/>
      <c r="LVK52" s="142"/>
      <c r="LVL52" s="142"/>
      <c r="LVM52" s="142"/>
      <c r="LVN52" s="142"/>
      <c r="LVO52" s="142"/>
      <c r="LVP52" s="142"/>
      <c r="LVQ52" s="142"/>
      <c r="LVR52" s="142"/>
      <c r="LVS52" s="142"/>
      <c r="LVT52" s="142"/>
      <c r="LVU52" s="142"/>
      <c r="LVV52" s="142"/>
      <c r="LVW52" s="142"/>
      <c r="LVX52" s="142"/>
      <c r="LVY52" s="142"/>
      <c r="LVZ52" s="142"/>
      <c r="LWA52" s="142"/>
      <c r="LWB52" s="142"/>
      <c r="LWC52" s="142"/>
      <c r="LWD52" s="142"/>
      <c r="LWE52" s="142"/>
      <c r="LWF52" s="142"/>
      <c r="LWG52" s="142"/>
      <c r="LWH52" s="142"/>
      <c r="LWI52" s="142"/>
      <c r="LWJ52" s="142"/>
      <c r="LWK52" s="142"/>
      <c r="LWL52" s="142"/>
      <c r="LWM52" s="142"/>
      <c r="LWN52" s="142"/>
      <c r="LWO52" s="142"/>
      <c r="LWP52" s="142"/>
      <c r="LWQ52" s="142"/>
      <c r="LWR52" s="142"/>
      <c r="LWS52" s="142"/>
      <c r="LWT52" s="142"/>
      <c r="LWU52" s="142"/>
      <c r="LWV52" s="142"/>
      <c r="LWW52" s="142"/>
      <c r="LWX52" s="142"/>
      <c r="LWY52" s="142"/>
      <c r="LWZ52" s="142"/>
      <c r="LXA52" s="142"/>
      <c r="LXB52" s="142"/>
      <c r="LXC52" s="142"/>
      <c r="LXD52" s="142"/>
      <c r="LXE52" s="142"/>
      <c r="LXF52" s="142"/>
      <c r="LXG52" s="142"/>
      <c r="LXH52" s="142"/>
      <c r="LXI52" s="142"/>
      <c r="LXJ52" s="142"/>
      <c r="LXK52" s="142"/>
      <c r="LXL52" s="142"/>
      <c r="LXM52" s="142"/>
      <c r="LXN52" s="142"/>
      <c r="LXO52" s="142"/>
      <c r="LXP52" s="142"/>
      <c r="LXQ52" s="142"/>
      <c r="LXR52" s="142"/>
      <c r="LXS52" s="142"/>
      <c r="LXT52" s="142"/>
      <c r="LXU52" s="142"/>
      <c r="LXV52" s="142"/>
      <c r="LXW52" s="142"/>
      <c r="LXX52" s="142"/>
      <c r="LXY52" s="142"/>
      <c r="LXZ52" s="142"/>
      <c r="LYA52" s="142"/>
      <c r="LYB52" s="142"/>
      <c r="LYC52" s="142"/>
      <c r="LYD52" s="142"/>
      <c r="LYE52" s="142"/>
      <c r="LYF52" s="142"/>
      <c r="LYG52" s="142"/>
      <c r="LYH52" s="142"/>
      <c r="LYI52" s="142"/>
      <c r="LYJ52" s="142"/>
      <c r="LYK52" s="142"/>
      <c r="LYL52" s="142"/>
      <c r="LYM52" s="142"/>
      <c r="LYN52" s="142"/>
      <c r="LYO52" s="142"/>
      <c r="LYP52" s="142"/>
      <c r="LYQ52" s="142"/>
      <c r="LYR52" s="142"/>
      <c r="LYS52" s="142"/>
      <c r="LYT52" s="142"/>
      <c r="LYU52" s="142"/>
      <c r="LYV52" s="142"/>
      <c r="LYW52" s="142"/>
      <c r="LYX52" s="142"/>
      <c r="LYY52" s="142"/>
      <c r="LYZ52" s="142"/>
      <c r="LZA52" s="142"/>
      <c r="LZB52" s="142"/>
      <c r="LZC52" s="142"/>
      <c r="LZD52" s="142"/>
      <c r="LZE52" s="142"/>
      <c r="LZF52" s="142"/>
      <c r="LZG52" s="142"/>
      <c r="LZH52" s="142"/>
      <c r="LZI52" s="142"/>
      <c r="LZJ52" s="142"/>
      <c r="LZK52" s="142"/>
      <c r="LZL52" s="142"/>
      <c r="LZM52" s="142"/>
      <c r="LZN52" s="142"/>
      <c r="LZO52" s="142"/>
      <c r="LZP52" s="142"/>
      <c r="LZQ52" s="142"/>
      <c r="LZR52" s="142"/>
      <c r="LZS52" s="142"/>
      <c r="LZT52" s="142"/>
      <c r="LZU52" s="142"/>
      <c r="LZV52" s="142"/>
      <c r="LZW52" s="142"/>
      <c r="LZX52" s="142"/>
      <c r="LZY52" s="142"/>
      <c r="LZZ52" s="142"/>
      <c r="MAA52" s="142"/>
      <c r="MAB52" s="142"/>
      <c r="MAC52" s="142"/>
      <c r="MAD52" s="142"/>
      <c r="MAE52" s="142"/>
      <c r="MAF52" s="142"/>
      <c r="MAG52" s="142"/>
      <c r="MAH52" s="142"/>
      <c r="MAI52" s="142"/>
      <c r="MAJ52" s="142"/>
      <c r="MAK52" s="142"/>
      <c r="MAL52" s="142"/>
      <c r="MAM52" s="142"/>
      <c r="MAN52" s="142"/>
      <c r="MAO52" s="142"/>
      <c r="MAP52" s="142"/>
      <c r="MAQ52" s="142"/>
      <c r="MAR52" s="142"/>
      <c r="MAS52" s="142"/>
      <c r="MAT52" s="142"/>
      <c r="MAU52" s="142"/>
      <c r="MAV52" s="142"/>
      <c r="MAW52" s="142"/>
      <c r="MAX52" s="142"/>
      <c r="MAY52" s="142"/>
      <c r="MAZ52" s="142"/>
      <c r="MBA52" s="142"/>
      <c r="MBB52" s="142"/>
      <c r="MBC52" s="142"/>
      <c r="MBD52" s="142"/>
      <c r="MBE52" s="142"/>
      <c r="MBF52" s="142"/>
      <c r="MBG52" s="142"/>
      <c r="MBH52" s="142"/>
      <c r="MBI52" s="142"/>
      <c r="MBJ52" s="142"/>
      <c r="MBK52" s="142"/>
      <c r="MBL52" s="142"/>
      <c r="MBM52" s="142"/>
      <c r="MBN52" s="142"/>
      <c r="MBO52" s="142"/>
      <c r="MBP52" s="142"/>
      <c r="MBQ52" s="142"/>
      <c r="MBR52" s="142"/>
      <c r="MBS52" s="142"/>
      <c r="MBT52" s="142"/>
      <c r="MBU52" s="142"/>
      <c r="MBV52" s="142"/>
      <c r="MBW52" s="142"/>
      <c r="MBX52" s="142"/>
      <c r="MBY52" s="142"/>
      <c r="MBZ52" s="142"/>
      <c r="MCA52" s="142"/>
      <c r="MCB52" s="142"/>
      <c r="MCC52" s="142"/>
      <c r="MCD52" s="142"/>
      <c r="MCE52" s="142"/>
      <c r="MCF52" s="142"/>
      <c r="MCG52" s="142"/>
      <c r="MCH52" s="142"/>
      <c r="MCI52" s="142"/>
      <c r="MCJ52" s="142"/>
      <c r="MCK52" s="142"/>
      <c r="MCL52" s="142"/>
      <c r="MCM52" s="142"/>
      <c r="MCN52" s="142"/>
      <c r="MCO52" s="142"/>
      <c r="MCP52" s="142"/>
      <c r="MCQ52" s="142"/>
      <c r="MCR52" s="142"/>
      <c r="MCS52" s="142"/>
      <c r="MCT52" s="142"/>
      <c r="MCU52" s="142"/>
      <c r="MCV52" s="142"/>
      <c r="MCW52" s="142"/>
      <c r="MCX52" s="142"/>
      <c r="MCY52" s="142"/>
      <c r="MCZ52" s="142"/>
      <c r="MDA52" s="142"/>
      <c r="MDB52" s="142"/>
      <c r="MDC52" s="142"/>
      <c r="MDD52" s="142"/>
      <c r="MDE52" s="142"/>
      <c r="MDF52" s="142"/>
      <c r="MDG52" s="142"/>
      <c r="MDH52" s="142"/>
      <c r="MDI52" s="142"/>
      <c r="MDJ52" s="142"/>
      <c r="MDK52" s="142"/>
      <c r="MDL52" s="142"/>
      <c r="MDM52" s="142"/>
      <c r="MDN52" s="142"/>
      <c r="MDO52" s="142"/>
      <c r="MDP52" s="142"/>
      <c r="MDQ52" s="142"/>
      <c r="MDR52" s="142"/>
      <c r="MDS52" s="142"/>
      <c r="MDT52" s="142"/>
      <c r="MDU52" s="142"/>
      <c r="MDV52" s="142"/>
      <c r="MDW52" s="142"/>
      <c r="MDX52" s="142"/>
      <c r="MDY52" s="142"/>
      <c r="MDZ52" s="142"/>
      <c r="MEA52" s="142"/>
      <c r="MEB52" s="142"/>
      <c r="MEC52" s="142"/>
      <c r="MED52" s="142"/>
      <c r="MEE52" s="142"/>
      <c r="MEF52" s="142"/>
      <c r="MEG52" s="142"/>
      <c r="MEH52" s="142"/>
      <c r="MEI52" s="142"/>
      <c r="MEJ52" s="142"/>
      <c r="MEK52" s="142"/>
      <c r="MEL52" s="142"/>
      <c r="MEM52" s="142"/>
      <c r="MEN52" s="142"/>
      <c r="MEO52" s="142"/>
      <c r="MEP52" s="142"/>
      <c r="MEQ52" s="142"/>
      <c r="MER52" s="142"/>
      <c r="MES52" s="142"/>
      <c r="MET52" s="142"/>
      <c r="MEU52" s="142"/>
      <c r="MEV52" s="142"/>
      <c r="MEW52" s="142"/>
      <c r="MEX52" s="142"/>
      <c r="MEY52" s="142"/>
      <c r="MEZ52" s="142"/>
      <c r="MFA52" s="142"/>
      <c r="MFB52" s="142"/>
      <c r="MFC52" s="142"/>
      <c r="MFD52" s="142"/>
      <c r="MFE52" s="142"/>
      <c r="MFF52" s="142"/>
      <c r="MFG52" s="142"/>
      <c r="MFH52" s="142"/>
      <c r="MFI52" s="142"/>
      <c r="MFJ52" s="142"/>
      <c r="MFK52" s="142"/>
      <c r="MFL52" s="142"/>
      <c r="MFM52" s="142"/>
      <c r="MFN52" s="142"/>
      <c r="MFO52" s="142"/>
      <c r="MFP52" s="142"/>
      <c r="MFQ52" s="142"/>
      <c r="MFR52" s="142"/>
      <c r="MFS52" s="142"/>
      <c r="MFT52" s="142"/>
      <c r="MFU52" s="142"/>
      <c r="MFV52" s="142"/>
      <c r="MFW52" s="142"/>
      <c r="MFX52" s="142"/>
      <c r="MFY52" s="142"/>
      <c r="MFZ52" s="142"/>
      <c r="MGA52" s="142"/>
      <c r="MGB52" s="142"/>
      <c r="MGC52" s="142"/>
      <c r="MGD52" s="142"/>
      <c r="MGE52" s="142"/>
      <c r="MGF52" s="142"/>
      <c r="MGG52" s="142"/>
      <c r="MGH52" s="142"/>
      <c r="MGI52" s="142"/>
      <c r="MGJ52" s="142"/>
      <c r="MGK52" s="142"/>
      <c r="MGL52" s="142"/>
      <c r="MGM52" s="142"/>
      <c r="MGN52" s="142"/>
      <c r="MGO52" s="142"/>
      <c r="MGP52" s="142"/>
      <c r="MGQ52" s="142"/>
      <c r="MGR52" s="142"/>
      <c r="MGS52" s="142"/>
      <c r="MGT52" s="142"/>
      <c r="MGU52" s="142"/>
      <c r="MGV52" s="142"/>
      <c r="MGW52" s="142"/>
      <c r="MGX52" s="142"/>
      <c r="MGY52" s="142"/>
      <c r="MGZ52" s="142"/>
      <c r="MHA52" s="142"/>
      <c r="MHB52" s="142"/>
      <c r="MHC52" s="142"/>
      <c r="MHD52" s="142"/>
      <c r="MHE52" s="142"/>
      <c r="MHF52" s="142"/>
      <c r="MHG52" s="142"/>
      <c r="MHH52" s="142"/>
      <c r="MHI52" s="142"/>
      <c r="MHJ52" s="142"/>
      <c r="MHK52" s="142"/>
      <c r="MHL52" s="142"/>
      <c r="MHM52" s="142"/>
      <c r="MHN52" s="142"/>
      <c r="MHO52" s="142"/>
      <c r="MHP52" s="142"/>
      <c r="MHQ52" s="142"/>
      <c r="MHR52" s="142"/>
      <c r="MHS52" s="142"/>
      <c r="MHT52" s="142"/>
      <c r="MHU52" s="142"/>
      <c r="MHV52" s="142"/>
      <c r="MHW52" s="142"/>
      <c r="MHX52" s="142"/>
      <c r="MHY52" s="142"/>
      <c r="MHZ52" s="142"/>
      <c r="MIA52" s="142"/>
      <c r="MIB52" s="142"/>
      <c r="MIC52" s="142"/>
      <c r="MID52" s="142"/>
      <c r="MIE52" s="142"/>
      <c r="MIF52" s="142"/>
      <c r="MIG52" s="142"/>
      <c r="MIH52" s="142"/>
      <c r="MII52" s="142"/>
      <c r="MIJ52" s="142"/>
      <c r="MIK52" s="142"/>
      <c r="MIL52" s="142"/>
      <c r="MIM52" s="142"/>
      <c r="MIN52" s="142"/>
      <c r="MIO52" s="142"/>
      <c r="MIP52" s="142"/>
      <c r="MIQ52" s="142"/>
      <c r="MIR52" s="142"/>
      <c r="MIS52" s="142"/>
      <c r="MIT52" s="142"/>
      <c r="MIU52" s="142"/>
      <c r="MIV52" s="142"/>
      <c r="MIW52" s="142"/>
      <c r="MIX52" s="142"/>
      <c r="MIY52" s="142"/>
      <c r="MIZ52" s="142"/>
      <c r="MJA52" s="142"/>
      <c r="MJB52" s="142"/>
      <c r="MJC52" s="142"/>
      <c r="MJD52" s="142"/>
      <c r="MJE52" s="142"/>
      <c r="MJF52" s="142"/>
      <c r="MJG52" s="142"/>
      <c r="MJH52" s="142"/>
      <c r="MJI52" s="142"/>
      <c r="MJJ52" s="142"/>
      <c r="MJK52" s="142"/>
      <c r="MJL52" s="142"/>
      <c r="MJM52" s="142"/>
      <c r="MJN52" s="142"/>
      <c r="MJO52" s="142"/>
      <c r="MJP52" s="142"/>
      <c r="MJQ52" s="142"/>
      <c r="MJR52" s="142"/>
      <c r="MJS52" s="142"/>
      <c r="MJT52" s="142"/>
      <c r="MJU52" s="142"/>
      <c r="MJV52" s="142"/>
      <c r="MJW52" s="142"/>
      <c r="MJX52" s="142"/>
      <c r="MJY52" s="142"/>
      <c r="MJZ52" s="142"/>
      <c r="MKA52" s="142"/>
      <c r="MKB52" s="142"/>
      <c r="MKC52" s="142"/>
      <c r="MKD52" s="142"/>
      <c r="MKE52" s="142"/>
      <c r="MKF52" s="142"/>
      <c r="MKG52" s="142"/>
      <c r="MKH52" s="142"/>
      <c r="MKI52" s="142"/>
      <c r="MKJ52" s="142"/>
      <c r="MKK52" s="142"/>
      <c r="MKL52" s="142"/>
      <c r="MKM52" s="142"/>
      <c r="MKN52" s="142"/>
      <c r="MKO52" s="142"/>
      <c r="MKP52" s="142"/>
      <c r="MKQ52" s="142"/>
      <c r="MKR52" s="142"/>
      <c r="MKS52" s="142"/>
      <c r="MKT52" s="142"/>
      <c r="MKU52" s="142"/>
      <c r="MKV52" s="142"/>
      <c r="MKW52" s="142"/>
      <c r="MKX52" s="142"/>
      <c r="MKY52" s="142"/>
      <c r="MKZ52" s="142"/>
      <c r="MLA52" s="142"/>
      <c r="MLB52" s="142"/>
      <c r="MLC52" s="142"/>
      <c r="MLD52" s="142"/>
      <c r="MLE52" s="142"/>
      <c r="MLF52" s="142"/>
      <c r="MLG52" s="142"/>
      <c r="MLH52" s="142"/>
      <c r="MLI52" s="142"/>
      <c r="MLJ52" s="142"/>
      <c r="MLK52" s="142"/>
      <c r="MLL52" s="142"/>
      <c r="MLM52" s="142"/>
      <c r="MLN52" s="142"/>
      <c r="MLO52" s="142"/>
      <c r="MLP52" s="142"/>
      <c r="MLQ52" s="142"/>
      <c r="MLR52" s="142"/>
      <c r="MLS52" s="142"/>
      <c r="MLT52" s="142"/>
      <c r="MLU52" s="142"/>
      <c r="MLV52" s="142"/>
      <c r="MLW52" s="142"/>
      <c r="MLX52" s="142"/>
      <c r="MLY52" s="142"/>
      <c r="MLZ52" s="142"/>
      <c r="MMA52" s="142"/>
      <c r="MMB52" s="142"/>
      <c r="MMC52" s="142"/>
      <c r="MMD52" s="142"/>
      <c r="MME52" s="142"/>
      <c r="MMF52" s="142"/>
      <c r="MMG52" s="142"/>
      <c r="MMH52" s="142"/>
      <c r="MMI52" s="142"/>
      <c r="MMJ52" s="142"/>
      <c r="MMK52" s="142"/>
      <c r="MML52" s="142"/>
      <c r="MMM52" s="142"/>
      <c r="MMN52" s="142"/>
      <c r="MMO52" s="142"/>
      <c r="MMP52" s="142"/>
      <c r="MMQ52" s="142"/>
      <c r="MMR52" s="142"/>
      <c r="MMS52" s="142"/>
      <c r="MMT52" s="142"/>
      <c r="MMU52" s="142"/>
      <c r="MMV52" s="142"/>
      <c r="MMW52" s="142"/>
      <c r="MMX52" s="142"/>
      <c r="MMY52" s="142"/>
      <c r="MMZ52" s="142"/>
      <c r="MNA52" s="142"/>
      <c r="MNB52" s="142"/>
      <c r="MNC52" s="142"/>
      <c r="MND52" s="142"/>
      <c r="MNE52" s="142"/>
      <c r="MNF52" s="142"/>
      <c r="MNG52" s="142"/>
      <c r="MNH52" s="142"/>
      <c r="MNI52" s="142"/>
      <c r="MNJ52" s="142"/>
      <c r="MNK52" s="142"/>
      <c r="MNL52" s="142"/>
      <c r="MNM52" s="142"/>
      <c r="MNN52" s="142"/>
      <c r="MNO52" s="142"/>
      <c r="MNP52" s="142"/>
      <c r="MNQ52" s="142"/>
      <c r="MNR52" s="142"/>
      <c r="MNS52" s="142"/>
      <c r="MNT52" s="142"/>
      <c r="MNU52" s="142"/>
      <c r="MNV52" s="142"/>
      <c r="MNW52" s="142"/>
      <c r="MNX52" s="142"/>
      <c r="MNY52" s="142"/>
      <c r="MNZ52" s="142"/>
      <c r="MOA52" s="142"/>
      <c r="MOB52" s="142"/>
      <c r="MOC52" s="142"/>
      <c r="MOD52" s="142"/>
      <c r="MOE52" s="142"/>
      <c r="MOF52" s="142"/>
      <c r="MOG52" s="142"/>
      <c r="MOH52" s="142"/>
      <c r="MOI52" s="142"/>
      <c r="MOJ52" s="142"/>
      <c r="MOK52" s="142"/>
      <c r="MOL52" s="142"/>
      <c r="MOM52" s="142"/>
      <c r="MON52" s="142"/>
      <c r="MOO52" s="142"/>
      <c r="MOP52" s="142"/>
      <c r="MOQ52" s="142"/>
      <c r="MOR52" s="142"/>
      <c r="MOS52" s="142"/>
      <c r="MOT52" s="142"/>
      <c r="MOU52" s="142"/>
      <c r="MOV52" s="142"/>
      <c r="MOW52" s="142"/>
      <c r="MOX52" s="142"/>
      <c r="MOY52" s="142"/>
      <c r="MOZ52" s="142"/>
      <c r="MPA52" s="142"/>
      <c r="MPB52" s="142"/>
      <c r="MPC52" s="142"/>
      <c r="MPD52" s="142"/>
      <c r="MPE52" s="142"/>
      <c r="MPF52" s="142"/>
      <c r="MPG52" s="142"/>
      <c r="MPH52" s="142"/>
      <c r="MPI52" s="142"/>
      <c r="MPJ52" s="142"/>
      <c r="MPK52" s="142"/>
      <c r="MPL52" s="142"/>
      <c r="MPM52" s="142"/>
      <c r="MPN52" s="142"/>
      <c r="MPO52" s="142"/>
      <c r="MPP52" s="142"/>
      <c r="MPQ52" s="142"/>
      <c r="MPR52" s="142"/>
      <c r="MPS52" s="142"/>
      <c r="MPT52" s="142"/>
      <c r="MPU52" s="142"/>
      <c r="MPV52" s="142"/>
      <c r="MPW52" s="142"/>
      <c r="MPX52" s="142"/>
      <c r="MPY52" s="142"/>
      <c r="MPZ52" s="142"/>
      <c r="MQA52" s="142"/>
      <c r="MQB52" s="142"/>
      <c r="MQC52" s="142"/>
      <c r="MQD52" s="142"/>
      <c r="MQE52" s="142"/>
      <c r="MQF52" s="142"/>
      <c r="MQG52" s="142"/>
      <c r="MQH52" s="142"/>
      <c r="MQI52" s="142"/>
      <c r="MQJ52" s="142"/>
      <c r="MQK52" s="142"/>
      <c r="MQL52" s="142"/>
      <c r="MQM52" s="142"/>
      <c r="MQN52" s="142"/>
      <c r="MQO52" s="142"/>
      <c r="MQP52" s="142"/>
      <c r="MQQ52" s="142"/>
      <c r="MQR52" s="142"/>
      <c r="MQS52" s="142"/>
      <c r="MQT52" s="142"/>
      <c r="MQU52" s="142"/>
      <c r="MQV52" s="142"/>
      <c r="MQW52" s="142"/>
      <c r="MQX52" s="142"/>
      <c r="MQY52" s="142"/>
      <c r="MQZ52" s="142"/>
      <c r="MRA52" s="142"/>
      <c r="MRB52" s="142"/>
      <c r="MRC52" s="142"/>
      <c r="MRD52" s="142"/>
      <c r="MRE52" s="142"/>
      <c r="MRF52" s="142"/>
      <c r="MRG52" s="142"/>
      <c r="MRH52" s="142"/>
      <c r="MRI52" s="142"/>
      <c r="MRJ52" s="142"/>
      <c r="MRK52" s="142"/>
      <c r="MRL52" s="142"/>
      <c r="MRM52" s="142"/>
      <c r="MRN52" s="142"/>
      <c r="MRO52" s="142"/>
      <c r="MRP52" s="142"/>
      <c r="MRQ52" s="142"/>
      <c r="MRR52" s="142"/>
      <c r="MRS52" s="142"/>
      <c r="MRT52" s="142"/>
      <c r="MRU52" s="142"/>
      <c r="MRV52" s="142"/>
      <c r="MRW52" s="142"/>
      <c r="MRX52" s="142"/>
      <c r="MRY52" s="142"/>
      <c r="MRZ52" s="142"/>
      <c r="MSA52" s="142"/>
      <c r="MSB52" s="142"/>
      <c r="MSC52" s="142"/>
      <c r="MSD52" s="142"/>
      <c r="MSE52" s="142"/>
      <c r="MSF52" s="142"/>
      <c r="MSG52" s="142"/>
      <c r="MSH52" s="142"/>
      <c r="MSI52" s="142"/>
      <c r="MSJ52" s="142"/>
      <c r="MSK52" s="142"/>
      <c r="MSL52" s="142"/>
      <c r="MSM52" s="142"/>
      <c r="MSN52" s="142"/>
      <c r="MSO52" s="142"/>
      <c r="MSP52" s="142"/>
      <c r="MSQ52" s="142"/>
      <c r="MSR52" s="142"/>
      <c r="MSS52" s="142"/>
      <c r="MST52" s="142"/>
      <c r="MSU52" s="142"/>
      <c r="MSV52" s="142"/>
      <c r="MSW52" s="142"/>
      <c r="MSX52" s="142"/>
      <c r="MSY52" s="142"/>
      <c r="MSZ52" s="142"/>
      <c r="MTA52" s="142"/>
      <c r="MTB52" s="142"/>
      <c r="MTC52" s="142"/>
      <c r="MTD52" s="142"/>
      <c r="MTE52" s="142"/>
      <c r="MTF52" s="142"/>
      <c r="MTG52" s="142"/>
      <c r="MTH52" s="142"/>
      <c r="MTI52" s="142"/>
      <c r="MTJ52" s="142"/>
      <c r="MTK52" s="142"/>
      <c r="MTL52" s="142"/>
      <c r="MTM52" s="142"/>
      <c r="MTN52" s="142"/>
      <c r="MTO52" s="142"/>
      <c r="MTP52" s="142"/>
      <c r="MTQ52" s="142"/>
      <c r="MTR52" s="142"/>
      <c r="MTS52" s="142"/>
      <c r="MTT52" s="142"/>
      <c r="MTU52" s="142"/>
      <c r="MTV52" s="142"/>
      <c r="MTW52" s="142"/>
      <c r="MTX52" s="142"/>
      <c r="MTY52" s="142"/>
      <c r="MTZ52" s="142"/>
      <c r="MUA52" s="142"/>
      <c r="MUB52" s="142"/>
      <c r="MUC52" s="142"/>
      <c r="MUD52" s="142"/>
      <c r="MUE52" s="142"/>
      <c r="MUF52" s="142"/>
      <c r="MUG52" s="142"/>
      <c r="MUH52" s="142"/>
      <c r="MUI52" s="142"/>
      <c r="MUJ52" s="142"/>
      <c r="MUK52" s="142"/>
      <c r="MUL52" s="142"/>
      <c r="MUM52" s="142"/>
      <c r="MUN52" s="142"/>
      <c r="MUO52" s="142"/>
      <c r="MUP52" s="142"/>
      <c r="MUQ52" s="142"/>
      <c r="MUR52" s="142"/>
      <c r="MUS52" s="142"/>
      <c r="MUT52" s="142"/>
      <c r="MUU52" s="142"/>
      <c r="MUV52" s="142"/>
      <c r="MUW52" s="142"/>
      <c r="MUX52" s="142"/>
      <c r="MUY52" s="142"/>
      <c r="MUZ52" s="142"/>
      <c r="MVA52" s="142"/>
      <c r="MVB52" s="142"/>
      <c r="MVC52" s="142"/>
      <c r="MVD52" s="142"/>
      <c r="MVE52" s="142"/>
      <c r="MVF52" s="142"/>
      <c r="MVG52" s="142"/>
      <c r="MVH52" s="142"/>
      <c r="MVI52" s="142"/>
      <c r="MVJ52" s="142"/>
      <c r="MVK52" s="142"/>
      <c r="MVL52" s="142"/>
      <c r="MVM52" s="142"/>
      <c r="MVN52" s="142"/>
      <c r="MVO52" s="142"/>
      <c r="MVP52" s="142"/>
      <c r="MVQ52" s="142"/>
      <c r="MVR52" s="142"/>
      <c r="MVS52" s="142"/>
      <c r="MVT52" s="142"/>
      <c r="MVU52" s="142"/>
      <c r="MVV52" s="142"/>
      <c r="MVW52" s="142"/>
      <c r="MVX52" s="142"/>
      <c r="MVY52" s="142"/>
      <c r="MVZ52" s="142"/>
      <c r="MWA52" s="142"/>
      <c r="MWB52" s="142"/>
      <c r="MWC52" s="142"/>
      <c r="MWD52" s="142"/>
      <c r="MWE52" s="142"/>
      <c r="MWF52" s="142"/>
      <c r="MWG52" s="142"/>
      <c r="MWH52" s="142"/>
      <c r="MWI52" s="142"/>
      <c r="MWJ52" s="142"/>
      <c r="MWK52" s="142"/>
      <c r="MWL52" s="142"/>
      <c r="MWM52" s="142"/>
      <c r="MWN52" s="142"/>
      <c r="MWO52" s="142"/>
      <c r="MWP52" s="142"/>
      <c r="MWQ52" s="142"/>
      <c r="MWR52" s="142"/>
      <c r="MWS52" s="142"/>
      <c r="MWT52" s="142"/>
      <c r="MWU52" s="142"/>
      <c r="MWV52" s="142"/>
      <c r="MWW52" s="142"/>
      <c r="MWX52" s="142"/>
      <c r="MWY52" s="142"/>
      <c r="MWZ52" s="142"/>
      <c r="MXA52" s="142"/>
      <c r="MXB52" s="142"/>
      <c r="MXC52" s="142"/>
      <c r="MXD52" s="142"/>
      <c r="MXE52" s="142"/>
      <c r="MXF52" s="142"/>
      <c r="MXG52" s="142"/>
      <c r="MXH52" s="142"/>
      <c r="MXI52" s="142"/>
      <c r="MXJ52" s="142"/>
      <c r="MXK52" s="142"/>
      <c r="MXL52" s="142"/>
      <c r="MXM52" s="142"/>
      <c r="MXN52" s="142"/>
      <c r="MXO52" s="142"/>
      <c r="MXP52" s="142"/>
      <c r="MXQ52" s="142"/>
      <c r="MXR52" s="142"/>
      <c r="MXS52" s="142"/>
      <c r="MXT52" s="142"/>
      <c r="MXU52" s="142"/>
      <c r="MXV52" s="142"/>
      <c r="MXW52" s="142"/>
      <c r="MXX52" s="142"/>
      <c r="MXY52" s="142"/>
      <c r="MXZ52" s="142"/>
      <c r="MYA52" s="142"/>
      <c r="MYB52" s="142"/>
      <c r="MYC52" s="142"/>
      <c r="MYD52" s="142"/>
      <c r="MYE52" s="142"/>
      <c r="MYF52" s="142"/>
      <c r="MYG52" s="142"/>
      <c r="MYH52" s="142"/>
      <c r="MYI52" s="142"/>
      <c r="MYJ52" s="142"/>
      <c r="MYK52" s="142"/>
      <c r="MYL52" s="142"/>
      <c r="MYM52" s="142"/>
      <c r="MYN52" s="142"/>
      <c r="MYO52" s="142"/>
      <c r="MYP52" s="142"/>
      <c r="MYQ52" s="142"/>
      <c r="MYR52" s="142"/>
      <c r="MYS52" s="142"/>
      <c r="MYT52" s="142"/>
      <c r="MYU52" s="142"/>
      <c r="MYV52" s="142"/>
      <c r="MYW52" s="142"/>
      <c r="MYX52" s="142"/>
      <c r="MYY52" s="142"/>
      <c r="MYZ52" s="142"/>
      <c r="MZA52" s="142"/>
      <c r="MZB52" s="142"/>
      <c r="MZC52" s="142"/>
      <c r="MZD52" s="142"/>
      <c r="MZE52" s="142"/>
      <c r="MZF52" s="142"/>
      <c r="MZG52" s="142"/>
      <c r="MZH52" s="142"/>
      <c r="MZI52" s="142"/>
      <c r="MZJ52" s="142"/>
      <c r="MZK52" s="142"/>
      <c r="MZL52" s="142"/>
      <c r="MZM52" s="142"/>
      <c r="MZN52" s="142"/>
      <c r="MZO52" s="142"/>
      <c r="MZP52" s="142"/>
      <c r="MZQ52" s="142"/>
      <c r="MZR52" s="142"/>
      <c r="MZS52" s="142"/>
      <c r="MZT52" s="142"/>
      <c r="MZU52" s="142"/>
      <c r="MZV52" s="142"/>
      <c r="MZW52" s="142"/>
      <c r="MZX52" s="142"/>
      <c r="MZY52" s="142"/>
      <c r="MZZ52" s="142"/>
      <c r="NAA52" s="142"/>
      <c r="NAB52" s="142"/>
      <c r="NAC52" s="142"/>
      <c r="NAD52" s="142"/>
      <c r="NAE52" s="142"/>
      <c r="NAF52" s="142"/>
      <c r="NAG52" s="142"/>
      <c r="NAH52" s="142"/>
      <c r="NAI52" s="142"/>
      <c r="NAJ52" s="142"/>
      <c r="NAK52" s="142"/>
      <c r="NAL52" s="142"/>
      <c r="NAM52" s="142"/>
      <c r="NAN52" s="142"/>
      <c r="NAO52" s="142"/>
      <c r="NAP52" s="142"/>
      <c r="NAQ52" s="142"/>
      <c r="NAR52" s="142"/>
      <c r="NAS52" s="142"/>
      <c r="NAT52" s="142"/>
      <c r="NAU52" s="142"/>
      <c r="NAV52" s="142"/>
      <c r="NAW52" s="142"/>
      <c r="NAX52" s="142"/>
      <c r="NAY52" s="142"/>
      <c r="NAZ52" s="142"/>
      <c r="NBA52" s="142"/>
      <c r="NBB52" s="142"/>
      <c r="NBC52" s="142"/>
      <c r="NBD52" s="142"/>
      <c r="NBE52" s="142"/>
      <c r="NBF52" s="142"/>
      <c r="NBG52" s="142"/>
      <c r="NBH52" s="142"/>
      <c r="NBI52" s="142"/>
      <c r="NBJ52" s="142"/>
      <c r="NBK52" s="142"/>
      <c r="NBL52" s="142"/>
      <c r="NBM52" s="142"/>
      <c r="NBN52" s="142"/>
      <c r="NBO52" s="142"/>
      <c r="NBP52" s="142"/>
      <c r="NBQ52" s="142"/>
      <c r="NBR52" s="142"/>
      <c r="NBS52" s="142"/>
      <c r="NBT52" s="142"/>
      <c r="NBU52" s="142"/>
      <c r="NBV52" s="142"/>
      <c r="NBW52" s="142"/>
      <c r="NBX52" s="142"/>
      <c r="NBY52" s="142"/>
      <c r="NBZ52" s="142"/>
      <c r="NCA52" s="142"/>
      <c r="NCB52" s="142"/>
      <c r="NCC52" s="142"/>
      <c r="NCD52" s="142"/>
      <c r="NCE52" s="142"/>
      <c r="NCF52" s="142"/>
      <c r="NCG52" s="142"/>
      <c r="NCH52" s="142"/>
      <c r="NCI52" s="142"/>
      <c r="NCJ52" s="142"/>
      <c r="NCK52" s="142"/>
      <c r="NCL52" s="142"/>
      <c r="NCM52" s="142"/>
      <c r="NCN52" s="142"/>
      <c r="NCO52" s="142"/>
      <c r="NCP52" s="142"/>
      <c r="NCQ52" s="142"/>
      <c r="NCR52" s="142"/>
      <c r="NCS52" s="142"/>
      <c r="NCT52" s="142"/>
      <c r="NCU52" s="142"/>
      <c r="NCV52" s="142"/>
      <c r="NCW52" s="142"/>
      <c r="NCX52" s="142"/>
      <c r="NCY52" s="142"/>
      <c r="NCZ52" s="142"/>
      <c r="NDA52" s="142"/>
      <c r="NDB52" s="142"/>
      <c r="NDC52" s="142"/>
      <c r="NDD52" s="142"/>
      <c r="NDE52" s="142"/>
      <c r="NDF52" s="142"/>
      <c r="NDG52" s="142"/>
      <c r="NDH52" s="142"/>
      <c r="NDI52" s="142"/>
      <c r="NDJ52" s="142"/>
      <c r="NDK52" s="142"/>
      <c r="NDL52" s="142"/>
      <c r="NDM52" s="142"/>
      <c r="NDN52" s="142"/>
      <c r="NDO52" s="142"/>
      <c r="NDP52" s="142"/>
      <c r="NDQ52" s="142"/>
      <c r="NDR52" s="142"/>
      <c r="NDS52" s="142"/>
      <c r="NDT52" s="142"/>
      <c r="NDU52" s="142"/>
      <c r="NDV52" s="142"/>
      <c r="NDW52" s="142"/>
      <c r="NDX52" s="142"/>
      <c r="NDY52" s="142"/>
      <c r="NDZ52" s="142"/>
      <c r="NEA52" s="142"/>
      <c r="NEB52" s="142"/>
      <c r="NEC52" s="142"/>
      <c r="NED52" s="142"/>
      <c r="NEE52" s="142"/>
      <c r="NEF52" s="142"/>
      <c r="NEG52" s="142"/>
      <c r="NEH52" s="142"/>
      <c r="NEI52" s="142"/>
      <c r="NEJ52" s="142"/>
      <c r="NEK52" s="142"/>
      <c r="NEL52" s="142"/>
      <c r="NEM52" s="142"/>
      <c r="NEN52" s="142"/>
      <c r="NEO52" s="142"/>
      <c r="NEP52" s="142"/>
      <c r="NEQ52" s="142"/>
      <c r="NER52" s="142"/>
      <c r="NES52" s="142"/>
      <c r="NET52" s="142"/>
      <c r="NEU52" s="142"/>
      <c r="NEV52" s="142"/>
      <c r="NEW52" s="142"/>
      <c r="NEX52" s="142"/>
      <c r="NEY52" s="142"/>
      <c r="NEZ52" s="142"/>
      <c r="NFA52" s="142"/>
      <c r="NFB52" s="142"/>
      <c r="NFC52" s="142"/>
      <c r="NFD52" s="142"/>
      <c r="NFE52" s="142"/>
      <c r="NFF52" s="142"/>
      <c r="NFG52" s="142"/>
      <c r="NFH52" s="142"/>
      <c r="NFI52" s="142"/>
      <c r="NFJ52" s="142"/>
      <c r="NFK52" s="142"/>
      <c r="NFL52" s="142"/>
      <c r="NFM52" s="142"/>
      <c r="NFN52" s="142"/>
      <c r="NFO52" s="142"/>
      <c r="NFP52" s="142"/>
      <c r="NFQ52" s="142"/>
      <c r="NFR52" s="142"/>
      <c r="NFS52" s="142"/>
      <c r="NFT52" s="142"/>
      <c r="NFU52" s="142"/>
      <c r="NFV52" s="142"/>
      <c r="NFW52" s="142"/>
      <c r="NFX52" s="142"/>
      <c r="NFY52" s="142"/>
      <c r="NFZ52" s="142"/>
      <c r="NGA52" s="142"/>
      <c r="NGB52" s="142"/>
      <c r="NGC52" s="142"/>
      <c r="NGD52" s="142"/>
      <c r="NGE52" s="142"/>
      <c r="NGF52" s="142"/>
      <c r="NGG52" s="142"/>
      <c r="NGH52" s="142"/>
      <c r="NGI52" s="142"/>
      <c r="NGJ52" s="142"/>
      <c r="NGK52" s="142"/>
      <c r="NGL52" s="142"/>
      <c r="NGM52" s="142"/>
      <c r="NGN52" s="142"/>
      <c r="NGO52" s="142"/>
      <c r="NGP52" s="142"/>
      <c r="NGQ52" s="142"/>
      <c r="NGR52" s="142"/>
      <c r="NGS52" s="142"/>
      <c r="NGT52" s="142"/>
      <c r="NGU52" s="142"/>
      <c r="NGV52" s="142"/>
      <c r="NGW52" s="142"/>
      <c r="NGX52" s="142"/>
      <c r="NGY52" s="142"/>
      <c r="NGZ52" s="142"/>
      <c r="NHA52" s="142"/>
      <c r="NHB52" s="142"/>
      <c r="NHC52" s="142"/>
      <c r="NHD52" s="142"/>
      <c r="NHE52" s="142"/>
      <c r="NHF52" s="142"/>
      <c r="NHG52" s="142"/>
      <c r="NHH52" s="142"/>
      <c r="NHI52" s="142"/>
      <c r="NHJ52" s="142"/>
      <c r="NHK52" s="142"/>
      <c r="NHL52" s="142"/>
      <c r="NHM52" s="142"/>
      <c r="NHN52" s="142"/>
      <c r="NHO52" s="142"/>
      <c r="NHP52" s="142"/>
      <c r="NHQ52" s="142"/>
      <c r="NHR52" s="142"/>
      <c r="NHS52" s="142"/>
      <c r="NHT52" s="142"/>
      <c r="NHU52" s="142"/>
      <c r="NHV52" s="142"/>
      <c r="NHW52" s="142"/>
      <c r="NHX52" s="142"/>
      <c r="NHY52" s="142"/>
      <c r="NHZ52" s="142"/>
      <c r="NIA52" s="142"/>
      <c r="NIB52" s="142"/>
      <c r="NIC52" s="142"/>
      <c r="NID52" s="142"/>
      <c r="NIE52" s="142"/>
      <c r="NIF52" s="142"/>
      <c r="NIG52" s="142"/>
      <c r="NIH52" s="142"/>
      <c r="NII52" s="142"/>
      <c r="NIJ52" s="142"/>
      <c r="NIK52" s="142"/>
      <c r="NIL52" s="142"/>
      <c r="NIM52" s="142"/>
      <c r="NIN52" s="142"/>
      <c r="NIO52" s="142"/>
      <c r="NIP52" s="142"/>
      <c r="NIQ52" s="142"/>
      <c r="NIR52" s="142"/>
      <c r="NIS52" s="142"/>
      <c r="NIT52" s="142"/>
      <c r="NIU52" s="142"/>
      <c r="NIV52" s="142"/>
      <c r="NIW52" s="142"/>
      <c r="NIX52" s="142"/>
      <c r="NIY52" s="142"/>
      <c r="NIZ52" s="142"/>
      <c r="NJA52" s="142"/>
      <c r="NJB52" s="142"/>
      <c r="NJC52" s="142"/>
      <c r="NJD52" s="142"/>
      <c r="NJE52" s="142"/>
      <c r="NJF52" s="142"/>
      <c r="NJG52" s="142"/>
      <c r="NJH52" s="142"/>
      <c r="NJI52" s="142"/>
      <c r="NJJ52" s="142"/>
      <c r="NJK52" s="142"/>
      <c r="NJL52" s="142"/>
      <c r="NJM52" s="142"/>
      <c r="NJN52" s="142"/>
      <c r="NJO52" s="142"/>
      <c r="NJP52" s="142"/>
      <c r="NJQ52" s="142"/>
      <c r="NJR52" s="142"/>
      <c r="NJS52" s="142"/>
      <c r="NJT52" s="142"/>
      <c r="NJU52" s="142"/>
      <c r="NJV52" s="142"/>
      <c r="NJW52" s="142"/>
      <c r="NJX52" s="142"/>
      <c r="NJY52" s="142"/>
      <c r="NJZ52" s="142"/>
      <c r="NKA52" s="142"/>
      <c r="NKB52" s="142"/>
      <c r="NKC52" s="142"/>
      <c r="NKD52" s="142"/>
      <c r="NKE52" s="142"/>
      <c r="NKF52" s="142"/>
      <c r="NKG52" s="142"/>
      <c r="NKH52" s="142"/>
      <c r="NKI52" s="142"/>
      <c r="NKJ52" s="142"/>
      <c r="NKK52" s="142"/>
      <c r="NKL52" s="142"/>
      <c r="NKM52" s="142"/>
      <c r="NKN52" s="142"/>
      <c r="NKO52" s="142"/>
      <c r="NKP52" s="142"/>
      <c r="NKQ52" s="142"/>
      <c r="NKR52" s="142"/>
      <c r="NKS52" s="142"/>
      <c r="NKT52" s="142"/>
      <c r="NKU52" s="142"/>
      <c r="NKV52" s="142"/>
      <c r="NKW52" s="142"/>
      <c r="NKX52" s="142"/>
      <c r="NKY52" s="142"/>
      <c r="NKZ52" s="142"/>
      <c r="NLA52" s="142"/>
      <c r="NLB52" s="142"/>
      <c r="NLC52" s="142"/>
      <c r="NLD52" s="142"/>
      <c r="NLE52" s="142"/>
      <c r="NLF52" s="142"/>
      <c r="NLG52" s="142"/>
      <c r="NLH52" s="142"/>
      <c r="NLI52" s="142"/>
      <c r="NLJ52" s="142"/>
      <c r="NLK52" s="142"/>
      <c r="NLL52" s="142"/>
      <c r="NLM52" s="142"/>
      <c r="NLN52" s="142"/>
      <c r="NLO52" s="142"/>
      <c r="NLP52" s="142"/>
      <c r="NLQ52" s="142"/>
      <c r="NLR52" s="142"/>
      <c r="NLS52" s="142"/>
      <c r="NLT52" s="142"/>
      <c r="NLU52" s="142"/>
      <c r="NLV52" s="142"/>
      <c r="NLW52" s="142"/>
      <c r="NLX52" s="142"/>
      <c r="NLY52" s="142"/>
      <c r="NLZ52" s="142"/>
      <c r="NMA52" s="142"/>
      <c r="NMB52" s="142"/>
      <c r="NMC52" s="142"/>
      <c r="NMD52" s="142"/>
      <c r="NME52" s="142"/>
      <c r="NMF52" s="142"/>
      <c r="NMG52" s="142"/>
      <c r="NMH52" s="142"/>
      <c r="NMI52" s="142"/>
      <c r="NMJ52" s="142"/>
      <c r="NMK52" s="142"/>
      <c r="NML52" s="142"/>
      <c r="NMM52" s="142"/>
      <c r="NMN52" s="142"/>
      <c r="NMO52" s="142"/>
      <c r="NMP52" s="142"/>
      <c r="NMQ52" s="142"/>
      <c r="NMR52" s="142"/>
      <c r="NMS52" s="142"/>
      <c r="NMT52" s="142"/>
      <c r="NMU52" s="142"/>
      <c r="NMV52" s="142"/>
      <c r="NMW52" s="142"/>
      <c r="NMX52" s="142"/>
      <c r="NMY52" s="142"/>
      <c r="NMZ52" s="142"/>
      <c r="NNA52" s="142"/>
      <c r="NNB52" s="142"/>
      <c r="NNC52" s="142"/>
      <c r="NND52" s="142"/>
      <c r="NNE52" s="142"/>
      <c r="NNF52" s="142"/>
      <c r="NNG52" s="142"/>
      <c r="NNH52" s="142"/>
      <c r="NNI52" s="142"/>
      <c r="NNJ52" s="142"/>
      <c r="NNK52" s="142"/>
      <c r="NNL52" s="142"/>
      <c r="NNM52" s="142"/>
      <c r="NNN52" s="142"/>
      <c r="NNO52" s="142"/>
      <c r="NNP52" s="142"/>
      <c r="NNQ52" s="142"/>
      <c r="NNR52" s="142"/>
      <c r="NNS52" s="142"/>
      <c r="NNT52" s="142"/>
      <c r="NNU52" s="142"/>
      <c r="NNV52" s="142"/>
      <c r="NNW52" s="142"/>
      <c r="NNX52" s="142"/>
      <c r="NNY52" s="142"/>
      <c r="NNZ52" s="142"/>
      <c r="NOA52" s="142"/>
      <c r="NOB52" s="142"/>
      <c r="NOC52" s="142"/>
      <c r="NOD52" s="142"/>
      <c r="NOE52" s="142"/>
      <c r="NOF52" s="142"/>
      <c r="NOG52" s="142"/>
      <c r="NOH52" s="142"/>
      <c r="NOI52" s="142"/>
      <c r="NOJ52" s="142"/>
      <c r="NOK52" s="142"/>
      <c r="NOL52" s="142"/>
      <c r="NOM52" s="142"/>
      <c r="NON52" s="142"/>
      <c r="NOO52" s="142"/>
      <c r="NOP52" s="142"/>
      <c r="NOQ52" s="142"/>
      <c r="NOR52" s="142"/>
      <c r="NOS52" s="142"/>
      <c r="NOT52" s="142"/>
      <c r="NOU52" s="142"/>
      <c r="NOV52" s="142"/>
      <c r="NOW52" s="142"/>
      <c r="NOX52" s="142"/>
      <c r="NOY52" s="142"/>
      <c r="NOZ52" s="142"/>
      <c r="NPA52" s="142"/>
      <c r="NPB52" s="142"/>
      <c r="NPC52" s="142"/>
      <c r="NPD52" s="142"/>
      <c r="NPE52" s="142"/>
      <c r="NPF52" s="142"/>
      <c r="NPG52" s="142"/>
      <c r="NPH52" s="142"/>
      <c r="NPI52" s="142"/>
      <c r="NPJ52" s="142"/>
      <c r="NPK52" s="142"/>
      <c r="NPL52" s="142"/>
      <c r="NPM52" s="142"/>
      <c r="NPN52" s="142"/>
      <c r="NPO52" s="142"/>
      <c r="NPP52" s="142"/>
      <c r="NPQ52" s="142"/>
      <c r="NPR52" s="142"/>
      <c r="NPS52" s="142"/>
      <c r="NPT52" s="142"/>
      <c r="NPU52" s="142"/>
      <c r="NPV52" s="142"/>
      <c r="NPW52" s="142"/>
      <c r="NPX52" s="142"/>
      <c r="NPY52" s="142"/>
      <c r="NPZ52" s="142"/>
      <c r="NQA52" s="142"/>
      <c r="NQB52" s="142"/>
      <c r="NQC52" s="142"/>
      <c r="NQD52" s="142"/>
      <c r="NQE52" s="142"/>
      <c r="NQF52" s="142"/>
      <c r="NQG52" s="142"/>
      <c r="NQH52" s="142"/>
      <c r="NQI52" s="142"/>
      <c r="NQJ52" s="142"/>
      <c r="NQK52" s="142"/>
      <c r="NQL52" s="142"/>
      <c r="NQM52" s="142"/>
      <c r="NQN52" s="142"/>
      <c r="NQO52" s="142"/>
      <c r="NQP52" s="142"/>
      <c r="NQQ52" s="142"/>
      <c r="NQR52" s="142"/>
      <c r="NQS52" s="142"/>
      <c r="NQT52" s="142"/>
      <c r="NQU52" s="142"/>
      <c r="NQV52" s="142"/>
      <c r="NQW52" s="142"/>
      <c r="NQX52" s="142"/>
      <c r="NQY52" s="142"/>
      <c r="NQZ52" s="142"/>
      <c r="NRA52" s="142"/>
      <c r="NRB52" s="142"/>
      <c r="NRC52" s="142"/>
      <c r="NRD52" s="142"/>
      <c r="NRE52" s="142"/>
      <c r="NRF52" s="142"/>
      <c r="NRG52" s="142"/>
      <c r="NRH52" s="142"/>
      <c r="NRI52" s="142"/>
      <c r="NRJ52" s="142"/>
      <c r="NRK52" s="142"/>
      <c r="NRL52" s="142"/>
      <c r="NRM52" s="142"/>
      <c r="NRN52" s="142"/>
      <c r="NRO52" s="142"/>
      <c r="NRP52" s="142"/>
      <c r="NRQ52" s="142"/>
      <c r="NRR52" s="142"/>
      <c r="NRS52" s="142"/>
      <c r="NRT52" s="142"/>
      <c r="NRU52" s="142"/>
      <c r="NRV52" s="142"/>
      <c r="NRW52" s="142"/>
      <c r="NRX52" s="142"/>
      <c r="NRY52" s="142"/>
      <c r="NRZ52" s="142"/>
      <c r="NSA52" s="142"/>
      <c r="NSB52" s="142"/>
      <c r="NSC52" s="142"/>
      <c r="NSD52" s="142"/>
      <c r="NSE52" s="142"/>
      <c r="NSF52" s="142"/>
      <c r="NSG52" s="142"/>
      <c r="NSH52" s="142"/>
      <c r="NSI52" s="142"/>
      <c r="NSJ52" s="142"/>
      <c r="NSK52" s="142"/>
      <c r="NSL52" s="142"/>
      <c r="NSM52" s="142"/>
      <c r="NSN52" s="142"/>
      <c r="NSO52" s="142"/>
      <c r="NSP52" s="142"/>
      <c r="NSQ52" s="142"/>
      <c r="NSR52" s="142"/>
      <c r="NSS52" s="142"/>
      <c r="NST52" s="142"/>
      <c r="NSU52" s="142"/>
      <c r="NSV52" s="142"/>
      <c r="NSW52" s="142"/>
      <c r="NSX52" s="142"/>
      <c r="NSY52" s="142"/>
      <c r="NSZ52" s="142"/>
      <c r="NTA52" s="142"/>
      <c r="NTB52" s="142"/>
      <c r="NTC52" s="142"/>
      <c r="NTD52" s="142"/>
      <c r="NTE52" s="142"/>
      <c r="NTF52" s="142"/>
      <c r="NTG52" s="142"/>
      <c r="NTH52" s="142"/>
      <c r="NTI52" s="142"/>
      <c r="NTJ52" s="142"/>
      <c r="NTK52" s="142"/>
      <c r="NTL52" s="142"/>
      <c r="NTM52" s="142"/>
      <c r="NTN52" s="142"/>
      <c r="NTO52" s="142"/>
      <c r="NTP52" s="142"/>
      <c r="NTQ52" s="142"/>
      <c r="NTR52" s="142"/>
      <c r="NTS52" s="142"/>
      <c r="NTT52" s="142"/>
      <c r="NTU52" s="142"/>
      <c r="NTV52" s="142"/>
      <c r="NTW52" s="142"/>
      <c r="NTX52" s="142"/>
      <c r="NTY52" s="142"/>
      <c r="NTZ52" s="142"/>
      <c r="NUA52" s="142"/>
      <c r="NUB52" s="142"/>
      <c r="NUC52" s="142"/>
      <c r="NUD52" s="142"/>
      <c r="NUE52" s="142"/>
      <c r="NUF52" s="142"/>
      <c r="NUG52" s="142"/>
      <c r="NUH52" s="142"/>
      <c r="NUI52" s="142"/>
      <c r="NUJ52" s="142"/>
      <c r="NUK52" s="142"/>
      <c r="NUL52" s="142"/>
      <c r="NUM52" s="142"/>
      <c r="NUN52" s="142"/>
      <c r="NUO52" s="142"/>
      <c r="NUP52" s="142"/>
      <c r="NUQ52" s="142"/>
      <c r="NUR52" s="142"/>
      <c r="NUS52" s="142"/>
      <c r="NUT52" s="142"/>
      <c r="NUU52" s="142"/>
      <c r="NUV52" s="142"/>
      <c r="NUW52" s="142"/>
      <c r="NUX52" s="142"/>
      <c r="NUY52" s="142"/>
      <c r="NUZ52" s="142"/>
      <c r="NVA52" s="142"/>
      <c r="NVB52" s="142"/>
      <c r="NVC52" s="142"/>
      <c r="NVD52" s="142"/>
      <c r="NVE52" s="142"/>
      <c r="NVF52" s="142"/>
      <c r="NVG52" s="142"/>
      <c r="NVH52" s="142"/>
      <c r="NVI52" s="142"/>
      <c r="NVJ52" s="142"/>
      <c r="NVK52" s="142"/>
      <c r="NVL52" s="142"/>
      <c r="NVM52" s="142"/>
      <c r="NVN52" s="142"/>
      <c r="NVO52" s="142"/>
      <c r="NVP52" s="142"/>
      <c r="NVQ52" s="142"/>
      <c r="NVR52" s="142"/>
      <c r="NVS52" s="142"/>
      <c r="NVT52" s="142"/>
      <c r="NVU52" s="142"/>
      <c r="NVV52" s="142"/>
      <c r="NVW52" s="142"/>
      <c r="NVX52" s="142"/>
      <c r="NVY52" s="142"/>
      <c r="NVZ52" s="142"/>
      <c r="NWA52" s="142"/>
      <c r="NWB52" s="142"/>
      <c r="NWC52" s="142"/>
      <c r="NWD52" s="142"/>
      <c r="NWE52" s="142"/>
      <c r="NWF52" s="142"/>
      <c r="NWG52" s="142"/>
      <c r="NWH52" s="142"/>
      <c r="NWI52" s="142"/>
      <c r="NWJ52" s="142"/>
      <c r="NWK52" s="142"/>
      <c r="NWL52" s="142"/>
      <c r="NWM52" s="142"/>
      <c r="NWN52" s="142"/>
      <c r="NWO52" s="142"/>
      <c r="NWP52" s="142"/>
      <c r="NWQ52" s="142"/>
      <c r="NWR52" s="142"/>
      <c r="NWS52" s="142"/>
      <c r="NWT52" s="142"/>
      <c r="NWU52" s="142"/>
      <c r="NWV52" s="142"/>
      <c r="NWW52" s="142"/>
      <c r="NWX52" s="142"/>
      <c r="NWY52" s="142"/>
      <c r="NWZ52" s="142"/>
      <c r="NXA52" s="142"/>
      <c r="NXB52" s="142"/>
      <c r="NXC52" s="142"/>
      <c r="NXD52" s="142"/>
      <c r="NXE52" s="142"/>
      <c r="NXF52" s="142"/>
      <c r="NXG52" s="142"/>
      <c r="NXH52" s="142"/>
      <c r="NXI52" s="142"/>
      <c r="NXJ52" s="142"/>
      <c r="NXK52" s="142"/>
      <c r="NXL52" s="142"/>
      <c r="NXM52" s="142"/>
      <c r="NXN52" s="142"/>
      <c r="NXO52" s="142"/>
      <c r="NXP52" s="142"/>
      <c r="NXQ52" s="142"/>
      <c r="NXR52" s="142"/>
      <c r="NXS52" s="142"/>
      <c r="NXT52" s="142"/>
      <c r="NXU52" s="142"/>
      <c r="NXV52" s="142"/>
      <c r="NXW52" s="142"/>
      <c r="NXX52" s="142"/>
      <c r="NXY52" s="142"/>
      <c r="NXZ52" s="142"/>
      <c r="NYA52" s="142"/>
      <c r="NYB52" s="142"/>
      <c r="NYC52" s="142"/>
      <c r="NYD52" s="142"/>
      <c r="NYE52" s="142"/>
      <c r="NYF52" s="142"/>
      <c r="NYG52" s="142"/>
      <c r="NYH52" s="142"/>
      <c r="NYI52" s="142"/>
      <c r="NYJ52" s="142"/>
      <c r="NYK52" s="142"/>
      <c r="NYL52" s="142"/>
      <c r="NYM52" s="142"/>
      <c r="NYN52" s="142"/>
      <c r="NYO52" s="142"/>
      <c r="NYP52" s="142"/>
      <c r="NYQ52" s="142"/>
      <c r="NYR52" s="142"/>
      <c r="NYS52" s="142"/>
      <c r="NYT52" s="142"/>
      <c r="NYU52" s="142"/>
      <c r="NYV52" s="142"/>
      <c r="NYW52" s="142"/>
      <c r="NYX52" s="142"/>
      <c r="NYY52" s="142"/>
      <c r="NYZ52" s="142"/>
      <c r="NZA52" s="142"/>
      <c r="NZB52" s="142"/>
      <c r="NZC52" s="142"/>
      <c r="NZD52" s="142"/>
      <c r="NZE52" s="142"/>
      <c r="NZF52" s="142"/>
      <c r="NZG52" s="142"/>
      <c r="NZH52" s="142"/>
      <c r="NZI52" s="142"/>
      <c r="NZJ52" s="142"/>
      <c r="NZK52" s="142"/>
      <c r="NZL52" s="142"/>
      <c r="NZM52" s="142"/>
      <c r="NZN52" s="142"/>
      <c r="NZO52" s="142"/>
      <c r="NZP52" s="142"/>
      <c r="NZQ52" s="142"/>
      <c r="NZR52" s="142"/>
      <c r="NZS52" s="142"/>
      <c r="NZT52" s="142"/>
      <c r="NZU52" s="142"/>
      <c r="NZV52" s="142"/>
      <c r="NZW52" s="142"/>
      <c r="NZX52" s="142"/>
      <c r="NZY52" s="142"/>
      <c r="NZZ52" s="142"/>
      <c r="OAA52" s="142"/>
      <c r="OAB52" s="142"/>
      <c r="OAC52" s="142"/>
      <c r="OAD52" s="142"/>
      <c r="OAE52" s="142"/>
      <c r="OAF52" s="142"/>
      <c r="OAG52" s="142"/>
      <c r="OAH52" s="142"/>
      <c r="OAI52" s="142"/>
      <c r="OAJ52" s="142"/>
      <c r="OAK52" s="142"/>
      <c r="OAL52" s="142"/>
      <c r="OAM52" s="142"/>
      <c r="OAN52" s="142"/>
      <c r="OAO52" s="142"/>
      <c r="OAP52" s="142"/>
      <c r="OAQ52" s="142"/>
      <c r="OAR52" s="142"/>
      <c r="OAS52" s="142"/>
      <c r="OAT52" s="142"/>
      <c r="OAU52" s="142"/>
      <c r="OAV52" s="142"/>
      <c r="OAW52" s="142"/>
      <c r="OAX52" s="142"/>
      <c r="OAY52" s="142"/>
      <c r="OAZ52" s="142"/>
      <c r="OBA52" s="142"/>
      <c r="OBB52" s="142"/>
      <c r="OBC52" s="142"/>
      <c r="OBD52" s="142"/>
      <c r="OBE52" s="142"/>
      <c r="OBF52" s="142"/>
      <c r="OBG52" s="142"/>
      <c r="OBH52" s="142"/>
      <c r="OBI52" s="142"/>
      <c r="OBJ52" s="142"/>
      <c r="OBK52" s="142"/>
      <c r="OBL52" s="142"/>
      <c r="OBM52" s="142"/>
      <c r="OBN52" s="142"/>
      <c r="OBO52" s="142"/>
      <c r="OBP52" s="142"/>
      <c r="OBQ52" s="142"/>
      <c r="OBR52" s="142"/>
      <c r="OBS52" s="142"/>
      <c r="OBT52" s="142"/>
      <c r="OBU52" s="142"/>
      <c r="OBV52" s="142"/>
      <c r="OBW52" s="142"/>
      <c r="OBX52" s="142"/>
      <c r="OBY52" s="142"/>
      <c r="OBZ52" s="142"/>
      <c r="OCA52" s="142"/>
      <c r="OCB52" s="142"/>
      <c r="OCC52" s="142"/>
      <c r="OCD52" s="142"/>
      <c r="OCE52" s="142"/>
      <c r="OCF52" s="142"/>
      <c r="OCG52" s="142"/>
      <c r="OCH52" s="142"/>
      <c r="OCI52" s="142"/>
      <c r="OCJ52" s="142"/>
      <c r="OCK52" s="142"/>
      <c r="OCL52" s="142"/>
      <c r="OCM52" s="142"/>
      <c r="OCN52" s="142"/>
      <c r="OCO52" s="142"/>
      <c r="OCP52" s="142"/>
      <c r="OCQ52" s="142"/>
      <c r="OCR52" s="142"/>
      <c r="OCS52" s="142"/>
      <c r="OCT52" s="142"/>
      <c r="OCU52" s="142"/>
      <c r="OCV52" s="142"/>
      <c r="OCW52" s="142"/>
      <c r="OCX52" s="142"/>
      <c r="OCY52" s="142"/>
      <c r="OCZ52" s="142"/>
      <c r="ODA52" s="142"/>
      <c r="ODB52" s="142"/>
      <c r="ODC52" s="142"/>
      <c r="ODD52" s="142"/>
      <c r="ODE52" s="142"/>
      <c r="ODF52" s="142"/>
      <c r="ODG52" s="142"/>
      <c r="ODH52" s="142"/>
      <c r="ODI52" s="142"/>
      <c r="ODJ52" s="142"/>
      <c r="ODK52" s="142"/>
      <c r="ODL52" s="142"/>
      <c r="ODM52" s="142"/>
      <c r="ODN52" s="142"/>
      <c r="ODO52" s="142"/>
      <c r="ODP52" s="142"/>
      <c r="ODQ52" s="142"/>
      <c r="ODR52" s="142"/>
      <c r="ODS52" s="142"/>
      <c r="ODT52" s="142"/>
      <c r="ODU52" s="142"/>
      <c r="ODV52" s="142"/>
      <c r="ODW52" s="142"/>
      <c r="ODX52" s="142"/>
      <c r="ODY52" s="142"/>
      <c r="ODZ52" s="142"/>
      <c r="OEA52" s="142"/>
      <c r="OEB52" s="142"/>
      <c r="OEC52" s="142"/>
      <c r="OED52" s="142"/>
      <c r="OEE52" s="142"/>
      <c r="OEF52" s="142"/>
      <c r="OEG52" s="142"/>
      <c r="OEH52" s="142"/>
      <c r="OEI52" s="142"/>
      <c r="OEJ52" s="142"/>
      <c r="OEK52" s="142"/>
      <c r="OEL52" s="142"/>
      <c r="OEM52" s="142"/>
      <c r="OEN52" s="142"/>
      <c r="OEO52" s="142"/>
      <c r="OEP52" s="142"/>
      <c r="OEQ52" s="142"/>
      <c r="OER52" s="142"/>
      <c r="OES52" s="142"/>
      <c r="OET52" s="142"/>
      <c r="OEU52" s="142"/>
      <c r="OEV52" s="142"/>
      <c r="OEW52" s="142"/>
      <c r="OEX52" s="142"/>
      <c r="OEY52" s="142"/>
      <c r="OEZ52" s="142"/>
      <c r="OFA52" s="142"/>
      <c r="OFB52" s="142"/>
      <c r="OFC52" s="142"/>
      <c r="OFD52" s="142"/>
      <c r="OFE52" s="142"/>
      <c r="OFF52" s="142"/>
      <c r="OFG52" s="142"/>
      <c r="OFH52" s="142"/>
      <c r="OFI52" s="142"/>
      <c r="OFJ52" s="142"/>
      <c r="OFK52" s="142"/>
      <c r="OFL52" s="142"/>
      <c r="OFM52" s="142"/>
      <c r="OFN52" s="142"/>
      <c r="OFO52" s="142"/>
      <c r="OFP52" s="142"/>
      <c r="OFQ52" s="142"/>
      <c r="OFR52" s="142"/>
      <c r="OFS52" s="142"/>
      <c r="OFT52" s="142"/>
      <c r="OFU52" s="142"/>
      <c r="OFV52" s="142"/>
      <c r="OFW52" s="142"/>
      <c r="OFX52" s="142"/>
      <c r="OFY52" s="142"/>
      <c r="OFZ52" s="142"/>
      <c r="OGA52" s="142"/>
      <c r="OGB52" s="142"/>
      <c r="OGC52" s="142"/>
      <c r="OGD52" s="142"/>
      <c r="OGE52" s="142"/>
      <c r="OGF52" s="142"/>
      <c r="OGG52" s="142"/>
      <c r="OGH52" s="142"/>
      <c r="OGI52" s="142"/>
      <c r="OGJ52" s="142"/>
      <c r="OGK52" s="142"/>
      <c r="OGL52" s="142"/>
      <c r="OGM52" s="142"/>
      <c r="OGN52" s="142"/>
      <c r="OGO52" s="142"/>
      <c r="OGP52" s="142"/>
      <c r="OGQ52" s="142"/>
      <c r="OGR52" s="142"/>
      <c r="OGS52" s="142"/>
      <c r="OGT52" s="142"/>
      <c r="OGU52" s="142"/>
      <c r="OGV52" s="142"/>
      <c r="OGW52" s="142"/>
      <c r="OGX52" s="142"/>
      <c r="OGY52" s="142"/>
      <c r="OGZ52" s="142"/>
      <c r="OHA52" s="142"/>
      <c r="OHB52" s="142"/>
      <c r="OHC52" s="142"/>
      <c r="OHD52" s="142"/>
      <c r="OHE52" s="142"/>
      <c r="OHF52" s="142"/>
      <c r="OHG52" s="142"/>
      <c r="OHH52" s="142"/>
      <c r="OHI52" s="142"/>
      <c r="OHJ52" s="142"/>
      <c r="OHK52" s="142"/>
      <c r="OHL52" s="142"/>
      <c r="OHM52" s="142"/>
      <c r="OHN52" s="142"/>
      <c r="OHO52" s="142"/>
      <c r="OHP52" s="142"/>
      <c r="OHQ52" s="142"/>
      <c r="OHR52" s="142"/>
      <c r="OHS52" s="142"/>
      <c r="OHT52" s="142"/>
      <c r="OHU52" s="142"/>
      <c r="OHV52" s="142"/>
      <c r="OHW52" s="142"/>
      <c r="OHX52" s="142"/>
      <c r="OHY52" s="142"/>
      <c r="OHZ52" s="142"/>
      <c r="OIA52" s="142"/>
      <c r="OIB52" s="142"/>
      <c r="OIC52" s="142"/>
      <c r="OID52" s="142"/>
      <c r="OIE52" s="142"/>
      <c r="OIF52" s="142"/>
      <c r="OIG52" s="142"/>
      <c r="OIH52" s="142"/>
      <c r="OII52" s="142"/>
      <c r="OIJ52" s="142"/>
      <c r="OIK52" s="142"/>
      <c r="OIL52" s="142"/>
      <c r="OIM52" s="142"/>
      <c r="OIN52" s="142"/>
      <c r="OIO52" s="142"/>
      <c r="OIP52" s="142"/>
      <c r="OIQ52" s="142"/>
      <c r="OIR52" s="142"/>
      <c r="OIS52" s="142"/>
      <c r="OIT52" s="142"/>
      <c r="OIU52" s="142"/>
      <c r="OIV52" s="142"/>
      <c r="OIW52" s="142"/>
      <c r="OIX52" s="142"/>
      <c r="OIY52" s="142"/>
      <c r="OIZ52" s="142"/>
      <c r="OJA52" s="142"/>
      <c r="OJB52" s="142"/>
      <c r="OJC52" s="142"/>
      <c r="OJD52" s="142"/>
      <c r="OJE52" s="142"/>
      <c r="OJF52" s="142"/>
      <c r="OJG52" s="142"/>
      <c r="OJH52" s="142"/>
      <c r="OJI52" s="142"/>
      <c r="OJJ52" s="142"/>
      <c r="OJK52" s="142"/>
      <c r="OJL52" s="142"/>
      <c r="OJM52" s="142"/>
      <c r="OJN52" s="142"/>
      <c r="OJO52" s="142"/>
      <c r="OJP52" s="142"/>
      <c r="OJQ52" s="142"/>
      <c r="OJR52" s="142"/>
      <c r="OJS52" s="142"/>
      <c r="OJT52" s="142"/>
      <c r="OJU52" s="142"/>
      <c r="OJV52" s="142"/>
      <c r="OJW52" s="142"/>
      <c r="OJX52" s="142"/>
      <c r="OJY52" s="142"/>
      <c r="OJZ52" s="142"/>
      <c r="OKA52" s="142"/>
      <c r="OKB52" s="142"/>
      <c r="OKC52" s="142"/>
      <c r="OKD52" s="142"/>
      <c r="OKE52" s="142"/>
      <c r="OKF52" s="142"/>
      <c r="OKG52" s="142"/>
      <c r="OKH52" s="142"/>
      <c r="OKI52" s="142"/>
      <c r="OKJ52" s="142"/>
      <c r="OKK52" s="142"/>
      <c r="OKL52" s="142"/>
      <c r="OKM52" s="142"/>
      <c r="OKN52" s="142"/>
      <c r="OKO52" s="142"/>
      <c r="OKP52" s="142"/>
      <c r="OKQ52" s="142"/>
      <c r="OKR52" s="142"/>
      <c r="OKS52" s="142"/>
      <c r="OKT52" s="142"/>
      <c r="OKU52" s="142"/>
      <c r="OKV52" s="142"/>
      <c r="OKW52" s="142"/>
      <c r="OKX52" s="142"/>
      <c r="OKY52" s="142"/>
      <c r="OKZ52" s="142"/>
      <c r="OLA52" s="142"/>
      <c r="OLB52" s="142"/>
      <c r="OLC52" s="142"/>
      <c r="OLD52" s="142"/>
      <c r="OLE52" s="142"/>
      <c r="OLF52" s="142"/>
      <c r="OLG52" s="142"/>
      <c r="OLH52" s="142"/>
      <c r="OLI52" s="142"/>
      <c r="OLJ52" s="142"/>
      <c r="OLK52" s="142"/>
      <c r="OLL52" s="142"/>
      <c r="OLM52" s="142"/>
      <c r="OLN52" s="142"/>
      <c r="OLO52" s="142"/>
      <c r="OLP52" s="142"/>
      <c r="OLQ52" s="142"/>
      <c r="OLR52" s="142"/>
      <c r="OLS52" s="142"/>
      <c r="OLT52" s="142"/>
      <c r="OLU52" s="142"/>
      <c r="OLV52" s="142"/>
      <c r="OLW52" s="142"/>
      <c r="OLX52" s="142"/>
      <c r="OLY52" s="142"/>
      <c r="OLZ52" s="142"/>
      <c r="OMA52" s="142"/>
      <c r="OMB52" s="142"/>
      <c r="OMC52" s="142"/>
      <c r="OMD52" s="142"/>
      <c r="OME52" s="142"/>
      <c r="OMF52" s="142"/>
      <c r="OMG52" s="142"/>
      <c r="OMH52" s="142"/>
      <c r="OMI52" s="142"/>
      <c r="OMJ52" s="142"/>
      <c r="OMK52" s="142"/>
      <c r="OML52" s="142"/>
      <c r="OMM52" s="142"/>
      <c r="OMN52" s="142"/>
      <c r="OMO52" s="142"/>
      <c r="OMP52" s="142"/>
      <c r="OMQ52" s="142"/>
      <c r="OMR52" s="142"/>
      <c r="OMS52" s="142"/>
      <c r="OMT52" s="142"/>
      <c r="OMU52" s="142"/>
      <c r="OMV52" s="142"/>
      <c r="OMW52" s="142"/>
      <c r="OMX52" s="142"/>
      <c r="OMY52" s="142"/>
      <c r="OMZ52" s="142"/>
      <c r="ONA52" s="142"/>
      <c r="ONB52" s="142"/>
      <c r="ONC52" s="142"/>
      <c r="OND52" s="142"/>
      <c r="ONE52" s="142"/>
      <c r="ONF52" s="142"/>
      <c r="ONG52" s="142"/>
      <c r="ONH52" s="142"/>
      <c r="ONI52" s="142"/>
      <c r="ONJ52" s="142"/>
      <c r="ONK52" s="142"/>
      <c r="ONL52" s="142"/>
      <c r="ONM52" s="142"/>
      <c r="ONN52" s="142"/>
      <c r="ONO52" s="142"/>
      <c r="ONP52" s="142"/>
      <c r="ONQ52" s="142"/>
      <c r="ONR52" s="142"/>
      <c r="ONS52" s="142"/>
      <c r="ONT52" s="142"/>
      <c r="ONU52" s="142"/>
      <c r="ONV52" s="142"/>
      <c r="ONW52" s="142"/>
      <c r="ONX52" s="142"/>
      <c r="ONY52" s="142"/>
      <c r="ONZ52" s="142"/>
      <c r="OOA52" s="142"/>
      <c r="OOB52" s="142"/>
      <c r="OOC52" s="142"/>
      <c r="OOD52" s="142"/>
      <c r="OOE52" s="142"/>
      <c r="OOF52" s="142"/>
      <c r="OOG52" s="142"/>
      <c r="OOH52" s="142"/>
      <c r="OOI52" s="142"/>
      <c r="OOJ52" s="142"/>
      <c r="OOK52" s="142"/>
      <c r="OOL52" s="142"/>
      <c r="OOM52" s="142"/>
      <c r="OON52" s="142"/>
      <c r="OOO52" s="142"/>
      <c r="OOP52" s="142"/>
      <c r="OOQ52" s="142"/>
      <c r="OOR52" s="142"/>
      <c r="OOS52" s="142"/>
      <c r="OOT52" s="142"/>
      <c r="OOU52" s="142"/>
      <c r="OOV52" s="142"/>
      <c r="OOW52" s="142"/>
      <c r="OOX52" s="142"/>
      <c r="OOY52" s="142"/>
      <c r="OOZ52" s="142"/>
      <c r="OPA52" s="142"/>
      <c r="OPB52" s="142"/>
      <c r="OPC52" s="142"/>
      <c r="OPD52" s="142"/>
      <c r="OPE52" s="142"/>
      <c r="OPF52" s="142"/>
      <c r="OPG52" s="142"/>
      <c r="OPH52" s="142"/>
      <c r="OPI52" s="142"/>
      <c r="OPJ52" s="142"/>
      <c r="OPK52" s="142"/>
      <c r="OPL52" s="142"/>
      <c r="OPM52" s="142"/>
      <c r="OPN52" s="142"/>
      <c r="OPO52" s="142"/>
      <c r="OPP52" s="142"/>
      <c r="OPQ52" s="142"/>
      <c r="OPR52" s="142"/>
      <c r="OPS52" s="142"/>
      <c r="OPT52" s="142"/>
      <c r="OPU52" s="142"/>
      <c r="OPV52" s="142"/>
      <c r="OPW52" s="142"/>
      <c r="OPX52" s="142"/>
      <c r="OPY52" s="142"/>
      <c r="OPZ52" s="142"/>
      <c r="OQA52" s="142"/>
      <c r="OQB52" s="142"/>
      <c r="OQC52" s="142"/>
      <c r="OQD52" s="142"/>
      <c r="OQE52" s="142"/>
      <c r="OQF52" s="142"/>
      <c r="OQG52" s="142"/>
      <c r="OQH52" s="142"/>
      <c r="OQI52" s="142"/>
      <c r="OQJ52" s="142"/>
      <c r="OQK52" s="142"/>
      <c r="OQL52" s="142"/>
      <c r="OQM52" s="142"/>
      <c r="OQN52" s="142"/>
      <c r="OQO52" s="142"/>
      <c r="OQP52" s="142"/>
      <c r="OQQ52" s="142"/>
      <c r="OQR52" s="142"/>
      <c r="OQS52" s="142"/>
      <c r="OQT52" s="142"/>
      <c r="OQU52" s="142"/>
      <c r="OQV52" s="142"/>
      <c r="OQW52" s="142"/>
      <c r="OQX52" s="142"/>
      <c r="OQY52" s="142"/>
      <c r="OQZ52" s="142"/>
      <c r="ORA52" s="142"/>
      <c r="ORB52" s="142"/>
      <c r="ORC52" s="142"/>
      <c r="ORD52" s="142"/>
      <c r="ORE52" s="142"/>
      <c r="ORF52" s="142"/>
      <c r="ORG52" s="142"/>
      <c r="ORH52" s="142"/>
      <c r="ORI52" s="142"/>
      <c r="ORJ52" s="142"/>
      <c r="ORK52" s="142"/>
      <c r="ORL52" s="142"/>
      <c r="ORM52" s="142"/>
      <c r="ORN52" s="142"/>
      <c r="ORO52" s="142"/>
      <c r="ORP52" s="142"/>
      <c r="ORQ52" s="142"/>
      <c r="ORR52" s="142"/>
      <c r="ORS52" s="142"/>
      <c r="ORT52" s="142"/>
      <c r="ORU52" s="142"/>
      <c r="ORV52" s="142"/>
      <c r="ORW52" s="142"/>
      <c r="ORX52" s="142"/>
      <c r="ORY52" s="142"/>
      <c r="ORZ52" s="142"/>
      <c r="OSA52" s="142"/>
      <c r="OSB52" s="142"/>
      <c r="OSC52" s="142"/>
      <c r="OSD52" s="142"/>
      <c r="OSE52" s="142"/>
      <c r="OSF52" s="142"/>
      <c r="OSG52" s="142"/>
      <c r="OSH52" s="142"/>
      <c r="OSI52" s="142"/>
      <c r="OSJ52" s="142"/>
      <c r="OSK52" s="142"/>
      <c r="OSL52" s="142"/>
      <c r="OSM52" s="142"/>
      <c r="OSN52" s="142"/>
      <c r="OSO52" s="142"/>
      <c r="OSP52" s="142"/>
      <c r="OSQ52" s="142"/>
      <c r="OSR52" s="142"/>
      <c r="OSS52" s="142"/>
      <c r="OST52" s="142"/>
      <c r="OSU52" s="142"/>
      <c r="OSV52" s="142"/>
      <c r="OSW52" s="142"/>
      <c r="OSX52" s="142"/>
      <c r="OSY52" s="142"/>
      <c r="OSZ52" s="142"/>
      <c r="OTA52" s="142"/>
      <c r="OTB52" s="142"/>
      <c r="OTC52" s="142"/>
      <c r="OTD52" s="142"/>
      <c r="OTE52" s="142"/>
      <c r="OTF52" s="142"/>
      <c r="OTG52" s="142"/>
      <c r="OTH52" s="142"/>
      <c r="OTI52" s="142"/>
      <c r="OTJ52" s="142"/>
      <c r="OTK52" s="142"/>
      <c r="OTL52" s="142"/>
      <c r="OTM52" s="142"/>
      <c r="OTN52" s="142"/>
      <c r="OTO52" s="142"/>
      <c r="OTP52" s="142"/>
      <c r="OTQ52" s="142"/>
      <c r="OTR52" s="142"/>
      <c r="OTS52" s="142"/>
      <c r="OTT52" s="142"/>
      <c r="OTU52" s="142"/>
      <c r="OTV52" s="142"/>
      <c r="OTW52" s="142"/>
      <c r="OTX52" s="142"/>
      <c r="OTY52" s="142"/>
      <c r="OTZ52" s="142"/>
      <c r="OUA52" s="142"/>
      <c r="OUB52" s="142"/>
      <c r="OUC52" s="142"/>
      <c r="OUD52" s="142"/>
      <c r="OUE52" s="142"/>
      <c r="OUF52" s="142"/>
      <c r="OUG52" s="142"/>
      <c r="OUH52" s="142"/>
      <c r="OUI52" s="142"/>
      <c r="OUJ52" s="142"/>
      <c r="OUK52" s="142"/>
      <c r="OUL52" s="142"/>
      <c r="OUM52" s="142"/>
      <c r="OUN52" s="142"/>
      <c r="OUO52" s="142"/>
      <c r="OUP52" s="142"/>
      <c r="OUQ52" s="142"/>
      <c r="OUR52" s="142"/>
      <c r="OUS52" s="142"/>
      <c r="OUT52" s="142"/>
      <c r="OUU52" s="142"/>
      <c r="OUV52" s="142"/>
      <c r="OUW52" s="142"/>
      <c r="OUX52" s="142"/>
      <c r="OUY52" s="142"/>
      <c r="OUZ52" s="142"/>
      <c r="OVA52" s="142"/>
      <c r="OVB52" s="142"/>
      <c r="OVC52" s="142"/>
      <c r="OVD52" s="142"/>
      <c r="OVE52" s="142"/>
      <c r="OVF52" s="142"/>
      <c r="OVG52" s="142"/>
      <c r="OVH52" s="142"/>
      <c r="OVI52" s="142"/>
      <c r="OVJ52" s="142"/>
      <c r="OVK52" s="142"/>
      <c r="OVL52" s="142"/>
      <c r="OVM52" s="142"/>
      <c r="OVN52" s="142"/>
      <c r="OVO52" s="142"/>
      <c r="OVP52" s="142"/>
      <c r="OVQ52" s="142"/>
      <c r="OVR52" s="142"/>
      <c r="OVS52" s="142"/>
      <c r="OVT52" s="142"/>
      <c r="OVU52" s="142"/>
      <c r="OVV52" s="142"/>
      <c r="OVW52" s="142"/>
      <c r="OVX52" s="142"/>
      <c r="OVY52" s="142"/>
      <c r="OVZ52" s="142"/>
      <c r="OWA52" s="142"/>
      <c r="OWB52" s="142"/>
      <c r="OWC52" s="142"/>
      <c r="OWD52" s="142"/>
      <c r="OWE52" s="142"/>
      <c r="OWF52" s="142"/>
      <c r="OWG52" s="142"/>
      <c r="OWH52" s="142"/>
      <c r="OWI52" s="142"/>
      <c r="OWJ52" s="142"/>
      <c r="OWK52" s="142"/>
      <c r="OWL52" s="142"/>
      <c r="OWM52" s="142"/>
      <c r="OWN52" s="142"/>
      <c r="OWO52" s="142"/>
      <c r="OWP52" s="142"/>
      <c r="OWQ52" s="142"/>
      <c r="OWR52" s="142"/>
      <c r="OWS52" s="142"/>
      <c r="OWT52" s="142"/>
      <c r="OWU52" s="142"/>
      <c r="OWV52" s="142"/>
      <c r="OWW52" s="142"/>
      <c r="OWX52" s="142"/>
      <c r="OWY52" s="142"/>
      <c r="OWZ52" s="142"/>
      <c r="OXA52" s="142"/>
      <c r="OXB52" s="142"/>
      <c r="OXC52" s="142"/>
      <c r="OXD52" s="142"/>
      <c r="OXE52" s="142"/>
      <c r="OXF52" s="142"/>
      <c r="OXG52" s="142"/>
      <c r="OXH52" s="142"/>
      <c r="OXI52" s="142"/>
      <c r="OXJ52" s="142"/>
      <c r="OXK52" s="142"/>
      <c r="OXL52" s="142"/>
      <c r="OXM52" s="142"/>
      <c r="OXN52" s="142"/>
      <c r="OXO52" s="142"/>
      <c r="OXP52" s="142"/>
      <c r="OXQ52" s="142"/>
      <c r="OXR52" s="142"/>
      <c r="OXS52" s="142"/>
      <c r="OXT52" s="142"/>
      <c r="OXU52" s="142"/>
      <c r="OXV52" s="142"/>
      <c r="OXW52" s="142"/>
      <c r="OXX52" s="142"/>
      <c r="OXY52" s="142"/>
      <c r="OXZ52" s="142"/>
      <c r="OYA52" s="142"/>
      <c r="OYB52" s="142"/>
      <c r="OYC52" s="142"/>
      <c r="OYD52" s="142"/>
      <c r="OYE52" s="142"/>
      <c r="OYF52" s="142"/>
      <c r="OYG52" s="142"/>
      <c r="OYH52" s="142"/>
      <c r="OYI52" s="142"/>
      <c r="OYJ52" s="142"/>
      <c r="OYK52" s="142"/>
      <c r="OYL52" s="142"/>
      <c r="OYM52" s="142"/>
      <c r="OYN52" s="142"/>
      <c r="OYO52" s="142"/>
      <c r="OYP52" s="142"/>
      <c r="OYQ52" s="142"/>
      <c r="OYR52" s="142"/>
      <c r="OYS52" s="142"/>
      <c r="OYT52" s="142"/>
      <c r="OYU52" s="142"/>
      <c r="OYV52" s="142"/>
      <c r="OYW52" s="142"/>
      <c r="OYX52" s="142"/>
      <c r="OYY52" s="142"/>
      <c r="OYZ52" s="142"/>
      <c r="OZA52" s="142"/>
      <c r="OZB52" s="142"/>
      <c r="OZC52" s="142"/>
      <c r="OZD52" s="142"/>
      <c r="OZE52" s="142"/>
      <c r="OZF52" s="142"/>
      <c r="OZG52" s="142"/>
      <c r="OZH52" s="142"/>
      <c r="OZI52" s="142"/>
      <c r="OZJ52" s="142"/>
      <c r="OZK52" s="142"/>
      <c r="OZL52" s="142"/>
      <c r="OZM52" s="142"/>
      <c r="OZN52" s="142"/>
      <c r="OZO52" s="142"/>
      <c r="OZP52" s="142"/>
      <c r="OZQ52" s="142"/>
      <c r="OZR52" s="142"/>
      <c r="OZS52" s="142"/>
      <c r="OZT52" s="142"/>
      <c r="OZU52" s="142"/>
      <c r="OZV52" s="142"/>
      <c r="OZW52" s="142"/>
      <c r="OZX52" s="142"/>
      <c r="OZY52" s="142"/>
      <c r="OZZ52" s="142"/>
      <c r="PAA52" s="142"/>
      <c r="PAB52" s="142"/>
      <c r="PAC52" s="142"/>
      <c r="PAD52" s="142"/>
      <c r="PAE52" s="142"/>
      <c r="PAF52" s="142"/>
      <c r="PAG52" s="142"/>
      <c r="PAH52" s="142"/>
      <c r="PAI52" s="142"/>
      <c r="PAJ52" s="142"/>
      <c r="PAK52" s="142"/>
      <c r="PAL52" s="142"/>
      <c r="PAM52" s="142"/>
      <c r="PAN52" s="142"/>
      <c r="PAO52" s="142"/>
      <c r="PAP52" s="142"/>
      <c r="PAQ52" s="142"/>
      <c r="PAR52" s="142"/>
      <c r="PAS52" s="142"/>
      <c r="PAT52" s="142"/>
      <c r="PAU52" s="142"/>
      <c r="PAV52" s="142"/>
      <c r="PAW52" s="142"/>
      <c r="PAX52" s="142"/>
      <c r="PAY52" s="142"/>
      <c r="PAZ52" s="142"/>
      <c r="PBA52" s="142"/>
      <c r="PBB52" s="142"/>
      <c r="PBC52" s="142"/>
      <c r="PBD52" s="142"/>
      <c r="PBE52" s="142"/>
      <c r="PBF52" s="142"/>
      <c r="PBG52" s="142"/>
      <c r="PBH52" s="142"/>
      <c r="PBI52" s="142"/>
      <c r="PBJ52" s="142"/>
      <c r="PBK52" s="142"/>
      <c r="PBL52" s="142"/>
      <c r="PBM52" s="142"/>
      <c r="PBN52" s="142"/>
      <c r="PBO52" s="142"/>
      <c r="PBP52" s="142"/>
      <c r="PBQ52" s="142"/>
      <c r="PBR52" s="142"/>
      <c r="PBS52" s="142"/>
      <c r="PBT52" s="142"/>
      <c r="PBU52" s="142"/>
      <c r="PBV52" s="142"/>
      <c r="PBW52" s="142"/>
      <c r="PBX52" s="142"/>
      <c r="PBY52" s="142"/>
      <c r="PBZ52" s="142"/>
      <c r="PCA52" s="142"/>
      <c r="PCB52" s="142"/>
      <c r="PCC52" s="142"/>
      <c r="PCD52" s="142"/>
      <c r="PCE52" s="142"/>
      <c r="PCF52" s="142"/>
      <c r="PCG52" s="142"/>
      <c r="PCH52" s="142"/>
      <c r="PCI52" s="142"/>
      <c r="PCJ52" s="142"/>
      <c r="PCK52" s="142"/>
      <c r="PCL52" s="142"/>
      <c r="PCM52" s="142"/>
      <c r="PCN52" s="142"/>
      <c r="PCO52" s="142"/>
      <c r="PCP52" s="142"/>
      <c r="PCQ52" s="142"/>
      <c r="PCR52" s="142"/>
      <c r="PCS52" s="142"/>
      <c r="PCT52" s="142"/>
      <c r="PCU52" s="142"/>
      <c r="PCV52" s="142"/>
      <c r="PCW52" s="142"/>
      <c r="PCX52" s="142"/>
      <c r="PCY52" s="142"/>
      <c r="PCZ52" s="142"/>
      <c r="PDA52" s="142"/>
      <c r="PDB52" s="142"/>
      <c r="PDC52" s="142"/>
      <c r="PDD52" s="142"/>
      <c r="PDE52" s="142"/>
      <c r="PDF52" s="142"/>
      <c r="PDG52" s="142"/>
      <c r="PDH52" s="142"/>
      <c r="PDI52" s="142"/>
      <c r="PDJ52" s="142"/>
      <c r="PDK52" s="142"/>
      <c r="PDL52" s="142"/>
      <c r="PDM52" s="142"/>
      <c r="PDN52" s="142"/>
      <c r="PDO52" s="142"/>
      <c r="PDP52" s="142"/>
      <c r="PDQ52" s="142"/>
      <c r="PDR52" s="142"/>
      <c r="PDS52" s="142"/>
      <c r="PDT52" s="142"/>
      <c r="PDU52" s="142"/>
      <c r="PDV52" s="142"/>
      <c r="PDW52" s="142"/>
      <c r="PDX52" s="142"/>
      <c r="PDY52" s="142"/>
      <c r="PDZ52" s="142"/>
      <c r="PEA52" s="142"/>
      <c r="PEB52" s="142"/>
      <c r="PEC52" s="142"/>
      <c r="PED52" s="142"/>
      <c r="PEE52" s="142"/>
      <c r="PEF52" s="142"/>
      <c r="PEG52" s="142"/>
      <c r="PEH52" s="142"/>
      <c r="PEI52" s="142"/>
      <c r="PEJ52" s="142"/>
      <c r="PEK52" s="142"/>
      <c r="PEL52" s="142"/>
      <c r="PEM52" s="142"/>
      <c r="PEN52" s="142"/>
      <c r="PEO52" s="142"/>
      <c r="PEP52" s="142"/>
      <c r="PEQ52" s="142"/>
      <c r="PER52" s="142"/>
      <c r="PES52" s="142"/>
      <c r="PET52" s="142"/>
      <c r="PEU52" s="142"/>
      <c r="PEV52" s="142"/>
      <c r="PEW52" s="142"/>
      <c r="PEX52" s="142"/>
      <c r="PEY52" s="142"/>
      <c r="PEZ52" s="142"/>
      <c r="PFA52" s="142"/>
      <c r="PFB52" s="142"/>
      <c r="PFC52" s="142"/>
      <c r="PFD52" s="142"/>
      <c r="PFE52" s="142"/>
      <c r="PFF52" s="142"/>
      <c r="PFG52" s="142"/>
      <c r="PFH52" s="142"/>
      <c r="PFI52" s="142"/>
      <c r="PFJ52" s="142"/>
      <c r="PFK52" s="142"/>
      <c r="PFL52" s="142"/>
      <c r="PFM52" s="142"/>
      <c r="PFN52" s="142"/>
      <c r="PFO52" s="142"/>
      <c r="PFP52" s="142"/>
      <c r="PFQ52" s="142"/>
      <c r="PFR52" s="142"/>
      <c r="PFS52" s="142"/>
      <c r="PFT52" s="142"/>
      <c r="PFU52" s="142"/>
      <c r="PFV52" s="142"/>
      <c r="PFW52" s="142"/>
      <c r="PFX52" s="142"/>
      <c r="PFY52" s="142"/>
      <c r="PFZ52" s="142"/>
      <c r="PGA52" s="142"/>
      <c r="PGB52" s="142"/>
      <c r="PGC52" s="142"/>
      <c r="PGD52" s="142"/>
      <c r="PGE52" s="142"/>
      <c r="PGF52" s="142"/>
      <c r="PGG52" s="142"/>
      <c r="PGH52" s="142"/>
      <c r="PGI52" s="142"/>
      <c r="PGJ52" s="142"/>
      <c r="PGK52" s="142"/>
      <c r="PGL52" s="142"/>
      <c r="PGM52" s="142"/>
      <c r="PGN52" s="142"/>
      <c r="PGO52" s="142"/>
      <c r="PGP52" s="142"/>
      <c r="PGQ52" s="142"/>
      <c r="PGR52" s="142"/>
      <c r="PGS52" s="142"/>
      <c r="PGT52" s="142"/>
      <c r="PGU52" s="142"/>
      <c r="PGV52" s="142"/>
      <c r="PGW52" s="142"/>
      <c r="PGX52" s="142"/>
      <c r="PGY52" s="142"/>
      <c r="PGZ52" s="142"/>
      <c r="PHA52" s="142"/>
      <c r="PHB52" s="142"/>
      <c r="PHC52" s="142"/>
      <c r="PHD52" s="142"/>
      <c r="PHE52" s="142"/>
      <c r="PHF52" s="142"/>
      <c r="PHG52" s="142"/>
      <c r="PHH52" s="142"/>
      <c r="PHI52" s="142"/>
      <c r="PHJ52" s="142"/>
      <c r="PHK52" s="142"/>
      <c r="PHL52" s="142"/>
      <c r="PHM52" s="142"/>
      <c r="PHN52" s="142"/>
      <c r="PHO52" s="142"/>
      <c r="PHP52" s="142"/>
      <c r="PHQ52" s="142"/>
      <c r="PHR52" s="142"/>
      <c r="PHS52" s="142"/>
      <c r="PHT52" s="142"/>
      <c r="PHU52" s="142"/>
      <c r="PHV52" s="142"/>
      <c r="PHW52" s="142"/>
      <c r="PHX52" s="142"/>
      <c r="PHY52" s="142"/>
      <c r="PHZ52" s="142"/>
      <c r="PIA52" s="142"/>
      <c r="PIB52" s="142"/>
      <c r="PIC52" s="142"/>
      <c r="PID52" s="142"/>
      <c r="PIE52" s="142"/>
      <c r="PIF52" s="142"/>
      <c r="PIG52" s="142"/>
      <c r="PIH52" s="142"/>
      <c r="PII52" s="142"/>
      <c r="PIJ52" s="142"/>
      <c r="PIK52" s="142"/>
      <c r="PIL52" s="142"/>
      <c r="PIM52" s="142"/>
      <c r="PIN52" s="142"/>
      <c r="PIO52" s="142"/>
      <c r="PIP52" s="142"/>
      <c r="PIQ52" s="142"/>
      <c r="PIR52" s="142"/>
      <c r="PIS52" s="142"/>
      <c r="PIT52" s="142"/>
      <c r="PIU52" s="142"/>
      <c r="PIV52" s="142"/>
      <c r="PIW52" s="142"/>
      <c r="PIX52" s="142"/>
      <c r="PIY52" s="142"/>
      <c r="PIZ52" s="142"/>
      <c r="PJA52" s="142"/>
      <c r="PJB52" s="142"/>
      <c r="PJC52" s="142"/>
      <c r="PJD52" s="142"/>
      <c r="PJE52" s="142"/>
      <c r="PJF52" s="142"/>
      <c r="PJG52" s="142"/>
      <c r="PJH52" s="142"/>
      <c r="PJI52" s="142"/>
      <c r="PJJ52" s="142"/>
      <c r="PJK52" s="142"/>
      <c r="PJL52" s="142"/>
      <c r="PJM52" s="142"/>
      <c r="PJN52" s="142"/>
      <c r="PJO52" s="142"/>
      <c r="PJP52" s="142"/>
      <c r="PJQ52" s="142"/>
      <c r="PJR52" s="142"/>
      <c r="PJS52" s="142"/>
      <c r="PJT52" s="142"/>
      <c r="PJU52" s="142"/>
      <c r="PJV52" s="142"/>
      <c r="PJW52" s="142"/>
      <c r="PJX52" s="142"/>
      <c r="PJY52" s="142"/>
      <c r="PJZ52" s="142"/>
      <c r="PKA52" s="142"/>
      <c r="PKB52" s="142"/>
      <c r="PKC52" s="142"/>
      <c r="PKD52" s="142"/>
      <c r="PKE52" s="142"/>
      <c r="PKF52" s="142"/>
      <c r="PKG52" s="142"/>
      <c r="PKH52" s="142"/>
      <c r="PKI52" s="142"/>
      <c r="PKJ52" s="142"/>
      <c r="PKK52" s="142"/>
      <c r="PKL52" s="142"/>
      <c r="PKM52" s="142"/>
      <c r="PKN52" s="142"/>
      <c r="PKO52" s="142"/>
      <c r="PKP52" s="142"/>
      <c r="PKQ52" s="142"/>
      <c r="PKR52" s="142"/>
      <c r="PKS52" s="142"/>
      <c r="PKT52" s="142"/>
      <c r="PKU52" s="142"/>
      <c r="PKV52" s="142"/>
      <c r="PKW52" s="142"/>
      <c r="PKX52" s="142"/>
      <c r="PKY52" s="142"/>
      <c r="PKZ52" s="142"/>
      <c r="PLA52" s="142"/>
      <c r="PLB52" s="142"/>
      <c r="PLC52" s="142"/>
      <c r="PLD52" s="142"/>
      <c r="PLE52" s="142"/>
      <c r="PLF52" s="142"/>
      <c r="PLG52" s="142"/>
      <c r="PLH52" s="142"/>
      <c r="PLI52" s="142"/>
      <c r="PLJ52" s="142"/>
      <c r="PLK52" s="142"/>
      <c r="PLL52" s="142"/>
      <c r="PLM52" s="142"/>
      <c r="PLN52" s="142"/>
      <c r="PLO52" s="142"/>
      <c r="PLP52" s="142"/>
      <c r="PLQ52" s="142"/>
      <c r="PLR52" s="142"/>
      <c r="PLS52" s="142"/>
      <c r="PLT52" s="142"/>
      <c r="PLU52" s="142"/>
      <c r="PLV52" s="142"/>
      <c r="PLW52" s="142"/>
      <c r="PLX52" s="142"/>
      <c r="PLY52" s="142"/>
      <c r="PLZ52" s="142"/>
      <c r="PMA52" s="142"/>
      <c r="PMB52" s="142"/>
      <c r="PMC52" s="142"/>
      <c r="PMD52" s="142"/>
      <c r="PME52" s="142"/>
      <c r="PMF52" s="142"/>
      <c r="PMG52" s="142"/>
      <c r="PMH52" s="142"/>
      <c r="PMI52" s="142"/>
      <c r="PMJ52" s="142"/>
      <c r="PMK52" s="142"/>
      <c r="PML52" s="142"/>
      <c r="PMM52" s="142"/>
      <c r="PMN52" s="142"/>
      <c r="PMO52" s="142"/>
      <c r="PMP52" s="142"/>
      <c r="PMQ52" s="142"/>
      <c r="PMR52" s="142"/>
      <c r="PMS52" s="142"/>
      <c r="PMT52" s="142"/>
      <c r="PMU52" s="142"/>
      <c r="PMV52" s="142"/>
      <c r="PMW52" s="142"/>
      <c r="PMX52" s="142"/>
      <c r="PMY52" s="142"/>
      <c r="PMZ52" s="142"/>
      <c r="PNA52" s="142"/>
      <c r="PNB52" s="142"/>
      <c r="PNC52" s="142"/>
      <c r="PND52" s="142"/>
      <c r="PNE52" s="142"/>
      <c r="PNF52" s="142"/>
      <c r="PNG52" s="142"/>
      <c r="PNH52" s="142"/>
      <c r="PNI52" s="142"/>
      <c r="PNJ52" s="142"/>
      <c r="PNK52" s="142"/>
      <c r="PNL52" s="142"/>
      <c r="PNM52" s="142"/>
      <c r="PNN52" s="142"/>
      <c r="PNO52" s="142"/>
      <c r="PNP52" s="142"/>
      <c r="PNQ52" s="142"/>
      <c r="PNR52" s="142"/>
      <c r="PNS52" s="142"/>
      <c r="PNT52" s="142"/>
      <c r="PNU52" s="142"/>
      <c r="PNV52" s="142"/>
      <c r="PNW52" s="142"/>
      <c r="PNX52" s="142"/>
      <c r="PNY52" s="142"/>
      <c r="PNZ52" s="142"/>
      <c r="POA52" s="142"/>
      <c r="POB52" s="142"/>
      <c r="POC52" s="142"/>
      <c r="POD52" s="142"/>
      <c r="POE52" s="142"/>
      <c r="POF52" s="142"/>
      <c r="POG52" s="142"/>
      <c r="POH52" s="142"/>
      <c r="POI52" s="142"/>
      <c r="POJ52" s="142"/>
      <c r="POK52" s="142"/>
      <c r="POL52" s="142"/>
      <c r="POM52" s="142"/>
      <c r="PON52" s="142"/>
      <c r="POO52" s="142"/>
      <c r="POP52" s="142"/>
      <c r="POQ52" s="142"/>
      <c r="POR52" s="142"/>
      <c r="POS52" s="142"/>
      <c r="POT52" s="142"/>
      <c r="POU52" s="142"/>
      <c r="POV52" s="142"/>
      <c r="POW52" s="142"/>
      <c r="POX52" s="142"/>
      <c r="POY52" s="142"/>
      <c r="POZ52" s="142"/>
      <c r="PPA52" s="142"/>
      <c r="PPB52" s="142"/>
      <c r="PPC52" s="142"/>
      <c r="PPD52" s="142"/>
      <c r="PPE52" s="142"/>
      <c r="PPF52" s="142"/>
      <c r="PPG52" s="142"/>
      <c r="PPH52" s="142"/>
      <c r="PPI52" s="142"/>
      <c r="PPJ52" s="142"/>
      <c r="PPK52" s="142"/>
      <c r="PPL52" s="142"/>
      <c r="PPM52" s="142"/>
      <c r="PPN52" s="142"/>
      <c r="PPO52" s="142"/>
      <c r="PPP52" s="142"/>
      <c r="PPQ52" s="142"/>
      <c r="PPR52" s="142"/>
      <c r="PPS52" s="142"/>
      <c r="PPT52" s="142"/>
      <c r="PPU52" s="142"/>
      <c r="PPV52" s="142"/>
      <c r="PPW52" s="142"/>
      <c r="PPX52" s="142"/>
      <c r="PPY52" s="142"/>
      <c r="PPZ52" s="142"/>
      <c r="PQA52" s="142"/>
      <c r="PQB52" s="142"/>
      <c r="PQC52" s="142"/>
      <c r="PQD52" s="142"/>
      <c r="PQE52" s="142"/>
      <c r="PQF52" s="142"/>
      <c r="PQG52" s="142"/>
      <c r="PQH52" s="142"/>
      <c r="PQI52" s="142"/>
      <c r="PQJ52" s="142"/>
      <c r="PQK52" s="142"/>
      <c r="PQL52" s="142"/>
      <c r="PQM52" s="142"/>
      <c r="PQN52" s="142"/>
      <c r="PQO52" s="142"/>
      <c r="PQP52" s="142"/>
      <c r="PQQ52" s="142"/>
      <c r="PQR52" s="142"/>
      <c r="PQS52" s="142"/>
      <c r="PQT52" s="142"/>
      <c r="PQU52" s="142"/>
      <c r="PQV52" s="142"/>
      <c r="PQW52" s="142"/>
      <c r="PQX52" s="142"/>
      <c r="PQY52" s="142"/>
      <c r="PQZ52" s="142"/>
      <c r="PRA52" s="142"/>
      <c r="PRB52" s="142"/>
      <c r="PRC52" s="142"/>
      <c r="PRD52" s="142"/>
      <c r="PRE52" s="142"/>
      <c r="PRF52" s="142"/>
      <c r="PRG52" s="142"/>
      <c r="PRH52" s="142"/>
      <c r="PRI52" s="142"/>
      <c r="PRJ52" s="142"/>
      <c r="PRK52" s="142"/>
      <c r="PRL52" s="142"/>
      <c r="PRM52" s="142"/>
      <c r="PRN52" s="142"/>
      <c r="PRO52" s="142"/>
      <c r="PRP52" s="142"/>
      <c r="PRQ52" s="142"/>
      <c r="PRR52" s="142"/>
      <c r="PRS52" s="142"/>
      <c r="PRT52" s="142"/>
      <c r="PRU52" s="142"/>
      <c r="PRV52" s="142"/>
      <c r="PRW52" s="142"/>
      <c r="PRX52" s="142"/>
      <c r="PRY52" s="142"/>
      <c r="PRZ52" s="142"/>
      <c r="PSA52" s="142"/>
      <c r="PSB52" s="142"/>
      <c r="PSC52" s="142"/>
      <c r="PSD52" s="142"/>
      <c r="PSE52" s="142"/>
      <c r="PSF52" s="142"/>
      <c r="PSG52" s="142"/>
      <c r="PSH52" s="142"/>
      <c r="PSI52" s="142"/>
      <c r="PSJ52" s="142"/>
      <c r="PSK52" s="142"/>
      <c r="PSL52" s="142"/>
      <c r="PSM52" s="142"/>
      <c r="PSN52" s="142"/>
      <c r="PSO52" s="142"/>
      <c r="PSP52" s="142"/>
      <c r="PSQ52" s="142"/>
      <c r="PSR52" s="142"/>
      <c r="PSS52" s="142"/>
      <c r="PST52" s="142"/>
      <c r="PSU52" s="142"/>
      <c r="PSV52" s="142"/>
      <c r="PSW52" s="142"/>
      <c r="PSX52" s="142"/>
      <c r="PSY52" s="142"/>
      <c r="PSZ52" s="142"/>
      <c r="PTA52" s="142"/>
      <c r="PTB52" s="142"/>
      <c r="PTC52" s="142"/>
      <c r="PTD52" s="142"/>
      <c r="PTE52" s="142"/>
      <c r="PTF52" s="142"/>
      <c r="PTG52" s="142"/>
      <c r="PTH52" s="142"/>
      <c r="PTI52" s="142"/>
      <c r="PTJ52" s="142"/>
      <c r="PTK52" s="142"/>
      <c r="PTL52" s="142"/>
      <c r="PTM52" s="142"/>
      <c r="PTN52" s="142"/>
      <c r="PTO52" s="142"/>
      <c r="PTP52" s="142"/>
      <c r="PTQ52" s="142"/>
      <c r="PTR52" s="142"/>
      <c r="PTS52" s="142"/>
      <c r="PTT52" s="142"/>
      <c r="PTU52" s="142"/>
      <c r="PTV52" s="142"/>
      <c r="PTW52" s="142"/>
      <c r="PTX52" s="142"/>
      <c r="PTY52" s="142"/>
      <c r="PTZ52" s="142"/>
      <c r="PUA52" s="142"/>
      <c r="PUB52" s="142"/>
      <c r="PUC52" s="142"/>
      <c r="PUD52" s="142"/>
      <c r="PUE52" s="142"/>
      <c r="PUF52" s="142"/>
      <c r="PUG52" s="142"/>
      <c r="PUH52" s="142"/>
      <c r="PUI52" s="142"/>
      <c r="PUJ52" s="142"/>
      <c r="PUK52" s="142"/>
      <c r="PUL52" s="142"/>
      <c r="PUM52" s="142"/>
      <c r="PUN52" s="142"/>
      <c r="PUO52" s="142"/>
      <c r="PUP52" s="142"/>
      <c r="PUQ52" s="142"/>
      <c r="PUR52" s="142"/>
      <c r="PUS52" s="142"/>
      <c r="PUT52" s="142"/>
      <c r="PUU52" s="142"/>
      <c r="PUV52" s="142"/>
      <c r="PUW52" s="142"/>
      <c r="PUX52" s="142"/>
      <c r="PUY52" s="142"/>
      <c r="PUZ52" s="142"/>
      <c r="PVA52" s="142"/>
      <c r="PVB52" s="142"/>
      <c r="PVC52" s="142"/>
      <c r="PVD52" s="142"/>
      <c r="PVE52" s="142"/>
      <c r="PVF52" s="142"/>
      <c r="PVG52" s="142"/>
      <c r="PVH52" s="142"/>
      <c r="PVI52" s="142"/>
      <c r="PVJ52" s="142"/>
      <c r="PVK52" s="142"/>
      <c r="PVL52" s="142"/>
      <c r="PVM52" s="142"/>
      <c r="PVN52" s="142"/>
      <c r="PVO52" s="142"/>
      <c r="PVP52" s="142"/>
      <c r="PVQ52" s="142"/>
      <c r="PVR52" s="142"/>
      <c r="PVS52" s="142"/>
      <c r="PVT52" s="142"/>
      <c r="PVU52" s="142"/>
      <c r="PVV52" s="142"/>
      <c r="PVW52" s="142"/>
      <c r="PVX52" s="142"/>
      <c r="PVY52" s="142"/>
      <c r="PVZ52" s="142"/>
      <c r="PWA52" s="142"/>
      <c r="PWB52" s="142"/>
      <c r="PWC52" s="142"/>
      <c r="PWD52" s="142"/>
      <c r="PWE52" s="142"/>
      <c r="PWF52" s="142"/>
      <c r="PWG52" s="142"/>
      <c r="PWH52" s="142"/>
      <c r="PWI52" s="142"/>
      <c r="PWJ52" s="142"/>
      <c r="PWK52" s="142"/>
      <c r="PWL52" s="142"/>
      <c r="PWM52" s="142"/>
      <c r="PWN52" s="142"/>
      <c r="PWO52" s="142"/>
      <c r="PWP52" s="142"/>
      <c r="PWQ52" s="142"/>
      <c r="PWR52" s="142"/>
      <c r="PWS52" s="142"/>
      <c r="PWT52" s="142"/>
      <c r="PWU52" s="142"/>
      <c r="PWV52" s="142"/>
      <c r="PWW52" s="142"/>
      <c r="PWX52" s="142"/>
      <c r="PWY52" s="142"/>
      <c r="PWZ52" s="142"/>
      <c r="PXA52" s="142"/>
      <c r="PXB52" s="142"/>
      <c r="PXC52" s="142"/>
      <c r="PXD52" s="142"/>
      <c r="PXE52" s="142"/>
      <c r="PXF52" s="142"/>
      <c r="PXG52" s="142"/>
      <c r="PXH52" s="142"/>
      <c r="PXI52" s="142"/>
      <c r="PXJ52" s="142"/>
      <c r="PXK52" s="142"/>
      <c r="PXL52" s="142"/>
      <c r="PXM52" s="142"/>
      <c r="PXN52" s="142"/>
      <c r="PXO52" s="142"/>
      <c r="PXP52" s="142"/>
      <c r="PXQ52" s="142"/>
      <c r="PXR52" s="142"/>
      <c r="PXS52" s="142"/>
      <c r="PXT52" s="142"/>
      <c r="PXU52" s="142"/>
      <c r="PXV52" s="142"/>
      <c r="PXW52" s="142"/>
      <c r="PXX52" s="142"/>
      <c r="PXY52" s="142"/>
      <c r="PXZ52" s="142"/>
      <c r="PYA52" s="142"/>
      <c r="PYB52" s="142"/>
      <c r="PYC52" s="142"/>
      <c r="PYD52" s="142"/>
      <c r="PYE52" s="142"/>
      <c r="PYF52" s="142"/>
      <c r="PYG52" s="142"/>
      <c r="PYH52" s="142"/>
      <c r="PYI52" s="142"/>
      <c r="PYJ52" s="142"/>
      <c r="PYK52" s="142"/>
      <c r="PYL52" s="142"/>
      <c r="PYM52" s="142"/>
      <c r="PYN52" s="142"/>
      <c r="PYO52" s="142"/>
      <c r="PYP52" s="142"/>
      <c r="PYQ52" s="142"/>
      <c r="PYR52" s="142"/>
      <c r="PYS52" s="142"/>
      <c r="PYT52" s="142"/>
      <c r="PYU52" s="142"/>
      <c r="PYV52" s="142"/>
      <c r="PYW52" s="142"/>
      <c r="PYX52" s="142"/>
      <c r="PYY52" s="142"/>
      <c r="PYZ52" s="142"/>
      <c r="PZA52" s="142"/>
      <c r="PZB52" s="142"/>
      <c r="PZC52" s="142"/>
      <c r="PZD52" s="142"/>
      <c r="PZE52" s="142"/>
      <c r="PZF52" s="142"/>
      <c r="PZG52" s="142"/>
      <c r="PZH52" s="142"/>
      <c r="PZI52" s="142"/>
      <c r="PZJ52" s="142"/>
      <c r="PZK52" s="142"/>
      <c r="PZL52" s="142"/>
      <c r="PZM52" s="142"/>
      <c r="PZN52" s="142"/>
      <c r="PZO52" s="142"/>
      <c r="PZP52" s="142"/>
      <c r="PZQ52" s="142"/>
      <c r="PZR52" s="142"/>
      <c r="PZS52" s="142"/>
      <c r="PZT52" s="142"/>
      <c r="PZU52" s="142"/>
      <c r="PZV52" s="142"/>
      <c r="PZW52" s="142"/>
      <c r="PZX52" s="142"/>
      <c r="PZY52" s="142"/>
      <c r="PZZ52" s="142"/>
      <c r="QAA52" s="142"/>
      <c r="QAB52" s="142"/>
      <c r="QAC52" s="142"/>
      <c r="QAD52" s="142"/>
      <c r="QAE52" s="142"/>
      <c r="QAF52" s="142"/>
      <c r="QAG52" s="142"/>
      <c r="QAH52" s="142"/>
      <c r="QAI52" s="142"/>
      <c r="QAJ52" s="142"/>
      <c r="QAK52" s="142"/>
      <c r="QAL52" s="142"/>
      <c r="QAM52" s="142"/>
      <c r="QAN52" s="142"/>
      <c r="QAO52" s="142"/>
      <c r="QAP52" s="142"/>
      <c r="QAQ52" s="142"/>
      <c r="QAR52" s="142"/>
      <c r="QAS52" s="142"/>
      <c r="QAT52" s="142"/>
      <c r="QAU52" s="142"/>
      <c r="QAV52" s="142"/>
      <c r="QAW52" s="142"/>
      <c r="QAX52" s="142"/>
      <c r="QAY52" s="142"/>
      <c r="QAZ52" s="142"/>
      <c r="QBA52" s="142"/>
      <c r="QBB52" s="142"/>
      <c r="QBC52" s="142"/>
      <c r="QBD52" s="142"/>
      <c r="QBE52" s="142"/>
      <c r="QBF52" s="142"/>
      <c r="QBG52" s="142"/>
      <c r="QBH52" s="142"/>
      <c r="QBI52" s="142"/>
      <c r="QBJ52" s="142"/>
      <c r="QBK52" s="142"/>
      <c r="QBL52" s="142"/>
      <c r="QBM52" s="142"/>
      <c r="QBN52" s="142"/>
      <c r="QBO52" s="142"/>
      <c r="QBP52" s="142"/>
      <c r="QBQ52" s="142"/>
      <c r="QBR52" s="142"/>
      <c r="QBS52" s="142"/>
      <c r="QBT52" s="142"/>
      <c r="QBU52" s="142"/>
      <c r="QBV52" s="142"/>
      <c r="QBW52" s="142"/>
      <c r="QBX52" s="142"/>
      <c r="QBY52" s="142"/>
      <c r="QBZ52" s="142"/>
      <c r="QCA52" s="142"/>
      <c r="QCB52" s="142"/>
      <c r="QCC52" s="142"/>
      <c r="QCD52" s="142"/>
      <c r="QCE52" s="142"/>
      <c r="QCF52" s="142"/>
      <c r="QCG52" s="142"/>
      <c r="QCH52" s="142"/>
      <c r="QCI52" s="142"/>
      <c r="QCJ52" s="142"/>
      <c r="QCK52" s="142"/>
      <c r="QCL52" s="142"/>
      <c r="QCM52" s="142"/>
      <c r="QCN52" s="142"/>
      <c r="QCO52" s="142"/>
      <c r="QCP52" s="142"/>
      <c r="QCQ52" s="142"/>
      <c r="QCR52" s="142"/>
      <c r="QCS52" s="142"/>
      <c r="QCT52" s="142"/>
      <c r="QCU52" s="142"/>
      <c r="QCV52" s="142"/>
      <c r="QCW52" s="142"/>
      <c r="QCX52" s="142"/>
      <c r="QCY52" s="142"/>
      <c r="QCZ52" s="142"/>
      <c r="QDA52" s="142"/>
      <c r="QDB52" s="142"/>
      <c r="QDC52" s="142"/>
      <c r="QDD52" s="142"/>
      <c r="QDE52" s="142"/>
      <c r="QDF52" s="142"/>
      <c r="QDG52" s="142"/>
      <c r="QDH52" s="142"/>
      <c r="QDI52" s="142"/>
      <c r="QDJ52" s="142"/>
      <c r="QDK52" s="142"/>
      <c r="QDL52" s="142"/>
      <c r="QDM52" s="142"/>
      <c r="QDN52" s="142"/>
      <c r="QDO52" s="142"/>
      <c r="QDP52" s="142"/>
      <c r="QDQ52" s="142"/>
      <c r="QDR52" s="142"/>
      <c r="QDS52" s="142"/>
      <c r="QDT52" s="142"/>
      <c r="QDU52" s="142"/>
      <c r="QDV52" s="142"/>
      <c r="QDW52" s="142"/>
      <c r="QDX52" s="142"/>
      <c r="QDY52" s="142"/>
      <c r="QDZ52" s="142"/>
      <c r="QEA52" s="142"/>
      <c r="QEB52" s="142"/>
      <c r="QEC52" s="142"/>
      <c r="QED52" s="142"/>
      <c r="QEE52" s="142"/>
      <c r="QEF52" s="142"/>
      <c r="QEG52" s="142"/>
      <c r="QEH52" s="142"/>
      <c r="QEI52" s="142"/>
      <c r="QEJ52" s="142"/>
      <c r="QEK52" s="142"/>
      <c r="QEL52" s="142"/>
      <c r="QEM52" s="142"/>
      <c r="QEN52" s="142"/>
      <c r="QEO52" s="142"/>
      <c r="QEP52" s="142"/>
      <c r="QEQ52" s="142"/>
      <c r="QER52" s="142"/>
      <c r="QES52" s="142"/>
      <c r="QET52" s="142"/>
      <c r="QEU52" s="142"/>
      <c r="QEV52" s="142"/>
      <c r="QEW52" s="142"/>
      <c r="QEX52" s="142"/>
      <c r="QEY52" s="142"/>
      <c r="QEZ52" s="142"/>
      <c r="QFA52" s="142"/>
      <c r="QFB52" s="142"/>
      <c r="QFC52" s="142"/>
      <c r="QFD52" s="142"/>
      <c r="QFE52" s="142"/>
      <c r="QFF52" s="142"/>
      <c r="QFG52" s="142"/>
      <c r="QFH52" s="142"/>
      <c r="QFI52" s="142"/>
      <c r="QFJ52" s="142"/>
      <c r="QFK52" s="142"/>
      <c r="QFL52" s="142"/>
      <c r="QFM52" s="142"/>
      <c r="QFN52" s="142"/>
      <c r="QFO52" s="142"/>
      <c r="QFP52" s="142"/>
      <c r="QFQ52" s="142"/>
      <c r="QFR52" s="142"/>
      <c r="QFS52" s="142"/>
      <c r="QFT52" s="142"/>
      <c r="QFU52" s="142"/>
      <c r="QFV52" s="142"/>
      <c r="QFW52" s="142"/>
      <c r="QFX52" s="142"/>
      <c r="QFY52" s="142"/>
      <c r="QFZ52" s="142"/>
      <c r="QGA52" s="142"/>
      <c r="QGB52" s="142"/>
      <c r="QGC52" s="142"/>
      <c r="QGD52" s="142"/>
      <c r="QGE52" s="142"/>
      <c r="QGF52" s="142"/>
      <c r="QGG52" s="142"/>
      <c r="QGH52" s="142"/>
      <c r="QGI52" s="142"/>
      <c r="QGJ52" s="142"/>
      <c r="QGK52" s="142"/>
      <c r="QGL52" s="142"/>
      <c r="QGM52" s="142"/>
      <c r="QGN52" s="142"/>
      <c r="QGO52" s="142"/>
      <c r="QGP52" s="142"/>
      <c r="QGQ52" s="142"/>
      <c r="QGR52" s="142"/>
      <c r="QGS52" s="142"/>
      <c r="QGT52" s="142"/>
      <c r="QGU52" s="142"/>
      <c r="QGV52" s="142"/>
      <c r="QGW52" s="142"/>
      <c r="QGX52" s="142"/>
      <c r="QGY52" s="142"/>
      <c r="QGZ52" s="142"/>
      <c r="QHA52" s="142"/>
      <c r="QHB52" s="142"/>
      <c r="QHC52" s="142"/>
      <c r="QHD52" s="142"/>
      <c r="QHE52" s="142"/>
      <c r="QHF52" s="142"/>
      <c r="QHG52" s="142"/>
      <c r="QHH52" s="142"/>
      <c r="QHI52" s="142"/>
      <c r="QHJ52" s="142"/>
      <c r="QHK52" s="142"/>
      <c r="QHL52" s="142"/>
      <c r="QHM52" s="142"/>
      <c r="QHN52" s="142"/>
      <c r="QHO52" s="142"/>
      <c r="QHP52" s="142"/>
      <c r="QHQ52" s="142"/>
      <c r="QHR52" s="142"/>
      <c r="QHS52" s="142"/>
      <c r="QHT52" s="142"/>
      <c r="QHU52" s="142"/>
      <c r="QHV52" s="142"/>
      <c r="QHW52" s="142"/>
      <c r="QHX52" s="142"/>
      <c r="QHY52" s="142"/>
      <c r="QHZ52" s="142"/>
      <c r="QIA52" s="142"/>
      <c r="QIB52" s="142"/>
      <c r="QIC52" s="142"/>
      <c r="QID52" s="142"/>
      <c r="QIE52" s="142"/>
      <c r="QIF52" s="142"/>
      <c r="QIG52" s="142"/>
      <c r="QIH52" s="142"/>
      <c r="QII52" s="142"/>
      <c r="QIJ52" s="142"/>
      <c r="QIK52" s="142"/>
      <c r="QIL52" s="142"/>
      <c r="QIM52" s="142"/>
      <c r="QIN52" s="142"/>
      <c r="QIO52" s="142"/>
      <c r="QIP52" s="142"/>
      <c r="QIQ52" s="142"/>
      <c r="QIR52" s="142"/>
      <c r="QIS52" s="142"/>
      <c r="QIT52" s="142"/>
      <c r="QIU52" s="142"/>
      <c r="QIV52" s="142"/>
      <c r="QIW52" s="142"/>
      <c r="QIX52" s="142"/>
      <c r="QIY52" s="142"/>
      <c r="QIZ52" s="142"/>
      <c r="QJA52" s="142"/>
      <c r="QJB52" s="142"/>
      <c r="QJC52" s="142"/>
      <c r="QJD52" s="142"/>
      <c r="QJE52" s="142"/>
      <c r="QJF52" s="142"/>
      <c r="QJG52" s="142"/>
      <c r="QJH52" s="142"/>
      <c r="QJI52" s="142"/>
      <c r="QJJ52" s="142"/>
      <c r="QJK52" s="142"/>
      <c r="QJL52" s="142"/>
      <c r="QJM52" s="142"/>
      <c r="QJN52" s="142"/>
      <c r="QJO52" s="142"/>
      <c r="QJP52" s="142"/>
      <c r="QJQ52" s="142"/>
      <c r="QJR52" s="142"/>
      <c r="QJS52" s="142"/>
      <c r="QJT52" s="142"/>
      <c r="QJU52" s="142"/>
      <c r="QJV52" s="142"/>
      <c r="QJW52" s="142"/>
      <c r="QJX52" s="142"/>
      <c r="QJY52" s="142"/>
      <c r="QJZ52" s="142"/>
      <c r="QKA52" s="142"/>
      <c r="QKB52" s="142"/>
      <c r="QKC52" s="142"/>
      <c r="QKD52" s="142"/>
      <c r="QKE52" s="142"/>
      <c r="QKF52" s="142"/>
      <c r="QKG52" s="142"/>
      <c r="QKH52" s="142"/>
      <c r="QKI52" s="142"/>
      <c r="QKJ52" s="142"/>
      <c r="QKK52" s="142"/>
      <c r="QKL52" s="142"/>
      <c r="QKM52" s="142"/>
      <c r="QKN52" s="142"/>
      <c r="QKO52" s="142"/>
      <c r="QKP52" s="142"/>
      <c r="QKQ52" s="142"/>
      <c r="QKR52" s="142"/>
      <c r="QKS52" s="142"/>
      <c r="QKT52" s="142"/>
      <c r="QKU52" s="142"/>
      <c r="QKV52" s="142"/>
      <c r="QKW52" s="142"/>
      <c r="QKX52" s="142"/>
      <c r="QKY52" s="142"/>
      <c r="QKZ52" s="142"/>
      <c r="QLA52" s="142"/>
      <c r="QLB52" s="142"/>
      <c r="QLC52" s="142"/>
      <c r="QLD52" s="142"/>
      <c r="QLE52" s="142"/>
      <c r="QLF52" s="142"/>
      <c r="QLG52" s="142"/>
      <c r="QLH52" s="142"/>
      <c r="QLI52" s="142"/>
      <c r="QLJ52" s="142"/>
      <c r="QLK52" s="142"/>
      <c r="QLL52" s="142"/>
      <c r="QLM52" s="142"/>
      <c r="QLN52" s="142"/>
      <c r="QLO52" s="142"/>
      <c r="QLP52" s="142"/>
      <c r="QLQ52" s="142"/>
      <c r="QLR52" s="142"/>
      <c r="QLS52" s="142"/>
      <c r="QLT52" s="142"/>
      <c r="QLU52" s="142"/>
      <c r="QLV52" s="142"/>
      <c r="QLW52" s="142"/>
      <c r="QLX52" s="142"/>
      <c r="QLY52" s="142"/>
      <c r="QLZ52" s="142"/>
      <c r="QMA52" s="142"/>
      <c r="QMB52" s="142"/>
      <c r="QMC52" s="142"/>
      <c r="QMD52" s="142"/>
      <c r="QME52" s="142"/>
      <c r="QMF52" s="142"/>
      <c r="QMG52" s="142"/>
      <c r="QMH52" s="142"/>
      <c r="QMI52" s="142"/>
      <c r="QMJ52" s="142"/>
      <c r="QMK52" s="142"/>
      <c r="QML52" s="142"/>
      <c r="QMM52" s="142"/>
      <c r="QMN52" s="142"/>
      <c r="QMO52" s="142"/>
      <c r="QMP52" s="142"/>
      <c r="QMQ52" s="142"/>
      <c r="QMR52" s="142"/>
      <c r="QMS52" s="142"/>
      <c r="QMT52" s="142"/>
      <c r="QMU52" s="142"/>
      <c r="QMV52" s="142"/>
      <c r="QMW52" s="142"/>
      <c r="QMX52" s="142"/>
      <c r="QMY52" s="142"/>
      <c r="QMZ52" s="142"/>
      <c r="QNA52" s="142"/>
      <c r="QNB52" s="142"/>
      <c r="QNC52" s="142"/>
      <c r="QND52" s="142"/>
      <c r="QNE52" s="142"/>
      <c r="QNF52" s="142"/>
      <c r="QNG52" s="142"/>
      <c r="QNH52" s="142"/>
      <c r="QNI52" s="142"/>
      <c r="QNJ52" s="142"/>
      <c r="QNK52" s="142"/>
      <c r="QNL52" s="142"/>
      <c r="QNM52" s="142"/>
      <c r="QNN52" s="142"/>
      <c r="QNO52" s="142"/>
      <c r="QNP52" s="142"/>
      <c r="QNQ52" s="142"/>
      <c r="QNR52" s="142"/>
      <c r="QNS52" s="142"/>
      <c r="QNT52" s="142"/>
      <c r="QNU52" s="142"/>
      <c r="QNV52" s="142"/>
      <c r="QNW52" s="142"/>
      <c r="QNX52" s="142"/>
      <c r="QNY52" s="142"/>
      <c r="QNZ52" s="142"/>
      <c r="QOA52" s="142"/>
      <c r="QOB52" s="142"/>
      <c r="QOC52" s="142"/>
      <c r="QOD52" s="142"/>
      <c r="QOE52" s="142"/>
      <c r="QOF52" s="142"/>
      <c r="QOG52" s="142"/>
      <c r="QOH52" s="142"/>
      <c r="QOI52" s="142"/>
      <c r="QOJ52" s="142"/>
      <c r="QOK52" s="142"/>
      <c r="QOL52" s="142"/>
      <c r="QOM52" s="142"/>
      <c r="QON52" s="142"/>
      <c r="QOO52" s="142"/>
      <c r="QOP52" s="142"/>
      <c r="QOQ52" s="142"/>
      <c r="QOR52" s="142"/>
      <c r="QOS52" s="142"/>
      <c r="QOT52" s="142"/>
      <c r="QOU52" s="142"/>
      <c r="QOV52" s="142"/>
      <c r="QOW52" s="142"/>
      <c r="QOX52" s="142"/>
      <c r="QOY52" s="142"/>
      <c r="QOZ52" s="142"/>
      <c r="QPA52" s="142"/>
      <c r="QPB52" s="142"/>
      <c r="QPC52" s="142"/>
      <c r="QPD52" s="142"/>
      <c r="QPE52" s="142"/>
      <c r="QPF52" s="142"/>
      <c r="QPG52" s="142"/>
      <c r="QPH52" s="142"/>
      <c r="QPI52" s="142"/>
      <c r="QPJ52" s="142"/>
      <c r="QPK52" s="142"/>
      <c r="QPL52" s="142"/>
      <c r="QPM52" s="142"/>
      <c r="QPN52" s="142"/>
      <c r="QPO52" s="142"/>
      <c r="QPP52" s="142"/>
      <c r="QPQ52" s="142"/>
      <c r="QPR52" s="142"/>
      <c r="QPS52" s="142"/>
      <c r="QPT52" s="142"/>
      <c r="QPU52" s="142"/>
      <c r="QPV52" s="142"/>
      <c r="QPW52" s="142"/>
      <c r="QPX52" s="142"/>
      <c r="QPY52" s="142"/>
      <c r="QPZ52" s="142"/>
      <c r="QQA52" s="142"/>
      <c r="QQB52" s="142"/>
      <c r="QQC52" s="142"/>
      <c r="QQD52" s="142"/>
      <c r="QQE52" s="142"/>
      <c r="QQF52" s="142"/>
      <c r="QQG52" s="142"/>
      <c r="QQH52" s="142"/>
      <c r="QQI52" s="142"/>
      <c r="QQJ52" s="142"/>
      <c r="QQK52" s="142"/>
      <c r="QQL52" s="142"/>
      <c r="QQM52" s="142"/>
      <c r="QQN52" s="142"/>
      <c r="QQO52" s="142"/>
      <c r="QQP52" s="142"/>
      <c r="QQQ52" s="142"/>
      <c r="QQR52" s="142"/>
      <c r="QQS52" s="142"/>
      <c r="QQT52" s="142"/>
      <c r="QQU52" s="142"/>
      <c r="QQV52" s="142"/>
      <c r="QQW52" s="142"/>
      <c r="QQX52" s="142"/>
      <c r="QQY52" s="142"/>
      <c r="QQZ52" s="142"/>
      <c r="QRA52" s="142"/>
      <c r="QRB52" s="142"/>
      <c r="QRC52" s="142"/>
      <c r="QRD52" s="142"/>
      <c r="QRE52" s="142"/>
      <c r="QRF52" s="142"/>
      <c r="QRG52" s="142"/>
      <c r="QRH52" s="142"/>
      <c r="QRI52" s="142"/>
      <c r="QRJ52" s="142"/>
      <c r="QRK52" s="142"/>
      <c r="QRL52" s="142"/>
      <c r="QRM52" s="142"/>
      <c r="QRN52" s="142"/>
      <c r="QRO52" s="142"/>
      <c r="QRP52" s="142"/>
      <c r="QRQ52" s="142"/>
      <c r="QRR52" s="142"/>
      <c r="QRS52" s="142"/>
      <c r="QRT52" s="142"/>
      <c r="QRU52" s="142"/>
      <c r="QRV52" s="142"/>
      <c r="QRW52" s="142"/>
      <c r="QRX52" s="142"/>
      <c r="QRY52" s="142"/>
      <c r="QRZ52" s="142"/>
      <c r="QSA52" s="142"/>
      <c r="QSB52" s="142"/>
      <c r="QSC52" s="142"/>
      <c r="QSD52" s="142"/>
      <c r="QSE52" s="142"/>
      <c r="QSF52" s="142"/>
      <c r="QSG52" s="142"/>
      <c r="QSH52" s="142"/>
      <c r="QSI52" s="142"/>
      <c r="QSJ52" s="142"/>
      <c r="QSK52" s="142"/>
      <c r="QSL52" s="142"/>
      <c r="QSM52" s="142"/>
      <c r="QSN52" s="142"/>
      <c r="QSO52" s="142"/>
      <c r="QSP52" s="142"/>
      <c r="QSQ52" s="142"/>
      <c r="QSR52" s="142"/>
      <c r="QSS52" s="142"/>
      <c r="QST52" s="142"/>
      <c r="QSU52" s="142"/>
      <c r="QSV52" s="142"/>
      <c r="QSW52" s="142"/>
      <c r="QSX52" s="142"/>
      <c r="QSY52" s="142"/>
      <c r="QSZ52" s="142"/>
      <c r="QTA52" s="142"/>
      <c r="QTB52" s="142"/>
      <c r="QTC52" s="142"/>
      <c r="QTD52" s="142"/>
      <c r="QTE52" s="142"/>
      <c r="QTF52" s="142"/>
      <c r="QTG52" s="142"/>
      <c r="QTH52" s="142"/>
      <c r="QTI52" s="142"/>
      <c r="QTJ52" s="142"/>
      <c r="QTK52" s="142"/>
      <c r="QTL52" s="142"/>
      <c r="QTM52" s="142"/>
      <c r="QTN52" s="142"/>
      <c r="QTO52" s="142"/>
      <c r="QTP52" s="142"/>
      <c r="QTQ52" s="142"/>
      <c r="QTR52" s="142"/>
      <c r="QTS52" s="142"/>
      <c r="QTT52" s="142"/>
      <c r="QTU52" s="142"/>
      <c r="QTV52" s="142"/>
      <c r="QTW52" s="142"/>
      <c r="QTX52" s="142"/>
      <c r="QTY52" s="142"/>
      <c r="QTZ52" s="142"/>
      <c r="QUA52" s="142"/>
      <c r="QUB52" s="142"/>
      <c r="QUC52" s="142"/>
      <c r="QUD52" s="142"/>
      <c r="QUE52" s="142"/>
      <c r="QUF52" s="142"/>
      <c r="QUG52" s="142"/>
      <c r="QUH52" s="142"/>
      <c r="QUI52" s="142"/>
      <c r="QUJ52" s="142"/>
      <c r="QUK52" s="142"/>
      <c r="QUL52" s="142"/>
      <c r="QUM52" s="142"/>
      <c r="QUN52" s="142"/>
      <c r="QUO52" s="142"/>
      <c r="QUP52" s="142"/>
      <c r="QUQ52" s="142"/>
      <c r="QUR52" s="142"/>
      <c r="QUS52" s="142"/>
      <c r="QUT52" s="142"/>
      <c r="QUU52" s="142"/>
      <c r="QUV52" s="142"/>
      <c r="QUW52" s="142"/>
      <c r="QUX52" s="142"/>
      <c r="QUY52" s="142"/>
      <c r="QUZ52" s="142"/>
      <c r="QVA52" s="142"/>
      <c r="QVB52" s="142"/>
      <c r="QVC52" s="142"/>
      <c r="QVD52" s="142"/>
      <c r="QVE52" s="142"/>
      <c r="QVF52" s="142"/>
      <c r="QVG52" s="142"/>
      <c r="QVH52" s="142"/>
      <c r="QVI52" s="142"/>
      <c r="QVJ52" s="142"/>
      <c r="QVK52" s="142"/>
      <c r="QVL52" s="142"/>
      <c r="QVM52" s="142"/>
      <c r="QVN52" s="142"/>
      <c r="QVO52" s="142"/>
      <c r="QVP52" s="142"/>
      <c r="QVQ52" s="142"/>
      <c r="QVR52" s="142"/>
      <c r="QVS52" s="142"/>
      <c r="QVT52" s="142"/>
      <c r="QVU52" s="142"/>
      <c r="QVV52" s="142"/>
      <c r="QVW52" s="142"/>
      <c r="QVX52" s="142"/>
      <c r="QVY52" s="142"/>
      <c r="QVZ52" s="142"/>
      <c r="QWA52" s="142"/>
      <c r="QWB52" s="142"/>
      <c r="QWC52" s="142"/>
      <c r="QWD52" s="142"/>
      <c r="QWE52" s="142"/>
      <c r="QWF52" s="142"/>
      <c r="QWG52" s="142"/>
      <c r="QWH52" s="142"/>
      <c r="QWI52" s="142"/>
      <c r="QWJ52" s="142"/>
      <c r="QWK52" s="142"/>
      <c r="QWL52" s="142"/>
      <c r="QWM52" s="142"/>
      <c r="QWN52" s="142"/>
      <c r="QWO52" s="142"/>
      <c r="QWP52" s="142"/>
      <c r="QWQ52" s="142"/>
      <c r="QWR52" s="142"/>
      <c r="QWS52" s="142"/>
      <c r="QWT52" s="142"/>
      <c r="QWU52" s="142"/>
      <c r="QWV52" s="142"/>
      <c r="QWW52" s="142"/>
      <c r="QWX52" s="142"/>
      <c r="QWY52" s="142"/>
      <c r="QWZ52" s="142"/>
      <c r="QXA52" s="142"/>
      <c r="QXB52" s="142"/>
      <c r="QXC52" s="142"/>
      <c r="QXD52" s="142"/>
      <c r="QXE52" s="142"/>
      <c r="QXF52" s="142"/>
      <c r="QXG52" s="142"/>
      <c r="QXH52" s="142"/>
      <c r="QXI52" s="142"/>
      <c r="QXJ52" s="142"/>
      <c r="QXK52" s="142"/>
      <c r="QXL52" s="142"/>
      <c r="QXM52" s="142"/>
      <c r="QXN52" s="142"/>
      <c r="QXO52" s="142"/>
      <c r="QXP52" s="142"/>
      <c r="QXQ52" s="142"/>
      <c r="QXR52" s="142"/>
      <c r="QXS52" s="142"/>
      <c r="QXT52" s="142"/>
      <c r="QXU52" s="142"/>
      <c r="QXV52" s="142"/>
      <c r="QXW52" s="142"/>
      <c r="QXX52" s="142"/>
      <c r="QXY52" s="142"/>
      <c r="QXZ52" s="142"/>
      <c r="QYA52" s="142"/>
      <c r="QYB52" s="142"/>
      <c r="QYC52" s="142"/>
      <c r="QYD52" s="142"/>
      <c r="QYE52" s="142"/>
      <c r="QYF52" s="142"/>
      <c r="QYG52" s="142"/>
      <c r="QYH52" s="142"/>
      <c r="QYI52" s="142"/>
      <c r="QYJ52" s="142"/>
      <c r="QYK52" s="142"/>
      <c r="QYL52" s="142"/>
      <c r="QYM52" s="142"/>
      <c r="QYN52" s="142"/>
      <c r="QYO52" s="142"/>
      <c r="QYP52" s="142"/>
      <c r="QYQ52" s="142"/>
      <c r="QYR52" s="142"/>
      <c r="QYS52" s="142"/>
      <c r="QYT52" s="142"/>
      <c r="QYU52" s="142"/>
      <c r="QYV52" s="142"/>
      <c r="QYW52" s="142"/>
      <c r="QYX52" s="142"/>
      <c r="QYY52" s="142"/>
      <c r="QYZ52" s="142"/>
      <c r="QZA52" s="142"/>
      <c r="QZB52" s="142"/>
      <c r="QZC52" s="142"/>
      <c r="QZD52" s="142"/>
      <c r="QZE52" s="142"/>
      <c r="QZF52" s="142"/>
      <c r="QZG52" s="142"/>
      <c r="QZH52" s="142"/>
      <c r="QZI52" s="142"/>
      <c r="QZJ52" s="142"/>
      <c r="QZK52" s="142"/>
      <c r="QZL52" s="142"/>
      <c r="QZM52" s="142"/>
      <c r="QZN52" s="142"/>
      <c r="QZO52" s="142"/>
      <c r="QZP52" s="142"/>
      <c r="QZQ52" s="142"/>
      <c r="QZR52" s="142"/>
      <c r="QZS52" s="142"/>
      <c r="QZT52" s="142"/>
      <c r="QZU52" s="142"/>
      <c r="QZV52" s="142"/>
      <c r="QZW52" s="142"/>
      <c r="QZX52" s="142"/>
      <c r="QZY52" s="142"/>
      <c r="QZZ52" s="142"/>
      <c r="RAA52" s="142"/>
      <c r="RAB52" s="142"/>
      <c r="RAC52" s="142"/>
      <c r="RAD52" s="142"/>
      <c r="RAE52" s="142"/>
      <c r="RAF52" s="142"/>
      <c r="RAG52" s="142"/>
      <c r="RAH52" s="142"/>
      <c r="RAI52" s="142"/>
      <c r="RAJ52" s="142"/>
      <c r="RAK52" s="142"/>
      <c r="RAL52" s="142"/>
      <c r="RAM52" s="142"/>
      <c r="RAN52" s="142"/>
      <c r="RAO52" s="142"/>
      <c r="RAP52" s="142"/>
      <c r="RAQ52" s="142"/>
      <c r="RAR52" s="142"/>
      <c r="RAS52" s="142"/>
      <c r="RAT52" s="142"/>
      <c r="RAU52" s="142"/>
      <c r="RAV52" s="142"/>
      <c r="RAW52" s="142"/>
      <c r="RAX52" s="142"/>
      <c r="RAY52" s="142"/>
      <c r="RAZ52" s="142"/>
      <c r="RBA52" s="142"/>
      <c r="RBB52" s="142"/>
      <c r="RBC52" s="142"/>
      <c r="RBD52" s="142"/>
      <c r="RBE52" s="142"/>
      <c r="RBF52" s="142"/>
      <c r="RBG52" s="142"/>
      <c r="RBH52" s="142"/>
      <c r="RBI52" s="142"/>
      <c r="RBJ52" s="142"/>
      <c r="RBK52" s="142"/>
      <c r="RBL52" s="142"/>
      <c r="RBM52" s="142"/>
      <c r="RBN52" s="142"/>
      <c r="RBO52" s="142"/>
      <c r="RBP52" s="142"/>
      <c r="RBQ52" s="142"/>
      <c r="RBR52" s="142"/>
      <c r="RBS52" s="142"/>
      <c r="RBT52" s="142"/>
      <c r="RBU52" s="142"/>
      <c r="RBV52" s="142"/>
      <c r="RBW52" s="142"/>
      <c r="RBX52" s="142"/>
      <c r="RBY52" s="142"/>
      <c r="RBZ52" s="142"/>
      <c r="RCA52" s="142"/>
      <c r="RCB52" s="142"/>
      <c r="RCC52" s="142"/>
      <c r="RCD52" s="142"/>
      <c r="RCE52" s="142"/>
      <c r="RCF52" s="142"/>
      <c r="RCG52" s="142"/>
      <c r="RCH52" s="142"/>
      <c r="RCI52" s="142"/>
      <c r="RCJ52" s="142"/>
      <c r="RCK52" s="142"/>
      <c r="RCL52" s="142"/>
      <c r="RCM52" s="142"/>
      <c r="RCN52" s="142"/>
      <c r="RCO52" s="142"/>
      <c r="RCP52" s="142"/>
      <c r="RCQ52" s="142"/>
      <c r="RCR52" s="142"/>
      <c r="RCS52" s="142"/>
      <c r="RCT52" s="142"/>
      <c r="RCU52" s="142"/>
      <c r="RCV52" s="142"/>
      <c r="RCW52" s="142"/>
      <c r="RCX52" s="142"/>
      <c r="RCY52" s="142"/>
      <c r="RCZ52" s="142"/>
      <c r="RDA52" s="142"/>
      <c r="RDB52" s="142"/>
      <c r="RDC52" s="142"/>
      <c r="RDD52" s="142"/>
      <c r="RDE52" s="142"/>
      <c r="RDF52" s="142"/>
      <c r="RDG52" s="142"/>
      <c r="RDH52" s="142"/>
      <c r="RDI52" s="142"/>
      <c r="RDJ52" s="142"/>
      <c r="RDK52" s="142"/>
      <c r="RDL52" s="142"/>
      <c r="RDM52" s="142"/>
      <c r="RDN52" s="142"/>
      <c r="RDO52" s="142"/>
      <c r="RDP52" s="142"/>
      <c r="RDQ52" s="142"/>
      <c r="RDR52" s="142"/>
      <c r="RDS52" s="142"/>
      <c r="RDT52" s="142"/>
      <c r="RDU52" s="142"/>
      <c r="RDV52" s="142"/>
      <c r="RDW52" s="142"/>
      <c r="RDX52" s="142"/>
      <c r="RDY52" s="142"/>
      <c r="RDZ52" s="142"/>
      <c r="REA52" s="142"/>
      <c r="REB52" s="142"/>
      <c r="REC52" s="142"/>
      <c r="RED52" s="142"/>
      <c r="REE52" s="142"/>
      <c r="REF52" s="142"/>
      <c r="REG52" s="142"/>
      <c r="REH52" s="142"/>
      <c r="REI52" s="142"/>
      <c r="REJ52" s="142"/>
      <c r="REK52" s="142"/>
      <c r="REL52" s="142"/>
      <c r="REM52" s="142"/>
      <c r="REN52" s="142"/>
      <c r="REO52" s="142"/>
      <c r="REP52" s="142"/>
      <c r="REQ52" s="142"/>
      <c r="RER52" s="142"/>
      <c r="RES52" s="142"/>
      <c r="RET52" s="142"/>
      <c r="REU52" s="142"/>
      <c r="REV52" s="142"/>
      <c r="REW52" s="142"/>
      <c r="REX52" s="142"/>
      <c r="REY52" s="142"/>
      <c r="REZ52" s="142"/>
      <c r="RFA52" s="142"/>
      <c r="RFB52" s="142"/>
      <c r="RFC52" s="142"/>
      <c r="RFD52" s="142"/>
      <c r="RFE52" s="142"/>
      <c r="RFF52" s="142"/>
      <c r="RFG52" s="142"/>
      <c r="RFH52" s="142"/>
      <c r="RFI52" s="142"/>
      <c r="RFJ52" s="142"/>
      <c r="RFK52" s="142"/>
      <c r="RFL52" s="142"/>
      <c r="RFM52" s="142"/>
      <c r="RFN52" s="142"/>
      <c r="RFO52" s="142"/>
      <c r="RFP52" s="142"/>
      <c r="RFQ52" s="142"/>
      <c r="RFR52" s="142"/>
      <c r="RFS52" s="142"/>
      <c r="RFT52" s="142"/>
      <c r="RFU52" s="142"/>
      <c r="RFV52" s="142"/>
      <c r="RFW52" s="142"/>
      <c r="RFX52" s="142"/>
      <c r="RFY52" s="142"/>
      <c r="RFZ52" s="142"/>
      <c r="RGA52" s="142"/>
      <c r="RGB52" s="142"/>
      <c r="RGC52" s="142"/>
      <c r="RGD52" s="142"/>
      <c r="RGE52" s="142"/>
      <c r="RGF52" s="142"/>
      <c r="RGG52" s="142"/>
      <c r="RGH52" s="142"/>
      <c r="RGI52" s="142"/>
      <c r="RGJ52" s="142"/>
      <c r="RGK52" s="142"/>
      <c r="RGL52" s="142"/>
      <c r="RGM52" s="142"/>
      <c r="RGN52" s="142"/>
      <c r="RGO52" s="142"/>
      <c r="RGP52" s="142"/>
      <c r="RGQ52" s="142"/>
      <c r="RGR52" s="142"/>
      <c r="RGS52" s="142"/>
      <c r="RGT52" s="142"/>
      <c r="RGU52" s="142"/>
      <c r="RGV52" s="142"/>
      <c r="RGW52" s="142"/>
      <c r="RGX52" s="142"/>
      <c r="RGY52" s="142"/>
      <c r="RGZ52" s="142"/>
      <c r="RHA52" s="142"/>
      <c r="RHB52" s="142"/>
      <c r="RHC52" s="142"/>
      <c r="RHD52" s="142"/>
      <c r="RHE52" s="142"/>
      <c r="RHF52" s="142"/>
      <c r="RHG52" s="142"/>
      <c r="RHH52" s="142"/>
      <c r="RHI52" s="142"/>
      <c r="RHJ52" s="142"/>
      <c r="RHK52" s="142"/>
      <c r="RHL52" s="142"/>
      <c r="RHM52" s="142"/>
      <c r="RHN52" s="142"/>
      <c r="RHO52" s="142"/>
      <c r="RHP52" s="142"/>
      <c r="RHQ52" s="142"/>
      <c r="RHR52" s="142"/>
      <c r="RHS52" s="142"/>
      <c r="RHT52" s="142"/>
      <c r="RHU52" s="142"/>
      <c r="RHV52" s="142"/>
      <c r="RHW52" s="142"/>
      <c r="RHX52" s="142"/>
      <c r="RHY52" s="142"/>
      <c r="RHZ52" s="142"/>
      <c r="RIA52" s="142"/>
      <c r="RIB52" s="142"/>
      <c r="RIC52" s="142"/>
      <c r="RID52" s="142"/>
      <c r="RIE52" s="142"/>
      <c r="RIF52" s="142"/>
      <c r="RIG52" s="142"/>
      <c r="RIH52" s="142"/>
      <c r="RII52" s="142"/>
      <c r="RIJ52" s="142"/>
      <c r="RIK52" s="142"/>
      <c r="RIL52" s="142"/>
      <c r="RIM52" s="142"/>
      <c r="RIN52" s="142"/>
      <c r="RIO52" s="142"/>
      <c r="RIP52" s="142"/>
      <c r="RIQ52" s="142"/>
      <c r="RIR52" s="142"/>
      <c r="RIS52" s="142"/>
      <c r="RIT52" s="142"/>
      <c r="RIU52" s="142"/>
      <c r="RIV52" s="142"/>
      <c r="RIW52" s="142"/>
      <c r="RIX52" s="142"/>
      <c r="RIY52" s="142"/>
      <c r="RIZ52" s="142"/>
      <c r="RJA52" s="142"/>
      <c r="RJB52" s="142"/>
      <c r="RJC52" s="142"/>
      <c r="RJD52" s="142"/>
      <c r="RJE52" s="142"/>
      <c r="RJF52" s="142"/>
      <c r="RJG52" s="142"/>
      <c r="RJH52" s="142"/>
      <c r="RJI52" s="142"/>
      <c r="RJJ52" s="142"/>
      <c r="RJK52" s="142"/>
      <c r="RJL52" s="142"/>
      <c r="RJM52" s="142"/>
      <c r="RJN52" s="142"/>
      <c r="RJO52" s="142"/>
      <c r="RJP52" s="142"/>
      <c r="RJQ52" s="142"/>
      <c r="RJR52" s="142"/>
      <c r="RJS52" s="142"/>
      <c r="RJT52" s="142"/>
      <c r="RJU52" s="142"/>
      <c r="RJV52" s="142"/>
      <c r="RJW52" s="142"/>
      <c r="RJX52" s="142"/>
      <c r="RJY52" s="142"/>
      <c r="RJZ52" s="142"/>
      <c r="RKA52" s="142"/>
      <c r="RKB52" s="142"/>
      <c r="RKC52" s="142"/>
      <c r="RKD52" s="142"/>
      <c r="RKE52" s="142"/>
      <c r="RKF52" s="142"/>
      <c r="RKG52" s="142"/>
      <c r="RKH52" s="142"/>
      <c r="RKI52" s="142"/>
      <c r="RKJ52" s="142"/>
      <c r="RKK52" s="142"/>
      <c r="RKL52" s="142"/>
      <c r="RKM52" s="142"/>
      <c r="RKN52" s="142"/>
      <c r="RKO52" s="142"/>
      <c r="RKP52" s="142"/>
      <c r="RKQ52" s="142"/>
      <c r="RKR52" s="142"/>
      <c r="RKS52" s="142"/>
      <c r="RKT52" s="142"/>
      <c r="RKU52" s="142"/>
      <c r="RKV52" s="142"/>
      <c r="RKW52" s="142"/>
      <c r="RKX52" s="142"/>
      <c r="RKY52" s="142"/>
      <c r="RKZ52" s="142"/>
      <c r="RLA52" s="142"/>
      <c r="RLB52" s="142"/>
      <c r="RLC52" s="142"/>
      <c r="RLD52" s="142"/>
      <c r="RLE52" s="142"/>
      <c r="RLF52" s="142"/>
      <c r="RLG52" s="142"/>
      <c r="RLH52" s="142"/>
      <c r="RLI52" s="142"/>
      <c r="RLJ52" s="142"/>
      <c r="RLK52" s="142"/>
      <c r="RLL52" s="142"/>
      <c r="RLM52" s="142"/>
      <c r="RLN52" s="142"/>
      <c r="RLO52" s="142"/>
      <c r="RLP52" s="142"/>
      <c r="RLQ52" s="142"/>
      <c r="RLR52" s="142"/>
      <c r="RLS52" s="142"/>
      <c r="RLT52" s="142"/>
      <c r="RLU52" s="142"/>
      <c r="RLV52" s="142"/>
      <c r="RLW52" s="142"/>
      <c r="RLX52" s="142"/>
      <c r="RLY52" s="142"/>
      <c r="RLZ52" s="142"/>
      <c r="RMA52" s="142"/>
      <c r="RMB52" s="142"/>
      <c r="RMC52" s="142"/>
      <c r="RMD52" s="142"/>
      <c r="RME52" s="142"/>
      <c r="RMF52" s="142"/>
      <c r="RMG52" s="142"/>
      <c r="RMH52" s="142"/>
      <c r="RMI52" s="142"/>
      <c r="RMJ52" s="142"/>
      <c r="RMK52" s="142"/>
      <c r="RML52" s="142"/>
      <c r="RMM52" s="142"/>
      <c r="RMN52" s="142"/>
      <c r="RMO52" s="142"/>
      <c r="RMP52" s="142"/>
      <c r="RMQ52" s="142"/>
      <c r="RMR52" s="142"/>
      <c r="RMS52" s="142"/>
      <c r="RMT52" s="142"/>
      <c r="RMU52" s="142"/>
      <c r="RMV52" s="142"/>
      <c r="RMW52" s="142"/>
      <c r="RMX52" s="142"/>
      <c r="RMY52" s="142"/>
      <c r="RMZ52" s="142"/>
      <c r="RNA52" s="142"/>
      <c r="RNB52" s="142"/>
      <c r="RNC52" s="142"/>
      <c r="RND52" s="142"/>
      <c r="RNE52" s="142"/>
      <c r="RNF52" s="142"/>
      <c r="RNG52" s="142"/>
      <c r="RNH52" s="142"/>
      <c r="RNI52" s="142"/>
      <c r="RNJ52" s="142"/>
      <c r="RNK52" s="142"/>
      <c r="RNL52" s="142"/>
      <c r="RNM52" s="142"/>
      <c r="RNN52" s="142"/>
      <c r="RNO52" s="142"/>
      <c r="RNP52" s="142"/>
      <c r="RNQ52" s="142"/>
      <c r="RNR52" s="142"/>
      <c r="RNS52" s="142"/>
      <c r="RNT52" s="142"/>
      <c r="RNU52" s="142"/>
      <c r="RNV52" s="142"/>
      <c r="RNW52" s="142"/>
      <c r="RNX52" s="142"/>
      <c r="RNY52" s="142"/>
      <c r="RNZ52" s="142"/>
      <c r="ROA52" s="142"/>
      <c r="ROB52" s="142"/>
      <c r="ROC52" s="142"/>
      <c r="ROD52" s="142"/>
      <c r="ROE52" s="142"/>
      <c r="ROF52" s="142"/>
      <c r="ROG52" s="142"/>
      <c r="ROH52" s="142"/>
      <c r="ROI52" s="142"/>
      <c r="ROJ52" s="142"/>
      <c r="ROK52" s="142"/>
      <c r="ROL52" s="142"/>
      <c r="ROM52" s="142"/>
      <c r="RON52" s="142"/>
      <c r="ROO52" s="142"/>
      <c r="ROP52" s="142"/>
      <c r="ROQ52" s="142"/>
      <c r="ROR52" s="142"/>
      <c r="ROS52" s="142"/>
      <c r="ROT52" s="142"/>
      <c r="ROU52" s="142"/>
      <c r="ROV52" s="142"/>
      <c r="ROW52" s="142"/>
      <c r="ROX52" s="142"/>
      <c r="ROY52" s="142"/>
      <c r="ROZ52" s="142"/>
      <c r="RPA52" s="142"/>
      <c r="RPB52" s="142"/>
      <c r="RPC52" s="142"/>
      <c r="RPD52" s="142"/>
      <c r="RPE52" s="142"/>
      <c r="RPF52" s="142"/>
      <c r="RPG52" s="142"/>
      <c r="RPH52" s="142"/>
      <c r="RPI52" s="142"/>
      <c r="RPJ52" s="142"/>
      <c r="RPK52" s="142"/>
      <c r="RPL52" s="142"/>
      <c r="RPM52" s="142"/>
      <c r="RPN52" s="142"/>
      <c r="RPO52" s="142"/>
      <c r="RPP52" s="142"/>
      <c r="RPQ52" s="142"/>
      <c r="RPR52" s="142"/>
      <c r="RPS52" s="142"/>
      <c r="RPT52" s="142"/>
      <c r="RPU52" s="142"/>
      <c r="RPV52" s="142"/>
      <c r="RPW52" s="142"/>
      <c r="RPX52" s="142"/>
      <c r="RPY52" s="142"/>
      <c r="RPZ52" s="142"/>
      <c r="RQA52" s="142"/>
      <c r="RQB52" s="142"/>
      <c r="RQC52" s="142"/>
      <c r="RQD52" s="142"/>
      <c r="RQE52" s="142"/>
      <c r="RQF52" s="142"/>
      <c r="RQG52" s="142"/>
      <c r="RQH52" s="142"/>
      <c r="RQI52" s="142"/>
      <c r="RQJ52" s="142"/>
      <c r="RQK52" s="142"/>
      <c r="RQL52" s="142"/>
      <c r="RQM52" s="142"/>
      <c r="RQN52" s="142"/>
      <c r="RQO52" s="142"/>
      <c r="RQP52" s="142"/>
      <c r="RQQ52" s="142"/>
      <c r="RQR52" s="142"/>
      <c r="RQS52" s="142"/>
      <c r="RQT52" s="142"/>
      <c r="RQU52" s="142"/>
      <c r="RQV52" s="142"/>
      <c r="RQW52" s="142"/>
      <c r="RQX52" s="142"/>
      <c r="RQY52" s="142"/>
      <c r="RQZ52" s="142"/>
      <c r="RRA52" s="142"/>
      <c r="RRB52" s="142"/>
      <c r="RRC52" s="142"/>
      <c r="RRD52" s="142"/>
      <c r="RRE52" s="142"/>
      <c r="RRF52" s="142"/>
      <c r="RRG52" s="142"/>
      <c r="RRH52" s="142"/>
      <c r="RRI52" s="142"/>
      <c r="RRJ52" s="142"/>
      <c r="RRK52" s="142"/>
      <c r="RRL52" s="142"/>
      <c r="RRM52" s="142"/>
      <c r="RRN52" s="142"/>
      <c r="RRO52" s="142"/>
      <c r="RRP52" s="142"/>
      <c r="RRQ52" s="142"/>
      <c r="RRR52" s="142"/>
      <c r="RRS52" s="142"/>
      <c r="RRT52" s="142"/>
      <c r="RRU52" s="142"/>
      <c r="RRV52" s="142"/>
      <c r="RRW52" s="142"/>
      <c r="RRX52" s="142"/>
      <c r="RRY52" s="142"/>
      <c r="RRZ52" s="142"/>
      <c r="RSA52" s="142"/>
      <c r="RSB52" s="142"/>
      <c r="RSC52" s="142"/>
      <c r="RSD52" s="142"/>
      <c r="RSE52" s="142"/>
      <c r="RSF52" s="142"/>
      <c r="RSG52" s="142"/>
      <c r="RSH52" s="142"/>
      <c r="RSI52" s="142"/>
      <c r="RSJ52" s="142"/>
      <c r="RSK52" s="142"/>
      <c r="RSL52" s="142"/>
      <c r="RSM52" s="142"/>
      <c r="RSN52" s="142"/>
      <c r="RSO52" s="142"/>
      <c r="RSP52" s="142"/>
      <c r="RSQ52" s="142"/>
      <c r="RSR52" s="142"/>
      <c r="RSS52" s="142"/>
      <c r="RST52" s="142"/>
      <c r="RSU52" s="142"/>
      <c r="RSV52" s="142"/>
      <c r="RSW52" s="142"/>
      <c r="RSX52" s="142"/>
      <c r="RSY52" s="142"/>
      <c r="RSZ52" s="142"/>
      <c r="RTA52" s="142"/>
      <c r="RTB52" s="142"/>
      <c r="RTC52" s="142"/>
      <c r="RTD52" s="142"/>
      <c r="RTE52" s="142"/>
      <c r="RTF52" s="142"/>
      <c r="RTG52" s="142"/>
      <c r="RTH52" s="142"/>
      <c r="RTI52" s="142"/>
      <c r="RTJ52" s="142"/>
      <c r="RTK52" s="142"/>
      <c r="RTL52" s="142"/>
      <c r="RTM52" s="142"/>
      <c r="RTN52" s="142"/>
      <c r="RTO52" s="142"/>
      <c r="RTP52" s="142"/>
      <c r="RTQ52" s="142"/>
      <c r="RTR52" s="142"/>
      <c r="RTS52" s="142"/>
      <c r="RTT52" s="142"/>
      <c r="RTU52" s="142"/>
      <c r="RTV52" s="142"/>
      <c r="RTW52" s="142"/>
      <c r="RTX52" s="142"/>
      <c r="RTY52" s="142"/>
      <c r="RTZ52" s="142"/>
      <c r="RUA52" s="142"/>
      <c r="RUB52" s="142"/>
      <c r="RUC52" s="142"/>
      <c r="RUD52" s="142"/>
      <c r="RUE52" s="142"/>
      <c r="RUF52" s="142"/>
      <c r="RUG52" s="142"/>
      <c r="RUH52" s="142"/>
      <c r="RUI52" s="142"/>
      <c r="RUJ52" s="142"/>
      <c r="RUK52" s="142"/>
      <c r="RUL52" s="142"/>
      <c r="RUM52" s="142"/>
      <c r="RUN52" s="142"/>
      <c r="RUO52" s="142"/>
      <c r="RUP52" s="142"/>
      <c r="RUQ52" s="142"/>
      <c r="RUR52" s="142"/>
      <c r="RUS52" s="142"/>
      <c r="RUT52" s="142"/>
      <c r="RUU52" s="142"/>
      <c r="RUV52" s="142"/>
      <c r="RUW52" s="142"/>
      <c r="RUX52" s="142"/>
      <c r="RUY52" s="142"/>
      <c r="RUZ52" s="142"/>
      <c r="RVA52" s="142"/>
      <c r="RVB52" s="142"/>
      <c r="RVC52" s="142"/>
      <c r="RVD52" s="142"/>
      <c r="RVE52" s="142"/>
      <c r="RVF52" s="142"/>
      <c r="RVG52" s="142"/>
      <c r="RVH52" s="142"/>
      <c r="RVI52" s="142"/>
      <c r="RVJ52" s="142"/>
      <c r="RVK52" s="142"/>
      <c r="RVL52" s="142"/>
      <c r="RVM52" s="142"/>
      <c r="RVN52" s="142"/>
      <c r="RVO52" s="142"/>
      <c r="RVP52" s="142"/>
      <c r="RVQ52" s="142"/>
      <c r="RVR52" s="142"/>
      <c r="RVS52" s="142"/>
      <c r="RVT52" s="142"/>
      <c r="RVU52" s="142"/>
      <c r="RVV52" s="142"/>
      <c r="RVW52" s="142"/>
      <c r="RVX52" s="142"/>
      <c r="RVY52" s="142"/>
      <c r="RVZ52" s="142"/>
      <c r="RWA52" s="142"/>
      <c r="RWB52" s="142"/>
      <c r="RWC52" s="142"/>
      <c r="RWD52" s="142"/>
      <c r="RWE52" s="142"/>
      <c r="RWF52" s="142"/>
      <c r="RWG52" s="142"/>
      <c r="RWH52" s="142"/>
      <c r="RWI52" s="142"/>
      <c r="RWJ52" s="142"/>
      <c r="RWK52" s="142"/>
      <c r="RWL52" s="142"/>
      <c r="RWM52" s="142"/>
      <c r="RWN52" s="142"/>
      <c r="RWO52" s="142"/>
      <c r="RWP52" s="142"/>
      <c r="RWQ52" s="142"/>
      <c r="RWR52" s="142"/>
      <c r="RWS52" s="142"/>
      <c r="RWT52" s="142"/>
      <c r="RWU52" s="142"/>
      <c r="RWV52" s="142"/>
      <c r="RWW52" s="142"/>
      <c r="RWX52" s="142"/>
      <c r="RWY52" s="142"/>
      <c r="RWZ52" s="142"/>
      <c r="RXA52" s="142"/>
      <c r="RXB52" s="142"/>
      <c r="RXC52" s="142"/>
      <c r="RXD52" s="142"/>
      <c r="RXE52" s="142"/>
      <c r="RXF52" s="142"/>
      <c r="RXG52" s="142"/>
      <c r="RXH52" s="142"/>
      <c r="RXI52" s="142"/>
      <c r="RXJ52" s="142"/>
      <c r="RXK52" s="142"/>
      <c r="RXL52" s="142"/>
      <c r="RXM52" s="142"/>
      <c r="RXN52" s="142"/>
      <c r="RXO52" s="142"/>
      <c r="RXP52" s="142"/>
      <c r="RXQ52" s="142"/>
      <c r="RXR52" s="142"/>
      <c r="RXS52" s="142"/>
      <c r="RXT52" s="142"/>
      <c r="RXU52" s="142"/>
      <c r="RXV52" s="142"/>
      <c r="RXW52" s="142"/>
      <c r="RXX52" s="142"/>
      <c r="RXY52" s="142"/>
      <c r="RXZ52" s="142"/>
      <c r="RYA52" s="142"/>
      <c r="RYB52" s="142"/>
      <c r="RYC52" s="142"/>
      <c r="RYD52" s="142"/>
      <c r="RYE52" s="142"/>
      <c r="RYF52" s="142"/>
      <c r="RYG52" s="142"/>
      <c r="RYH52" s="142"/>
      <c r="RYI52" s="142"/>
      <c r="RYJ52" s="142"/>
      <c r="RYK52" s="142"/>
      <c r="RYL52" s="142"/>
      <c r="RYM52" s="142"/>
      <c r="RYN52" s="142"/>
      <c r="RYO52" s="142"/>
      <c r="RYP52" s="142"/>
      <c r="RYQ52" s="142"/>
      <c r="RYR52" s="142"/>
      <c r="RYS52" s="142"/>
      <c r="RYT52" s="142"/>
      <c r="RYU52" s="142"/>
      <c r="RYV52" s="142"/>
      <c r="RYW52" s="142"/>
      <c r="RYX52" s="142"/>
      <c r="RYY52" s="142"/>
      <c r="RYZ52" s="142"/>
      <c r="RZA52" s="142"/>
      <c r="RZB52" s="142"/>
      <c r="RZC52" s="142"/>
      <c r="RZD52" s="142"/>
      <c r="RZE52" s="142"/>
      <c r="RZF52" s="142"/>
      <c r="RZG52" s="142"/>
      <c r="RZH52" s="142"/>
      <c r="RZI52" s="142"/>
      <c r="RZJ52" s="142"/>
      <c r="RZK52" s="142"/>
      <c r="RZL52" s="142"/>
      <c r="RZM52" s="142"/>
      <c r="RZN52" s="142"/>
      <c r="RZO52" s="142"/>
      <c r="RZP52" s="142"/>
      <c r="RZQ52" s="142"/>
      <c r="RZR52" s="142"/>
      <c r="RZS52" s="142"/>
      <c r="RZT52" s="142"/>
      <c r="RZU52" s="142"/>
      <c r="RZV52" s="142"/>
      <c r="RZW52" s="142"/>
      <c r="RZX52" s="142"/>
      <c r="RZY52" s="142"/>
      <c r="RZZ52" s="142"/>
      <c r="SAA52" s="142"/>
      <c r="SAB52" s="142"/>
      <c r="SAC52" s="142"/>
      <c r="SAD52" s="142"/>
      <c r="SAE52" s="142"/>
      <c r="SAF52" s="142"/>
      <c r="SAG52" s="142"/>
      <c r="SAH52" s="142"/>
      <c r="SAI52" s="142"/>
      <c r="SAJ52" s="142"/>
      <c r="SAK52" s="142"/>
      <c r="SAL52" s="142"/>
      <c r="SAM52" s="142"/>
      <c r="SAN52" s="142"/>
      <c r="SAO52" s="142"/>
      <c r="SAP52" s="142"/>
      <c r="SAQ52" s="142"/>
      <c r="SAR52" s="142"/>
      <c r="SAS52" s="142"/>
      <c r="SAT52" s="142"/>
      <c r="SAU52" s="142"/>
      <c r="SAV52" s="142"/>
      <c r="SAW52" s="142"/>
      <c r="SAX52" s="142"/>
      <c r="SAY52" s="142"/>
      <c r="SAZ52" s="142"/>
      <c r="SBA52" s="142"/>
      <c r="SBB52" s="142"/>
      <c r="SBC52" s="142"/>
      <c r="SBD52" s="142"/>
      <c r="SBE52" s="142"/>
      <c r="SBF52" s="142"/>
      <c r="SBG52" s="142"/>
      <c r="SBH52" s="142"/>
      <c r="SBI52" s="142"/>
      <c r="SBJ52" s="142"/>
      <c r="SBK52" s="142"/>
      <c r="SBL52" s="142"/>
      <c r="SBM52" s="142"/>
      <c r="SBN52" s="142"/>
      <c r="SBO52" s="142"/>
      <c r="SBP52" s="142"/>
      <c r="SBQ52" s="142"/>
      <c r="SBR52" s="142"/>
      <c r="SBS52" s="142"/>
      <c r="SBT52" s="142"/>
      <c r="SBU52" s="142"/>
      <c r="SBV52" s="142"/>
      <c r="SBW52" s="142"/>
      <c r="SBX52" s="142"/>
      <c r="SBY52" s="142"/>
      <c r="SBZ52" s="142"/>
      <c r="SCA52" s="142"/>
      <c r="SCB52" s="142"/>
      <c r="SCC52" s="142"/>
      <c r="SCD52" s="142"/>
      <c r="SCE52" s="142"/>
      <c r="SCF52" s="142"/>
      <c r="SCG52" s="142"/>
      <c r="SCH52" s="142"/>
      <c r="SCI52" s="142"/>
      <c r="SCJ52" s="142"/>
      <c r="SCK52" s="142"/>
      <c r="SCL52" s="142"/>
      <c r="SCM52" s="142"/>
      <c r="SCN52" s="142"/>
      <c r="SCO52" s="142"/>
      <c r="SCP52" s="142"/>
      <c r="SCQ52" s="142"/>
      <c r="SCR52" s="142"/>
      <c r="SCS52" s="142"/>
      <c r="SCT52" s="142"/>
      <c r="SCU52" s="142"/>
      <c r="SCV52" s="142"/>
      <c r="SCW52" s="142"/>
      <c r="SCX52" s="142"/>
      <c r="SCY52" s="142"/>
      <c r="SCZ52" s="142"/>
      <c r="SDA52" s="142"/>
      <c r="SDB52" s="142"/>
      <c r="SDC52" s="142"/>
      <c r="SDD52" s="142"/>
      <c r="SDE52" s="142"/>
      <c r="SDF52" s="142"/>
      <c r="SDG52" s="142"/>
      <c r="SDH52" s="142"/>
      <c r="SDI52" s="142"/>
      <c r="SDJ52" s="142"/>
      <c r="SDK52" s="142"/>
      <c r="SDL52" s="142"/>
      <c r="SDM52" s="142"/>
      <c r="SDN52" s="142"/>
      <c r="SDO52" s="142"/>
      <c r="SDP52" s="142"/>
      <c r="SDQ52" s="142"/>
      <c r="SDR52" s="142"/>
      <c r="SDS52" s="142"/>
      <c r="SDT52" s="142"/>
      <c r="SDU52" s="142"/>
      <c r="SDV52" s="142"/>
      <c r="SDW52" s="142"/>
      <c r="SDX52" s="142"/>
      <c r="SDY52" s="142"/>
      <c r="SDZ52" s="142"/>
      <c r="SEA52" s="142"/>
      <c r="SEB52" s="142"/>
      <c r="SEC52" s="142"/>
      <c r="SED52" s="142"/>
      <c r="SEE52" s="142"/>
      <c r="SEF52" s="142"/>
      <c r="SEG52" s="142"/>
      <c r="SEH52" s="142"/>
      <c r="SEI52" s="142"/>
      <c r="SEJ52" s="142"/>
      <c r="SEK52" s="142"/>
      <c r="SEL52" s="142"/>
      <c r="SEM52" s="142"/>
      <c r="SEN52" s="142"/>
      <c r="SEO52" s="142"/>
      <c r="SEP52" s="142"/>
      <c r="SEQ52" s="142"/>
      <c r="SER52" s="142"/>
      <c r="SES52" s="142"/>
      <c r="SET52" s="142"/>
      <c r="SEU52" s="142"/>
      <c r="SEV52" s="142"/>
      <c r="SEW52" s="142"/>
      <c r="SEX52" s="142"/>
      <c r="SEY52" s="142"/>
      <c r="SEZ52" s="142"/>
      <c r="SFA52" s="142"/>
      <c r="SFB52" s="142"/>
      <c r="SFC52" s="142"/>
      <c r="SFD52" s="142"/>
      <c r="SFE52" s="142"/>
      <c r="SFF52" s="142"/>
      <c r="SFG52" s="142"/>
      <c r="SFH52" s="142"/>
      <c r="SFI52" s="142"/>
      <c r="SFJ52" s="142"/>
      <c r="SFK52" s="142"/>
      <c r="SFL52" s="142"/>
      <c r="SFM52" s="142"/>
      <c r="SFN52" s="142"/>
      <c r="SFO52" s="142"/>
      <c r="SFP52" s="142"/>
      <c r="SFQ52" s="142"/>
      <c r="SFR52" s="142"/>
      <c r="SFS52" s="142"/>
      <c r="SFT52" s="142"/>
      <c r="SFU52" s="142"/>
      <c r="SFV52" s="142"/>
      <c r="SFW52" s="142"/>
      <c r="SFX52" s="142"/>
      <c r="SFY52" s="142"/>
      <c r="SFZ52" s="142"/>
      <c r="SGA52" s="142"/>
      <c r="SGB52" s="142"/>
      <c r="SGC52" s="142"/>
      <c r="SGD52" s="142"/>
      <c r="SGE52" s="142"/>
      <c r="SGF52" s="142"/>
      <c r="SGG52" s="142"/>
      <c r="SGH52" s="142"/>
      <c r="SGI52" s="142"/>
      <c r="SGJ52" s="142"/>
      <c r="SGK52" s="142"/>
      <c r="SGL52" s="142"/>
      <c r="SGM52" s="142"/>
      <c r="SGN52" s="142"/>
      <c r="SGO52" s="142"/>
      <c r="SGP52" s="142"/>
      <c r="SGQ52" s="142"/>
      <c r="SGR52" s="142"/>
      <c r="SGS52" s="142"/>
      <c r="SGT52" s="142"/>
      <c r="SGU52" s="142"/>
      <c r="SGV52" s="142"/>
      <c r="SGW52" s="142"/>
      <c r="SGX52" s="142"/>
      <c r="SGY52" s="142"/>
      <c r="SGZ52" s="142"/>
      <c r="SHA52" s="142"/>
      <c r="SHB52" s="142"/>
      <c r="SHC52" s="142"/>
      <c r="SHD52" s="142"/>
      <c r="SHE52" s="142"/>
      <c r="SHF52" s="142"/>
      <c r="SHG52" s="142"/>
      <c r="SHH52" s="142"/>
      <c r="SHI52" s="142"/>
      <c r="SHJ52" s="142"/>
      <c r="SHK52" s="142"/>
      <c r="SHL52" s="142"/>
      <c r="SHM52" s="142"/>
      <c r="SHN52" s="142"/>
      <c r="SHO52" s="142"/>
      <c r="SHP52" s="142"/>
      <c r="SHQ52" s="142"/>
      <c r="SHR52" s="142"/>
      <c r="SHS52" s="142"/>
      <c r="SHT52" s="142"/>
      <c r="SHU52" s="142"/>
      <c r="SHV52" s="142"/>
      <c r="SHW52" s="142"/>
      <c r="SHX52" s="142"/>
      <c r="SHY52" s="142"/>
      <c r="SHZ52" s="142"/>
      <c r="SIA52" s="142"/>
      <c r="SIB52" s="142"/>
      <c r="SIC52" s="142"/>
      <c r="SID52" s="142"/>
      <c r="SIE52" s="142"/>
      <c r="SIF52" s="142"/>
      <c r="SIG52" s="142"/>
      <c r="SIH52" s="142"/>
      <c r="SII52" s="142"/>
      <c r="SIJ52" s="142"/>
      <c r="SIK52" s="142"/>
      <c r="SIL52" s="142"/>
      <c r="SIM52" s="142"/>
      <c r="SIN52" s="142"/>
      <c r="SIO52" s="142"/>
      <c r="SIP52" s="142"/>
      <c r="SIQ52" s="142"/>
      <c r="SIR52" s="142"/>
      <c r="SIS52" s="142"/>
      <c r="SIT52" s="142"/>
      <c r="SIU52" s="142"/>
      <c r="SIV52" s="142"/>
      <c r="SIW52" s="142"/>
      <c r="SIX52" s="142"/>
      <c r="SIY52" s="142"/>
      <c r="SIZ52" s="142"/>
      <c r="SJA52" s="142"/>
      <c r="SJB52" s="142"/>
      <c r="SJC52" s="142"/>
      <c r="SJD52" s="142"/>
      <c r="SJE52" s="142"/>
      <c r="SJF52" s="142"/>
      <c r="SJG52" s="142"/>
      <c r="SJH52" s="142"/>
      <c r="SJI52" s="142"/>
      <c r="SJJ52" s="142"/>
      <c r="SJK52" s="142"/>
      <c r="SJL52" s="142"/>
      <c r="SJM52" s="142"/>
      <c r="SJN52" s="142"/>
      <c r="SJO52" s="142"/>
      <c r="SJP52" s="142"/>
      <c r="SJQ52" s="142"/>
      <c r="SJR52" s="142"/>
      <c r="SJS52" s="142"/>
      <c r="SJT52" s="142"/>
      <c r="SJU52" s="142"/>
      <c r="SJV52" s="142"/>
      <c r="SJW52" s="142"/>
      <c r="SJX52" s="142"/>
      <c r="SJY52" s="142"/>
      <c r="SJZ52" s="142"/>
      <c r="SKA52" s="142"/>
      <c r="SKB52" s="142"/>
      <c r="SKC52" s="142"/>
      <c r="SKD52" s="142"/>
      <c r="SKE52" s="142"/>
      <c r="SKF52" s="142"/>
      <c r="SKG52" s="142"/>
      <c r="SKH52" s="142"/>
      <c r="SKI52" s="142"/>
      <c r="SKJ52" s="142"/>
      <c r="SKK52" s="142"/>
      <c r="SKL52" s="142"/>
      <c r="SKM52" s="142"/>
      <c r="SKN52" s="142"/>
      <c r="SKO52" s="142"/>
      <c r="SKP52" s="142"/>
      <c r="SKQ52" s="142"/>
      <c r="SKR52" s="142"/>
      <c r="SKS52" s="142"/>
      <c r="SKT52" s="142"/>
      <c r="SKU52" s="142"/>
      <c r="SKV52" s="142"/>
      <c r="SKW52" s="142"/>
      <c r="SKX52" s="142"/>
      <c r="SKY52" s="142"/>
      <c r="SKZ52" s="142"/>
      <c r="SLA52" s="142"/>
      <c r="SLB52" s="142"/>
      <c r="SLC52" s="142"/>
      <c r="SLD52" s="142"/>
      <c r="SLE52" s="142"/>
      <c r="SLF52" s="142"/>
      <c r="SLG52" s="142"/>
      <c r="SLH52" s="142"/>
      <c r="SLI52" s="142"/>
      <c r="SLJ52" s="142"/>
      <c r="SLK52" s="142"/>
      <c r="SLL52" s="142"/>
      <c r="SLM52" s="142"/>
      <c r="SLN52" s="142"/>
      <c r="SLO52" s="142"/>
      <c r="SLP52" s="142"/>
      <c r="SLQ52" s="142"/>
      <c r="SLR52" s="142"/>
      <c r="SLS52" s="142"/>
      <c r="SLT52" s="142"/>
      <c r="SLU52" s="142"/>
      <c r="SLV52" s="142"/>
      <c r="SLW52" s="142"/>
      <c r="SLX52" s="142"/>
      <c r="SLY52" s="142"/>
      <c r="SLZ52" s="142"/>
      <c r="SMA52" s="142"/>
      <c r="SMB52" s="142"/>
      <c r="SMC52" s="142"/>
      <c r="SMD52" s="142"/>
      <c r="SME52" s="142"/>
      <c r="SMF52" s="142"/>
      <c r="SMG52" s="142"/>
      <c r="SMH52" s="142"/>
      <c r="SMI52" s="142"/>
      <c r="SMJ52" s="142"/>
      <c r="SMK52" s="142"/>
      <c r="SML52" s="142"/>
      <c r="SMM52" s="142"/>
      <c r="SMN52" s="142"/>
      <c r="SMO52" s="142"/>
      <c r="SMP52" s="142"/>
      <c r="SMQ52" s="142"/>
      <c r="SMR52" s="142"/>
      <c r="SMS52" s="142"/>
      <c r="SMT52" s="142"/>
      <c r="SMU52" s="142"/>
      <c r="SMV52" s="142"/>
      <c r="SMW52" s="142"/>
      <c r="SMX52" s="142"/>
      <c r="SMY52" s="142"/>
      <c r="SMZ52" s="142"/>
      <c r="SNA52" s="142"/>
      <c r="SNB52" s="142"/>
      <c r="SNC52" s="142"/>
      <c r="SND52" s="142"/>
      <c r="SNE52" s="142"/>
      <c r="SNF52" s="142"/>
      <c r="SNG52" s="142"/>
      <c r="SNH52" s="142"/>
      <c r="SNI52" s="142"/>
      <c r="SNJ52" s="142"/>
      <c r="SNK52" s="142"/>
      <c r="SNL52" s="142"/>
      <c r="SNM52" s="142"/>
      <c r="SNN52" s="142"/>
      <c r="SNO52" s="142"/>
      <c r="SNP52" s="142"/>
      <c r="SNQ52" s="142"/>
      <c r="SNR52" s="142"/>
      <c r="SNS52" s="142"/>
      <c r="SNT52" s="142"/>
      <c r="SNU52" s="142"/>
      <c r="SNV52" s="142"/>
      <c r="SNW52" s="142"/>
      <c r="SNX52" s="142"/>
      <c r="SNY52" s="142"/>
      <c r="SNZ52" s="142"/>
      <c r="SOA52" s="142"/>
      <c r="SOB52" s="142"/>
      <c r="SOC52" s="142"/>
      <c r="SOD52" s="142"/>
      <c r="SOE52" s="142"/>
      <c r="SOF52" s="142"/>
      <c r="SOG52" s="142"/>
      <c r="SOH52" s="142"/>
      <c r="SOI52" s="142"/>
      <c r="SOJ52" s="142"/>
      <c r="SOK52" s="142"/>
      <c r="SOL52" s="142"/>
      <c r="SOM52" s="142"/>
      <c r="SON52" s="142"/>
      <c r="SOO52" s="142"/>
      <c r="SOP52" s="142"/>
      <c r="SOQ52" s="142"/>
      <c r="SOR52" s="142"/>
      <c r="SOS52" s="142"/>
      <c r="SOT52" s="142"/>
      <c r="SOU52" s="142"/>
      <c r="SOV52" s="142"/>
      <c r="SOW52" s="142"/>
      <c r="SOX52" s="142"/>
      <c r="SOY52" s="142"/>
      <c r="SOZ52" s="142"/>
      <c r="SPA52" s="142"/>
      <c r="SPB52" s="142"/>
      <c r="SPC52" s="142"/>
      <c r="SPD52" s="142"/>
      <c r="SPE52" s="142"/>
      <c r="SPF52" s="142"/>
      <c r="SPG52" s="142"/>
      <c r="SPH52" s="142"/>
      <c r="SPI52" s="142"/>
      <c r="SPJ52" s="142"/>
      <c r="SPK52" s="142"/>
      <c r="SPL52" s="142"/>
      <c r="SPM52" s="142"/>
      <c r="SPN52" s="142"/>
      <c r="SPO52" s="142"/>
      <c r="SPP52" s="142"/>
      <c r="SPQ52" s="142"/>
      <c r="SPR52" s="142"/>
      <c r="SPS52" s="142"/>
      <c r="SPT52" s="142"/>
      <c r="SPU52" s="142"/>
      <c r="SPV52" s="142"/>
      <c r="SPW52" s="142"/>
      <c r="SPX52" s="142"/>
      <c r="SPY52" s="142"/>
      <c r="SPZ52" s="142"/>
      <c r="SQA52" s="142"/>
      <c r="SQB52" s="142"/>
      <c r="SQC52" s="142"/>
      <c r="SQD52" s="142"/>
      <c r="SQE52" s="142"/>
      <c r="SQF52" s="142"/>
      <c r="SQG52" s="142"/>
      <c r="SQH52" s="142"/>
      <c r="SQI52" s="142"/>
      <c r="SQJ52" s="142"/>
      <c r="SQK52" s="142"/>
      <c r="SQL52" s="142"/>
      <c r="SQM52" s="142"/>
      <c r="SQN52" s="142"/>
      <c r="SQO52" s="142"/>
      <c r="SQP52" s="142"/>
      <c r="SQQ52" s="142"/>
      <c r="SQR52" s="142"/>
      <c r="SQS52" s="142"/>
      <c r="SQT52" s="142"/>
      <c r="SQU52" s="142"/>
      <c r="SQV52" s="142"/>
      <c r="SQW52" s="142"/>
      <c r="SQX52" s="142"/>
      <c r="SQY52" s="142"/>
      <c r="SQZ52" s="142"/>
      <c r="SRA52" s="142"/>
      <c r="SRB52" s="142"/>
      <c r="SRC52" s="142"/>
      <c r="SRD52" s="142"/>
      <c r="SRE52" s="142"/>
      <c r="SRF52" s="142"/>
      <c r="SRG52" s="142"/>
      <c r="SRH52" s="142"/>
      <c r="SRI52" s="142"/>
      <c r="SRJ52" s="142"/>
      <c r="SRK52" s="142"/>
      <c r="SRL52" s="142"/>
      <c r="SRM52" s="142"/>
      <c r="SRN52" s="142"/>
      <c r="SRO52" s="142"/>
      <c r="SRP52" s="142"/>
      <c r="SRQ52" s="142"/>
      <c r="SRR52" s="142"/>
      <c r="SRS52" s="142"/>
      <c r="SRT52" s="142"/>
      <c r="SRU52" s="142"/>
      <c r="SRV52" s="142"/>
      <c r="SRW52" s="142"/>
      <c r="SRX52" s="142"/>
      <c r="SRY52" s="142"/>
      <c r="SRZ52" s="142"/>
      <c r="SSA52" s="142"/>
      <c r="SSB52" s="142"/>
      <c r="SSC52" s="142"/>
      <c r="SSD52" s="142"/>
      <c r="SSE52" s="142"/>
      <c r="SSF52" s="142"/>
      <c r="SSG52" s="142"/>
      <c r="SSH52" s="142"/>
      <c r="SSI52" s="142"/>
      <c r="SSJ52" s="142"/>
      <c r="SSK52" s="142"/>
      <c r="SSL52" s="142"/>
      <c r="SSM52" s="142"/>
      <c r="SSN52" s="142"/>
      <c r="SSO52" s="142"/>
      <c r="SSP52" s="142"/>
      <c r="SSQ52" s="142"/>
      <c r="SSR52" s="142"/>
      <c r="SSS52" s="142"/>
      <c r="SST52" s="142"/>
      <c r="SSU52" s="142"/>
      <c r="SSV52" s="142"/>
      <c r="SSW52" s="142"/>
      <c r="SSX52" s="142"/>
      <c r="SSY52" s="142"/>
      <c r="SSZ52" s="142"/>
      <c r="STA52" s="142"/>
      <c r="STB52" s="142"/>
      <c r="STC52" s="142"/>
      <c r="STD52" s="142"/>
      <c r="STE52" s="142"/>
      <c r="STF52" s="142"/>
      <c r="STG52" s="142"/>
      <c r="STH52" s="142"/>
      <c r="STI52" s="142"/>
      <c r="STJ52" s="142"/>
      <c r="STK52" s="142"/>
      <c r="STL52" s="142"/>
      <c r="STM52" s="142"/>
      <c r="STN52" s="142"/>
      <c r="STO52" s="142"/>
      <c r="STP52" s="142"/>
      <c r="STQ52" s="142"/>
      <c r="STR52" s="142"/>
      <c r="STS52" s="142"/>
      <c r="STT52" s="142"/>
      <c r="STU52" s="142"/>
      <c r="STV52" s="142"/>
      <c r="STW52" s="142"/>
      <c r="STX52" s="142"/>
      <c r="STY52" s="142"/>
      <c r="STZ52" s="142"/>
      <c r="SUA52" s="142"/>
      <c r="SUB52" s="142"/>
      <c r="SUC52" s="142"/>
      <c r="SUD52" s="142"/>
      <c r="SUE52" s="142"/>
      <c r="SUF52" s="142"/>
      <c r="SUG52" s="142"/>
      <c r="SUH52" s="142"/>
      <c r="SUI52" s="142"/>
      <c r="SUJ52" s="142"/>
      <c r="SUK52" s="142"/>
      <c r="SUL52" s="142"/>
      <c r="SUM52" s="142"/>
      <c r="SUN52" s="142"/>
      <c r="SUO52" s="142"/>
      <c r="SUP52" s="142"/>
      <c r="SUQ52" s="142"/>
      <c r="SUR52" s="142"/>
      <c r="SUS52" s="142"/>
      <c r="SUT52" s="142"/>
      <c r="SUU52" s="142"/>
      <c r="SUV52" s="142"/>
      <c r="SUW52" s="142"/>
      <c r="SUX52" s="142"/>
      <c r="SUY52" s="142"/>
      <c r="SUZ52" s="142"/>
      <c r="SVA52" s="142"/>
      <c r="SVB52" s="142"/>
      <c r="SVC52" s="142"/>
      <c r="SVD52" s="142"/>
      <c r="SVE52" s="142"/>
      <c r="SVF52" s="142"/>
      <c r="SVG52" s="142"/>
      <c r="SVH52" s="142"/>
      <c r="SVI52" s="142"/>
      <c r="SVJ52" s="142"/>
      <c r="SVK52" s="142"/>
      <c r="SVL52" s="142"/>
      <c r="SVM52" s="142"/>
      <c r="SVN52" s="142"/>
      <c r="SVO52" s="142"/>
      <c r="SVP52" s="142"/>
      <c r="SVQ52" s="142"/>
      <c r="SVR52" s="142"/>
      <c r="SVS52" s="142"/>
      <c r="SVT52" s="142"/>
      <c r="SVU52" s="142"/>
      <c r="SVV52" s="142"/>
      <c r="SVW52" s="142"/>
      <c r="SVX52" s="142"/>
      <c r="SVY52" s="142"/>
      <c r="SVZ52" s="142"/>
      <c r="SWA52" s="142"/>
      <c r="SWB52" s="142"/>
      <c r="SWC52" s="142"/>
      <c r="SWD52" s="142"/>
      <c r="SWE52" s="142"/>
      <c r="SWF52" s="142"/>
      <c r="SWG52" s="142"/>
      <c r="SWH52" s="142"/>
      <c r="SWI52" s="142"/>
      <c r="SWJ52" s="142"/>
      <c r="SWK52" s="142"/>
      <c r="SWL52" s="142"/>
      <c r="SWM52" s="142"/>
      <c r="SWN52" s="142"/>
      <c r="SWO52" s="142"/>
      <c r="SWP52" s="142"/>
      <c r="SWQ52" s="142"/>
      <c r="SWR52" s="142"/>
      <c r="SWS52" s="142"/>
      <c r="SWT52" s="142"/>
      <c r="SWU52" s="142"/>
      <c r="SWV52" s="142"/>
      <c r="SWW52" s="142"/>
      <c r="SWX52" s="142"/>
      <c r="SWY52" s="142"/>
      <c r="SWZ52" s="142"/>
      <c r="SXA52" s="142"/>
      <c r="SXB52" s="142"/>
      <c r="SXC52" s="142"/>
      <c r="SXD52" s="142"/>
      <c r="SXE52" s="142"/>
      <c r="SXF52" s="142"/>
      <c r="SXG52" s="142"/>
      <c r="SXH52" s="142"/>
      <c r="SXI52" s="142"/>
      <c r="SXJ52" s="142"/>
      <c r="SXK52" s="142"/>
      <c r="SXL52" s="142"/>
      <c r="SXM52" s="142"/>
      <c r="SXN52" s="142"/>
      <c r="SXO52" s="142"/>
      <c r="SXP52" s="142"/>
      <c r="SXQ52" s="142"/>
      <c r="SXR52" s="142"/>
      <c r="SXS52" s="142"/>
      <c r="SXT52" s="142"/>
      <c r="SXU52" s="142"/>
      <c r="SXV52" s="142"/>
      <c r="SXW52" s="142"/>
      <c r="SXX52" s="142"/>
      <c r="SXY52" s="142"/>
      <c r="SXZ52" s="142"/>
      <c r="SYA52" s="142"/>
      <c r="SYB52" s="142"/>
      <c r="SYC52" s="142"/>
      <c r="SYD52" s="142"/>
      <c r="SYE52" s="142"/>
      <c r="SYF52" s="142"/>
      <c r="SYG52" s="142"/>
      <c r="SYH52" s="142"/>
      <c r="SYI52" s="142"/>
      <c r="SYJ52" s="142"/>
      <c r="SYK52" s="142"/>
      <c r="SYL52" s="142"/>
      <c r="SYM52" s="142"/>
      <c r="SYN52" s="142"/>
      <c r="SYO52" s="142"/>
      <c r="SYP52" s="142"/>
      <c r="SYQ52" s="142"/>
      <c r="SYR52" s="142"/>
      <c r="SYS52" s="142"/>
      <c r="SYT52" s="142"/>
      <c r="SYU52" s="142"/>
      <c r="SYV52" s="142"/>
      <c r="SYW52" s="142"/>
      <c r="SYX52" s="142"/>
      <c r="SYY52" s="142"/>
      <c r="SYZ52" s="142"/>
      <c r="SZA52" s="142"/>
      <c r="SZB52" s="142"/>
      <c r="SZC52" s="142"/>
      <c r="SZD52" s="142"/>
      <c r="SZE52" s="142"/>
      <c r="SZF52" s="142"/>
      <c r="SZG52" s="142"/>
      <c r="SZH52" s="142"/>
      <c r="SZI52" s="142"/>
      <c r="SZJ52" s="142"/>
      <c r="SZK52" s="142"/>
      <c r="SZL52" s="142"/>
      <c r="SZM52" s="142"/>
      <c r="SZN52" s="142"/>
      <c r="SZO52" s="142"/>
      <c r="SZP52" s="142"/>
      <c r="SZQ52" s="142"/>
      <c r="SZR52" s="142"/>
      <c r="SZS52" s="142"/>
      <c r="SZT52" s="142"/>
      <c r="SZU52" s="142"/>
      <c r="SZV52" s="142"/>
      <c r="SZW52" s="142"/>
      <c r="SZX52" s="142"/>
      <c r="SZY52" s="142"/>
      <c r="SZZ52" s="142"/>
      <c r="TAA52" s="142"/>
      <c r="TAB52" s="142"/>
      <c r="TAC52" s="142"/>
      <c r="TAD52" s="142"/>
      <c r="TAE52" s="142"/>
      <c r="TAF52" s="142"/>
      <c r="TAG52" s="142"/>
      <c r="TAH52" s="142"/>
      <c r="TAI52" s="142"/>
      <c r="TAJ52" s="142"/>
      <c r="TAK52" s="142"/>
      <c r="TAL52" s="142"/>
      <c r="TAM52" s="142"/>
      <c r="TAN52" s="142"/>
      <c r="TAO52" s="142"/>
      <c r="TAP52" s="142"/>
      <c r="TAQ52" s="142"/>
      <c r="TAR52" s="142"/>
      <c r="TAS52" s="142"/>
      <c r="TAT52" s="142"/>
      <c r="TAU52" s="142"/>
      <c r="TAV52" s="142"/>
      <c r="TAW52" s="142"/>
      <c r="TAX52" s="142"/>
      <c r="TAY52" s="142"/>
      <c r="TAZ52" s="142"/>
      <c r="TBA52" s="142"/>
      <c r="TBB52" s="142"/>
      <c r="TBC52" s="142"/>
      <c r="TBD52" s="142"/>
      <c r="TBE52" s="142"/>
      <c r="TBF52" s="142"/>
      <c r="TBG52" s="142"/>
      <c r="TBH52" s="142"/>
      <c r="TBI52" s="142"/>
      <c r="TBJ52" s="142"/>
      <c r="TBK52" s="142"/>
      <c r="TBL52" s="142"/>
      <c r="TBM52" s="142"/>
      <c r="TBN52" s="142"/>
      <c r="TBO52" s="142"/>
      <c r="TBP52" s="142"/>
      <c r="TBQ52" s="142"/>
      <c r="TBR52" s="142"/>
      <c r="TBS52" s="142"/>
      <c r="TBT52" s="142"/>
      <c r="TBU52" s="142"/>
      <c r="TBV52" s="142"/>
      <c r="TBW52" s="142"/>
      <c r="TBX52" s="142"/>
      <c r="TBY52" s="142"/>
      <c r="TBZ52" s="142"/>
      <c r="TCA52" s="142"/>
      <c r="TCB52" s="142"/>
      <c r="TCC52" s="142"/>
      <c r="TCD52" s="142"/>
      <c r="TCE52" s="142"/>
      <c r="TCF52" s="142"/>
      <c r="TCG52" s="142"/>
      <c r="TCH52" s="142"/>
      <c r="TCI52" s="142"/>
      <c r="TCJ52" s="142"/>
      <c r="TCK52" s="142"/>
      <c r="TCL52" s="142"/>
      <c r="TCM52" s="142"/>
      <c r="TCN52" s="142"/>
      <c r="TCO52" s="142"/>
      <c r="TCP52" s="142"/>
      <c r="TCQ52" s="142"/>
      <c r="TCR52" s="142"/>
      <c r="TCS52" s="142"/>
      <c r="TCT52" s="142"/>
      <c r="TCU52" s="142"/>
      <c r="TCV52" s="142"/>
      <c r="TCW52" s="142"/>
      <c r="TCX52" s="142"/>
      <c r="TCY52" s="142"/>
      <c r="TCZ52" s="142"/>
      <c r="TDA52" s="142"/>
      <c r="TDB52" s="142"/>
      <c r="TDC52" s="142"/>
      <c r="TDD52" s="142"/>
      <c r="TDE52" s="142"/>
      <c r="TDF52" s="142"/>
      <c r="TDG52" s="142"/>
      <c r="TDH52" s="142"/>
      <c r="TDI52" s="142"/>
      <c r="TDJ52" s="142"/>
      <c r="TDK52" s="142"/>
      <c r="TDL52" s="142"/>
      <c r="TDM52" s="142"/>
      <c r="TDN52" s="142"/>
      <c r="TDO52" s="142"/>
      <c r="TDP52" s="142"/>
      <c r="TDQ52" s="142"/>
      <c r="TDR52" s="142"/>
      <c r="TDS52" s="142"/>
      <c r="TDT52" s="142"/>
      <c r="TDU52" s="142"/>
      <c r="TDV52" s="142"/>
      <c r="TDW52" s="142"/>
      <c r="TDX52" s="142"/>
      <c r="TDY52" s="142"/>
      <c r="TDZ52" s="142"/>
      <c r="TEA52" s="142"/>
      <c r="TEB52" s="142"/>
      <c r="TEC52" s="142"/>
      <c r="TED52" s="142"/>
      <c r="TEE52" s="142"/>
      <c r="TEF52" s="142"/>
      <c r="TEG52" s="142"/>
      <c r="TEH52" s="142"/>
      <c r="TEI52" s="142"/>
      <c r="TEJ52" s="142"/>
      <c r="TEK52" s="142"/>
      <c r="TEL52" s="142"/>
      <c r="TEM52" s="142"/>
      <c r="TEN52" s="142"/>
      <c r="TEO52" s="142"/>
      <c r="TEP52" s="142"/>
      <c r="TEQ52" s="142"/>
      <c r="TER52" s="142"/>
      <c r="TES52" s="142"/>
      <c r="TET52" s="142"/>
      <c r="TEU52" s="142"/>
      <c r="TEV52" s="142"/>
      <c r="TEW52" s="142"/>
      <c r="TEX52" s="142"/>
      <c r="TEY52" s="142"/>
      <c r="TEZ52" s="142"/>
      <c r="TFA52" s="142"/>
      <c r="TFB52" s="142"/>
      <c r="TFC52" s="142"/>
      <c r="TFD52" s="142"/>
      <c r="TFE52" s="142"/>
      <c r="TFF52" s="142"/>
      <c r="TFG52" s="142"/>
      <c r="TFH52" s="142"/>
      <c r="TFI52" s="142"/>
      <c r="TFJ52" s="142"/>
      <c r="TFK52" s="142"/>
      <c r="TFL52" s="142"/>
      <c r="TFM52" s="142"/>
      <c r="TFN52" s="142"/>
      <c r="TFO52" s="142"/>
      <c r="TFP52" s="142"/>
      <c r="TFQ52" s="142"/>
      <c r="TFR52" s="142"/>
      <c r="TFS52" s="142"/>
      <c r="TFT52" s="142"/>
      <c r="TFU52" s="142"/>
      <c r="TFV52" s="142"/>
      <c r="TFW52" s="142"/>
      <c r="TFX52" s="142"/>
      <c r="TFY52" s="142"/>
      <c r="TFZ52" s="142"/>
      <c r="TGA52" s="142"/>
      <c r="TGB52" s="142"/>
      <c r="TGC52" s="142"/>
      <c r="TGD52" s="142"/>
      <c r="TGE52" s="142"/>
      <c r="TGF52" s="142"/>
      <c r="TGG52" s="142"/>
      <c r="TGH52" s="142"/>
      <c r="TGI52" s="142"/>
      <c r="TGJ52" s="142"/>
      <c r="TGK52" s="142"/>
      <c r="TGL52" s="142"/>
      <c r="TGM52" s="142"/>
      <c r="TGN52" s="142"/>
      <c r="TGO52" s="142"/>
      <c r="TGP52" s="142"/>
      <c r="TGQ52" s="142"/>
      <c r="TGR52" s="142"/>
      <c r="TGS52" s="142"/>
      <c r="TGT52" s="142"/>
      <c r="TGU52" s="142"/>
      <c r="TGV52" s="142"/>
      <c r="TGW52" s="142"/>
      <c r="TGX52" s="142"/>
      <c r="TGY52" s="142"/>
      <c r="TGZ52" s="142"/>
      <c r="THA52" s="142"/>
      <c r="THB52" s="142"/>
      <c r="THC52" s="142"/>
      <c r="THD52" s="142"/>
      <c r="THE52" s="142"/>
      <c r="THF52" s="142"/>
      <c r="THG52" s="142"/>
      <c r="THH52" s="142"/>
      <c r="THI52" s="142"/>
      <c r="THJ52" s="142"/>
      <c r="THK52" s="142"/>
      <c r="THL52" s="142"/>
      <c r="THM52" s="142"/>
      <c r="THN52" s="142"/>
      <c r="THO52" s="142"/>
      <c r="THP52" s="142"/>
      <c r="THQ52" s="142"/>
      <c r="THR52" s="142"/>
      <c r="THS52" s="142"/>
      <c r="THT52" s="142"/>
      <c r="THU52" s="142"/>
      <c r="THV52" s="142"/>
      <c r="THW52" s="142"/>
      <c r="THX52" s="142"/>
      <c r="THY52" s="142"/>
      <c r="THZ52" s="142"/>
      <c r="TIA52" s="142"/>
      <c r="TIB52" s="142"/>
      <c r="TIC52" s="142"/>
      <c r="TID52" s="142"/>
      <c r="TIE52" s="142"/>
      <c r="TIF52" s="142"/>
      <c r="TIG52" s="142"/>
      <c r="TIH52" s="142"/>
      <c r="TII52" s="142"/>
      <c r="TIJ52" s="142"/>
      <c r="TIK52" s="142"/>
      <c r="TIL52" s="142"/>
      <c r="TIM52" s="142"/>
      <c r="TIN52" s="142"/>
      <c r="TIO52" s="142"/>
      <c r="TIP52" s="142"/>
      <c r="TIQ52" s="142"/>
      <c r="TIR52" s="142"/>
      <c r="TIS52" s="142"/>
      <c r="TIT52" s="142"/>
      <c r="TIU52" s="142"/>
      <c r="TIV52" s="142"/>
      <c r="TIW52" s="142"/>
      <c r="TIX52" s="142"/>
      <c r="TIY52" s="142"/>
      <c r="TIZ52" s="142"/>
      <c r="TJA52" s="142"/>
      <c r="TJB52" s="142"/>
      <c r="TJC52" s="142"/>
      <c r="TJD52" s="142"/>
      <c r="TJE52" s="142"/>
      <c r="TJF52" s="142"/>
      <c r="TJG52" s="142"/>
      <c r="TJH52" s="142"/>
      <c r="TJI52" s="142"/>
      <c r="TJJ52" s="142"/>
      <c r="TJK52" s="142"/>
      <c r="TJL52" s="142"/>
      <c r="TJM52" s="142"/>
      <c r="TJN52" s="142"/>
      <c r="TJO52" s="142"/>
      <c r="TJP52" s="142"/>
      <c r="TJQ52" s="142"/>
      <c r="TJR52" s="142"/>
      <c r="TJS52" s="142"/>
      <c r="TJT52" s="142"/>
      <c r="TJU52" s="142"/>
      <c r="TJV52" s="142"/>
      <c r="TJW52" s="142"/>
      <c r="TJX52" s="142"/>
      <c r="TJY52" s="142"/>
      <c r="TJZ52" s="142"/>
      <c r="TKA52" s="142"/>
      <c r="TKB52" s="142"/>
      <c r="TKC52" s="142"/>
      <c r="TKD52" s="142"/>
      <c r="TKE52" s="142"/>
      <c r="TKF52" s="142"/>
      <c r="TKG52" s="142"/>
      <c r="TKH52" s="142"/>
      <c r="TKI52" s="142"/>
      <c r="TKJ52" s="142"/>
      <c r="TKK52" s="142"/>
      <c r="TKL52" s="142"/>
      <c r="TKM52" s="142"/>
      <c r="TKN52" s="142"/>
      <c r="TKO52" s="142"/>
      <c r="TKP52" s="142"/>
      <c r="TKQ52" s="142"/>
      <c r="TKR52" s="142"/>
      <c r="TKS52" s="142"/>
      <c r="TKT52" s="142"/>
      <c r="TKU52" s="142"/>
      <c r="TKV52" s="142"/>
      <c r="TKW52" s="142"/>
      <c r="TKX52" s="142"/>
      <c r="TKY52" s="142"/>
      <c r="TKZ52" s="142"/>
      <c r="TLA52" s="142"/>
      <c r="TLB52" s="142"/>
      <c r="TLC52" s="142"/>
      <c r="TLD52" s="142"/>
      <c r="TLE52" s="142"/>
      <c r="TLF52" s="142"/>
      <c r="TLG52" s="142"/>
      <c r="TLH52" s="142"/>
      <c r="TLI52" s="142"/>
      <c r="TLJ52" s="142"/>
      <c r="TLK52" s="142"/>
      <c r="TLL52" s="142"/>
      <c r="TLM52" s="142"/>
      <c r="TLN52" s="142"/>
      <c r="TLO52" s="142"/>
      <c r="TLP52" s="142"/>
      <c r="TLQ52" s="142"/>
      <c r="TLR52" s="142"/>
      <c r="TLS52" s="142"/>
      <c r="TLT52" s="142"/>
      <c r="TLU52" s="142"/>
      <c r="TLV52" s="142"/>
      <c r="TLW52" s="142"/>
      <c r="TLX52" s="142"/>
      <c r="TLY52" s="142"/>
      <c r="TLZ52" s="142"/>
      <c r="TMA52" s="142"/>
      <c r="TMB52" s="142"/>
      <c r="TMC52" s="142"/>
      <c r="TMD52" s="142"/>
      <c r="TME52" s="142"/>
      <c r="TMF52" s="142"/>
      <c r="TMG52" s="142"/>
      <c r="TMH52" s="142"/>
      <c r="TMI52" s="142"/>
      <c r="TMJ52" s="142"/>
      <c r="TMK52" s="142"/>
      <c r="TML52" s="142"/>
      <c r="TMM52" s="142"/>
      <c r="TMN52" s="142"/>
      <c r="TMO52" s="142"/>
      <c r="TMP52" s="142"/>
      <c r="TMQ52" s="142"/>
      <c r="TMR52" s="142"/>
      <c r="TMS52" s="142"/>
      <c r="TMT52" s="142"/>
      <c r="TMU52" s="142"/>
      <c r="TMV52" s="142"/>
      <c r="TMW52" s="142"/>
      <c r="TMX52" s="142"/>
      <c r="TMY52" s="142"/>
      <c r="TMZ52" s="142"/>
      <c r="TNA52" s="142"/>
      <c r="TNB52" s="142"/>
      <c r="TNC52" s="142"/>
      <c r="TND52" s="142"/>
      <c r="TNE52" s="142"/>
      <c r="TNF52" s="142"/>
      <c r="TNG52" s="142"/>
      <c r="TNH52" s="142"/>
      <c r="TNI52" s="142"/>
      <c r="TNJ52" s="142"/>
      <c r="TNK52" s="142"/>
      <c r="TNL52" s="142"/>
      <c r="TNM52" s="142"/>
      <c r="TNN52" s="142"/>
      <c r="TNO52" s="142"/>
      <c r="TNP52" s="142"/>
      <c r="TNQ52" s="142"/>
      <c r="TNR52" s="142"/>
      <c r="TNS52" s="142"/>
      <c r="TNT52" s="142"/>
      <c r="TNU52" s="142"/>
      <c r="TNV52" s="142"/>
      <c r="TNW52" s="142"/>
      <c r="TNX52" s="142"/>
      <c r="TNY52" s="142"/>
      <c r="TNZ52" s="142"/>
      <c r="TOA52" s="142"/>
      <c r="TOB52" s="142"/>
      <c r="TOC52" s="142"/>
      <c r="TOD52" s="142"/>
      <c r="TOE52" s="142"/>
      <c r="TOF52" s="142"/>
      <c r="TOG52" s="142"/>
      <c r="TOH52" s="142"/>
      <c r="TOI52" s="142"/>
      <c r="TOJ52" s="142"/>
      <c r="TOK52" s="142"/>
      <c r="TOL52" s="142"/>
      <c r="TOM52" s="142"/>
      <c r="TON52" s="142"/>
      <c r="TOO52" s="142"/>
      <c r="TOP52" s="142"/>
      <c r="TOQ52" s="142"/>
      <c r="TOR52" s="142"/>
      <c r="TOS52" s="142"/>
      <c r="TOT52" s="142"/>
      <c r="TOU52" s="142"/>
      <c r="TOV52" s="142"/>
      <c r="TOW52" s="142"/>
      <c r="TOX52" s="142"/>
      <c r="TOY52" s="142"/>
      <c r="TOZ52" s="142"/>
      <c r="TPA52" s="142"/>
      <c r="TPB52" s="142"/>
      <c r="TPC52" s="142"/>
      <c r="TPD52" s="142"/>
      <c r="TPE52" s="142"/>
      <c r="TPF52" s="142"/>
      <c r="TPG52" s="142"/>
      <c r="TPH52" s="142"/>
      <c r="TPI52" s="142"/>
      <c r="TPJ52" s="142"/>
      <c r="TPK52" s="142"/>
      <c r="TPL52" s="142"/>
      <c r="TPM52" s="142"/>
      <c r="TPN52" s="142"/>
      <c r="TPO52" s="142"/>
      <c r="TPP52" s="142"/>
      <c r="TPQ52" s="142"/>
      <c r="TPR52" s="142"/>
      <c r="TPS52" s="142"/>
      <c r="TPT52" s="142"/>
      <c r="TPU52" s="142"/>
      <c r="TPV52" s="142"/>
      <c r="TPW52" s="142"/>
      <c r="TPX52" s="142"/>
      <c r="TPY52" s="142"/>
      <c r="TPZ52" s="142"/>
      <c r="TQA52" s="142"/>
      <c r="TQB52" s="142"/>
      <c r="TQC52" s="142"/>
      <c r="TQD52" s="142"/>
      <c r="TQE52" s="142"/>
      <c r="TQF52" s="142"/>
      <c r="TQG52" s="142"/>
      <c r="TQH52" s="142"/>
      <c r="TQI52" s="142"/>
      <c r="TQJ52" s="142"/>
      <c r="TQK52" s="142"/>
      <c r="TQL52" s="142"/>
      <c r="TQM52" s="142"/>
      <c r="TQN52" s="142"/>
      <c r="TQO52" s="142"/>
      <c r="TQP52" s="142"/>
      <c r="TQQ52" s="142"/>
      <c r="TQR52" s="142"/>
      <c r="TQS52" s="142"/>
      <c r="TQT52" s="142"/>
      <c r="TQU52" s="142"/>
      <c r="TQV52" s="142"/>
      <c r="TQW52" s="142"/>
      <c r="TQX52" s="142"/>
      <c r="TQY52" s="142"/>
      <c r="TQZ52" s="142"/>
      <c r="TRA52" s="142"/>
      <c r="TRB52" s="142"/>
      <c r="TRC52" s="142"/>
      <c r="TRD52" s="142"/>
      <c r="TRE52" s="142"/>
      <c r="TRF52" s="142"/>
      <c r="TRG52" s="142"/>
      <c r="TRH52" s="142"/>
      <c r="TRI52" s="142"/>
      <c r="TRJ52" s="142"/>
      <c r="TRK52" s="142"/>
      <c r="TRL52" s="142"/>
      <c r="TRM52" s="142"/>
      <c r="TRN52" s="142"/>
      <c r="TRO52" s="142"/>
      <c r="TRP52" s="142"/>
      <c r="TRQ52" s="142"/>
      <c r="TRR52" s="142"/>
      <c r="TRS52" s="142"/>
      <c r="TRT52" s="142"/>
      <c r="TRU52" s="142"/>
      <c r="TRV52" s="142"/>
      <c r="TRW52" s="142"/>
      <c r="TRX52" s="142"/>
      <c r="TRY52" s="142"/>
      <c r="TRZ52" s="142"/>
      <c r="TSA52" s="142"/>
      <c r="TSB52" s="142"/>
      <c r="TSC52" s="142"/>
      <c r="TSD52" s="142"/>
      <c r="TSE52" s="142"/>
      <c r="TSF52" s="142"/>
      <c r="TSG52" s="142"/>
      <c r="TSH52" s="142"/>
      <c r="TSI52" s="142"/>
      <c r="TSJ52" s="142"/>
      <c r="TSK52" s="142"/>
      <c r="TSL52" s="142"/>
      <c r="TSM52" s="142"/>
      <c r="TSN52" s="142"/>
      <c r="TSO52" s="142"/>
      <c r="TSP52" s="142"/>
      <c r="TSQ52" s="142"/>
      <c r="TSR52" s="142"/>
      <c r="TSS52" s="142"/>
      <c r="TST52" s="142"/>
      <c r="TSU52" s="142"/>
      <c r="TSV52" s="142"/>
      <c r="TSW52" s="142"/>
      <c r="TSX52" s="142"/>
      <c r="TSY52" s="142"/>
      <c r="TSZ52" s="142"/>
      <c r="TTA52" s="142"/>
      <c r="TTB52" s="142"/>
      <c r="TTC52" s="142"/>
      <c r="TTD52" s="142"/>
      <c r="TTE52" s="142"/>
      <c r="TTF52" s="142"/>
      <c r="TTG52" s="142"/>
      <c r="TTH52" s="142"/>
      <c r="TTI52" s="142"/>
      <c r="TTJ52" s="142"/>
      <c r="TTK52" s="142"/>
      <c r="TTL52" s="142"/>
      <c r="TTM52" s="142"/>
      <c r="TTN52" s="142"/>
      <c r="TTO52" s="142"/>
      <c r="TTP52" s="142"/>
      <c r="TTQ52" s="142"/>
      <c r="TTR52" s="142"/>
      <c r="TTS52" s="142"/>
      <c r="TTT52" s="142"/>
      <c r="TTU52" s="142"/>
      <c r="TTV52" s="142"/>
      <c r="TTW52" s="142"/>
      <c r="TTX52" s="142"/>
      <c r="TTY52" s="142"/>
      <c r="TTZ52" s="142"/>
      <c r="TUA52" s="142"/>
      <c r="TUB52" s="142"/>
      <c r="TUC52" s="142"/>
      <c r="TUD52" s="142"/>
      <c r="TUE52" s="142"/>
      <c r="TUF52" s="142"/>
      <c r="TUG52" s="142"/>
      <c r="TUH52" s="142"/>
      <c r="TUI52" s="142"/>
      <c r="TUJ52" s="142"/>
      <c r="TUK52" s="142"/>
      <c r="TUL52" s="142"/>
      <c r="TUM52" s="142"/>
      <c r="TUN52" s="142"/>
      <c r="TUO52" s="142"/>
      <c r="TUP52" s="142"/>
      <c r="TUQ52" s="142"/>
      <c r="TUR52" s="142"/>
      <c r="TUS52" s="142"/>
      <c r="TUT52" s="142"/>
      <c r="TUU52" s="142"/>
      <c r="TUV52" s="142"/>
      <c r="TUW52" s="142"/>
      <c r="TUX52" s="142"/>
      <c r="TUY52" s="142"/>
      <c r="TUZ52" s="142"/>
      <c r="TVA52" s="142"/>
      <c r="TVB52" s="142"/>
      <c r="TVC52" s="142"/>
      <c r="TVD52" s="142"/>
      <c r="TVE52" s="142"/>
      <c r="TVF52" s="142"/>
      <c r="TVG52" s="142"/>
      <c r="TVH52" s="142"/>
      <c r="TVI52" s="142"/>
      <c r="TVJ52" s="142"/>
      <c r="TVK52" s="142"/>
      <c r="TVL52" s="142"/>
      <c r="TVM52" s="142"/>
      <c r="TVN52" s="142"/>
      <c r="TVO52" s="142"/>
      <c r="TVP52" s="142"/>
      <c r="TVQ52" s="142"/>
      <c r="TVR52" s="142"/>
      <c r="TVS52" s="142"/>
      <c r="TVT52" s="142"/>
      <c r="TVU52" s="142"/>
      <c r="TVV52" s="142"/>
      <c r="TVW52" s="142"/>
      <c r="TVX52" s="142"/>
      <c r="TVY52" s="142"/>
      <c r="TVZ52" s="142"/>
      <c r="TWA52" s="142"/>
      <c r="TWB52" s="142"/>
      <c r="TWC52" s="142"/>
      <c r="TWD52" s="142"/>
      <c r="TWE52" s="142"/>
      <c r="TWF52" s="142"/>
      <c r="TWG52" s="142"/>
      <c r="TWH52" s="142"/>
      <c r="TWI52" s="142"/>
      <c r="TWJ52" s="142"/>
      <c r="TWK52" s="142"/>
      <c r="TWL52" s="142"/>
      <c r="TWM52" s="142"/>
      <c r="TWN52" s="142"/>
      <c r="TWO52" s="142"/>
      <c r="TWP52" s="142"/>
      <c r="TWQ52" s="142"/>
      <c r="TWR52" s="142"/>
      <c r="TWS52" s="142"/>
      <c r="TWT52" s="142"/>
      <c r="TWU52" s="142"/>
      <c r="TWV52" s="142"/>
      <c r="TWW52" s="142"/>
      <c r="TWX52" s="142"/>
      <c r="TWY52" s="142"/>
      <c r="TWZ52" s="142"/>
      <c r="TXA52" s="142"/>
      <c r="TXB52" s="142"/>
      <c r="TXC52" s="142"/>
      <c r="TXD52" s="142"/>
      <c r="TXE52" s="142"/>
      <c r="TXF52" s="142"/>
      <c r="TXG52" s="142"/>
      <c r="TXH52" s="142"/>
      <c r="TXI52" s="142"/>
      <c r="TXJ52" s="142"/>
      <c r="TXK52" s="142"/>
      <c r="TXL52" s="142"/>
      <c r="TXM52" s="142"/>
      <c r="TXN52" s="142"/>
      <c r="TXO52" s="142"/>
      <c r="TXP52" s="142"/>
      <c r="TXQ52" s="142"/>
      <c r="TXR52" s="142"/>
      <c r="TXS52" s="142"/>
      <c r="TXT52" s="142"/>
      <c r="TXU52" s="142"/>
      <c r="TXV52" s="142"/>
      <c r="TXW52" s="142"/>
      <c r="TXX52" s="142"/>
      <c r="TXY52" s="142"/>
      <c r="TXZ52" s="142"/>
      <c r="TYA52" s="142"/>
      <c r="TYB52" s="142"/>
      <c r="TYC52" s="142"/>
      <c r="TYD52" s="142"/>
      <c r="TYE52" s="142"/>
      <c r="TYF52" s="142"/>
      <c r="TYG52" s="142"/>
      <c r="TYH52" s="142"/>
      <c r="TYI52" s="142"/>
      <c r="TYJ52" s="142"/>
      <c r="TYK52" s="142"/>
      <c r="TYL52" s="142"/>
      <c r="TYM52" s="142"/>
      <c r="TYN52" s="142"/>
      <c r="TYO52" s="142"/>
      <c r="TYP52" s="142"/>
      <c r="TYQ52" s="142"/>
      <c r="TYR52" s="142"/>
      <c r="TYS52" s="142"/>
      <c r="TYT52" s="142"/>
      <c r="TYU52" s="142"/>
      <c r="TYV52" s="142"/>
      <c r="TYW52" s="142"/>
      <c r="TYX52" s="142"/>
      <c r="TYY52" s="142"/>
      <c r="TYZ52" s="142"/>
      <c r="TZA52" s="142"/>
      <c r="TZB52" s="142"/>
      <c r="TZC52" s="142"/>
      <c r="TZD52" s="142"/>
      <c r="TZE52" s="142"/>
      <c r="TZF52" s="142"/>
      <c r="TZG52" s="142"/>
      <c r="TZH52" s="142"/>
      <c r="TZI52" s="142"/>
      <c r="TZJ52" s="142"/>
      <c r="TZK52" s="142"/>
      <c r="TZL52" s="142"/>
      <c r="TZM52" s="142"/>
      <c r="TZN52" s="142"/>
      <c r="TZO52" s="142"/>
      <c r="TZP52" s="142"/>
      <c r="TZQ52" s="142"/>
      <c r="TZR52" s="142"/>
      <c r="TZS52" s="142"/>
      <c r="TZT52" s="142"/>
      <c r="TZU52" s="142"/>
      <c r="TZV52" s="142"/>
      <c r="TZW52" s="142"/>
      <c r="TZX52" s="142"/>
      <c r="TZY52" s="142"/>
      <c r="TZZ52" s="142"/>
      <c r="UAA52" s="142"/>
      <c r="UAB52" s="142"/>
      <c r="UAC52" s="142"/>
      <c r="UAD52" s="142"/>
      <c r="UAE52" s="142"/>
      <c r="UAF52" s="142"/>
      <c r="UAG52" s="142"/>
      <c r="UAH52" s="142"/>
      <c r="UAI52" s="142"/>
      <c r="UAJ52" s="142"/>
      <c r="UAK52" s="142"/>
      <c r="UAL52" s="142"/>
      <c r="UAM52" s="142"/>
      <c r="UAN52" s="142"/>
      <c r="UAO52" s="142"/>
      <c r="UAP52" s="142"/>
      <c r="UAQ52" s="142"/>
      <c r="UAR52" s="142"/>
      <c r="UAS52" s="142"/>
      <c r="UAT52" s="142"/>
      <c r="UAU52" s="142"/>
      <c r="UAV52" s="142"/>
      <c r="UAW52" s="142"/>
      <c r="UAX52" s="142"/>
      <c r="UAY52" s="142"/>
      <c r="UAZ52" s="142"/>
      <c r="UBA52" s="142"/>
      <c r="UBB52" s="142"/>
      <c r="UBC52" s="142"/>
      <c r="UBD52" s="142"/>
      <c r="UBE52" s="142"/>
      <c r="UBF52" s="142"/>
      <c r="UBG52" s="142"/>
      <c r="UBH52" s="142"/>
      <c r="UBI52" s="142"/>
      <c r="UBJ52" s="142"/>
      <c r="UBK52" s="142"/>
      <c r="UBL52" s="142"/>
      <c r="UBM52" s="142"/>
      <c r="UBN52" s="142"/>
      <c r="UBO52" s="142"/>
      <c r="UBP52" s="142"/>
      <c r="UBQ52" s="142"/>
      <c r="UBR52" s="142"/>
      <c r="UBS52" s="142"/>
      <c r="UBT52" s="142"/>
      <c r="UBU52" s="142"/>
      <c r="UBV52" s="142"/>
      <c r="UBW52" s="142"/>
      <c r="UBX52" s="142"/>
      <c r="UBY52" s="142"/>
      <c r="UBZ52" s="142"/>
      <c r="UCA52" s="142"/>
      <c r="UCB52" s="142"/>
      <c r="UCC52" s="142"/>
      <c r="UCD52" s="142"/>
      <c r="UCE52" s="142"/>
      <c r="UCF52" s="142"/>
      <c r="UCG52" s="142"/>
      <c r="UCH52" s="142"/>
      <c r="UCI52" s="142"/>
      <c r="UCJ52" s="142"/>
      <c r="UCK52" s="142"/>
      <c r="UCL52" s="142"/>
      <c r="UCM52" s="142"/>
      <c r="UCN52" s="142"/>
      <c r="UCO52" s="142"/>
      <c r="UCP52" s="142"/>
      <c r="UCQ52" s="142"/>
      <c r="UCR52" s="142"/>
      <c r="UCS52" s="142"/>
      <c r="UCT52" s="142"/>
      <c r="UCU52" s="142"/>
      <c r="UCV52" s="142"/>
      <c r="UCW52" s="142"/>
      <c r="UCX52" s="142"/>
      <c r="UCY52" s="142"/>
      <c r="UCZ52" s="142"/>
      <c r="UDA52" s="142"/>
      <c r="UDB52" s="142"/>
      <c r="UDC52" s="142"/>
      <c r="UDD52" s="142"/>
      <c r="UDE52" s="142"/>
      <c r="UDF52" s="142"/>
      <c r="UDG52" s="142"/>
      <c r="UDH52" s="142"/>
      <c r="UDI52" s="142"/>
      <c r="UDJ52" s="142"/>
      <c r="UDK52" s="142"/>
      <c r="UDL52" s="142"/>
      <c r="UDM52" s="142"/>
      <c r="UDN52" s="142"/>
      <c r="UDO52" s="142"/>
      <c r="UDP52" s="142"/>
      <c r="UDQ52" s="142"/>
      <c r="UDR52" s="142"/>
      <c r="UDS52" s="142"/>
      <c r="UDT52" s="142"/>
      <c r="UDU52" s="142"/>
      <c r="UDV52" s="142"/>
      <c r="UDW52" s="142"/>
      <c r="UDX52" s="142"/>
      <c r="UDY52" s="142"/>
      <c r="UDZ52" s="142"/>
      <c r="UEA52" s="142"/>
      <c r="UEB52" s="142"/>
      <c r="UEC52" s="142"/>
      <c r="UED52" s="142"/>
      <c r="UEE52" s="142"/>
      <c r="UEF52" s="142"/>
      <c r="UEG52" s="142"/>
      <c r="UEH52" s="142"/>
      <c r="UEI52" s="142"/>
      <c r="UEJ52" s="142"/>
      <c r="UEK52" s="142"/>
      <c r="UEL52" s="142"/>
      <c r="UEM52" s="142"/>
      <c r="UEN52" s="142"/>
      <c r="UEO52" s="142"/>
      <c r="UEP52" s="142"/>
      <c r="UEQ52" s="142"/>
      <c r="UER52" s="142"/>
      <c r="UES52" s="142"/>
      <c r="UET52" s="142"/>
      <c r="UEU52" s="142"/>
      <c r="UEV52" s="142"/>
      <c r="UEW52" s="142"/>
      <c r="UEX52" s="142"/>
      <c r="UEY52" s="142"/>
      <c r="UEZ52" s="142"/>
      <c r="UFA52" s="142"/>
      <c r="UFB52" s="142"/>
      <c r="UFC52" s="142"/>
      <c r="UFD52" s="142"/>
      <c r="UFE52" s="142"/>
      <c r="UFF52" s="142"/>
      <c r="UFG52" s="142"/>
      <c r="UFH52" s="142"/>
      <c r="UFI52" s="142"/>
      <c r="UFJ52" s="142"/>
      <c r="UFK52" s="142"/>
      <c r="UFL52" s="142"/>
      <c r="UFM52" s="142"/>
      <c r="UFN52" s="142"/>
      <c r="UFO52" s="142"/>
      <c r="UFP52" s="142"/>
      <c r="UFQ52" s="142"/>
      <c r="UFR52" s="142"/>
      <c r="UFS52" s="142"/>
      <c r="UFT52" s="142"/>
      <c r="UFU52" s="142"/>
      <c r="UFV52" s="142"/>
      <c r="UFW52" s="142"/>
      <c r="UFX52" s="142"/>
      <c r="UFY52" s="142"/>
      <c r="UFZ52" s="142"/>
      <c r="UGA52" s="142"/>
      <c r="UGB52" s="142"/>
      <c r="UGC52" s="142"/>
      <c r="UGD52" s="142"/>
      <c r="UGE52" s="142"/>
      <c r="UGF52" s="142"/>
      <c r="UGG52" s="142"/>
      <c r="UGH52" s="142"/>
      <c r="UGI52" s="142"/>
      <c r="UGJ52" s="142"/>
      <c r="UGK52" s="142"/>
      <c r="UGL52" s="142"/>
      <c r="UGM52" s="142"/>
      <c r="UGN52" s="142"/>
      <c r="UGO52" s="142"/>
      <c r="UGP52" s="142"/>
      <c r="UGQ52" s="142"/>
      <c r="UGR52" s="142"/>
      <c r="UGS52" s="142"/>
      <c r="UGT52" s="142"/>
      <c r="UGU52" s="142"/>
      <c r="UGV52" s="142"/>
      <c r="UGW52" s="142"/>
      <c r="UGX52" s="142"/>
      <c r="UGY52" s="142"/>
      <c r="UGZ52" s="142"/>
      <c r="UHA52" s="142"/>
      <c r="UHB52" s="142"/>
      <c r="UHC52" s="142"/>
      <c r="UHD52" s="142"/>
      <c r="UHE52" s="142"/>
      <c r="UHF52" s="142"/>
      <c r="UHG52" s="142"/>
      <c r="UHH52" s="142"/>
      <c r="UHI52" s="142"/>
      <c r="UHJ52" s="142"/>
      <c r="UHK52" s="142"/>
      <c r="UHL52" s="142"/>
      <c r="UHM52" s="142"/>
      <c r="UHN52" s="142"/>
      <c r="UHO52" s="142"/>
      <c r="UHP52" s="142"/>
      <c r="UHQ52" s="142"/>
      <c r="UHR52" s="142"/>
      <c r="UHS52" s="142"/>
      <c r="UHT52" s="142"/>
      <c r="UHU52" s="142"/>
      <c r="UHV52" s="142"/>
      <c r="UHW52" s="142"/>
      <c r="UHX52" s="142"/>
      <c r="UHY52" s="142"/>
      <c r="UHZ52" s="142"/>
      <c r="UIA52" s="142"/>
      <c r="UIB52" s="142"/>
      <c r="UIC52" s="142"/>
      <c r="UID52" s="142"/>
      <c r="UIE52" s="142"/>
      <c r="UIF52" s="142"/>
      <c r="UIG52" s="142"/>
      <c r="UIH52" s="142"/>
      <c r="UII52" s="142"/>
      <c r="UIJ52" s="142"/>
      <c r="UIK52" s="142"/>
      <c r="UIL52" s="142"/>
      <c r="UIM52" s="142"/>
      <c r="UIN52" s="142"/>
      <c r="UIO52" s="142"/>
      <c r="UIP52" s="142"/>
      <c r="UIQ52" s="142"/>
      <c r="UIR52" s="142"/>
      <c r="UIS52" s="142"/>
      <c r="UIT52" s="142"/>
      <c r="UIU52" s="142"/>
      <c r="UIV52" s="142"/>
      <c r="UIW52" s="142"/>
      <c r="UIX52" s="142"/>
      <c r="UIY52" s="142"/>
      <c r="UIZ52" s="142"/>
      <c r="UJA52" s="142"/>
      <c r="UJB52" s="142"/>
      <c r="UJC52" s="142"/>
      <c r="UJD52" s="142"/>
      <c r="UJE52" s="142"/>
      <c r="UJF52" s="142"/>
      <c r="UJG52" s="142"/>
      <c r="UJH52" s="142"/>
      <c r="UJI52" s="142"/>
      <c r="UJJ52" s="142"/>
      <c r="UJK52" s="142"/>
      <c r="UJL52" s="142"/>
      <c r="UJM52" s="142"/>
      <c r="UJN52" s="142"/>
      <c r="UJO52" s="142"/>
      <c r="UJP52" s="142"/>
      <c r="UJQ52" s="142"/>
      <c r="UJR52" s="142"/>
      <c r="UJS52" s="142"/>
      <c r="UJT52" s="142"/>
      <c r="UJU52" s="142"/>
      <c r="UJV52" s="142"/>
      <c r="UJW52" s="142"/>
      <c r="UJX52" s="142"/>
      <c r="UJY52" s="142"/>
      <c r="UJZ52" s="142"/>
      <c r="UKA52" s="142"/>
      <c r="UKB52" s="142"/>
      <c r="UKC52" s="142"/>
      <c r="UKD52" s="142"/>
      <c r="UKE52" s="142"/>
      <c r="UKF52" s="142"/>
      <c r="UKG52" s="142"/>
      <c r="UKH52" s="142"/>
      <c r="UKI52" s="142"/>
      <c r="UKJ52" s="142"/>
      <c r="UKK52" s="142"/>
      <c r="UKL52" s="142"/>
      <c r="UKM52" s="142"/>
      <c r="UKN52" s="142"/>
      <c r="UKO52" s="142"/>
      <c r="UKP52" s="142"/>
      <c r="UKQ52" s="142"/>
      <c r="UKR52" s="142"/>
      <c r="UKS52" s="142"/>
      <c r="UKT52" s="142"/>
      <c r="UKU52" s="142"/>
      <c r="UKV52" s="142"/>
      <c r="UKW52" s="142"/>
      <c r="UKX52" s="142"/>
      <c r="UKY52" s="142"/>
      <c r="UKZ52" s="142"/>
      <c r="ULA52" s="142"/>
      <c r="ULB52" s="142"/>
      <c r="ULC52" s="142"/>
      <c r="ULD52" s="142"/>
      <c r="ULE52" s="142"/>
      <c r="ULF52" s="142"/>
      <c r="ULG52" s="142"/>
      <c r="ULH52" s="142"/>
      <c r="ULI52" s="142"/>
      <c r="ULJ52" s="142"/>
      <c r="ULK52" s="142"/>
      <c r="ULL52" s="142"/>
      <c r="ULM52" s="142"/>
      <c r="ULN52" s="142"/>
      <c r="ULO52" s="142"/>
      <c r="ULP52" s="142"/>
      <c r="ULQ52" s="142"/>
      <c r="ULR52" s="142"/>
      <c r="ULS52" s="142"/>
      <c r="ULT52" s="142"/>
      <c r="ULU52" s="142"/>
      <c r="ULV52" s="142"/>
      <c r="ULW52" s="142"/>
      <c r="ULX52" s="142"/>
      <c r="ULY52" s="142"/>
      <c r="ULZ52" s="142"/>
      <c r="UMA52" s="142"/>
      <c r="UMB52" s="142"/>
      <c r="UMC52" s="142"/>
      <c r="UMD52" s="142"/>
      <c r="UME52" s="142"/>
      <c r="UMF52" s="142"/>
      <c r="UMG52" s="142"/>
      <c r="UMH52" s="142"/>
      <c r="UMI52" s="142"/>
      <c r="UMJ52" s="142"/>
      <c r="UMK52" s="142"/>
      <c r="UML52" s="142"/>
      <c r="UMM52" s="142"/>
      <c r="UMN52" s="142"/>
      <c r="UMO52" s="142"/>
      <c r="UMP52" s="142"/>
      <c r="UMQ52" s="142"/>
      <c r="UMR52" s="142"/>
      <c r="UMS52" s="142"/>
      <c r="UMT52" s="142"/>
      <c r="UMU52" s="142"/>
      <c r="UMV52" s="142"/>
      <c r="UMW52" s="142"/>
      <c r="UMX52" s="142"/>
      <c r="UMY52" s="142"/>
      <c r="UMZ52" s="142"/>
      <c r="UNA52" s="142"/>
      <c r="UNB52" s="142"/>
      <c r="UNC52" s="142"/>
      <c r="UND52" s="142"/>
      <c r="UNE52" s="142"/>
      <c r="UNF52" s="142"/>
      <c r="UNG52" s="142"/>
      <c r="UNH52" s="142"/>
      <c r="UNI52" s="142"/>
      <c r="UNJ52" s="142"/>
      <c r="UNK52" s="142"/>
      <c r="UNL52" s="142"/>
      <c r="UNM52" s="142"/>
      <c r="UNN52" s="142"/>
      <c r="UNO52" s="142"/>
      <c r="UNP52" s="142"/>
      <c r="UNQ52" s="142"/>
      <c r="UNR52" s="142"/>
      <c r="UNS52" s="142"/>
      <c r="UNT52" s="142"/>
      <c r="UNU52" s="142"/>
      <c r="UNV52" s="142"/>
      <c r="UNW52" s="142"/>
      <c r="UNX52" s="142"/>
      <c r="UNY52" s="142"/>
      <c r="UNZ52" s="142"/>
      <c r="UOA52" s="142"/>
      <c r="UOB52" s="142"/>
      <c r="UOC52" s="142"/>
      <c r="UOD52" s="142"/>
      <c r="UOE52" s="142"/>
      <c r="UOF52" s="142"/>
      <c r="UOG52" s="142"/>
      <c r="UOH52" s="142"/>
      <c r="UOI52" s="142"/>
      <c r="UOJ52" s="142"/>
      <c r="UOK52" s="142"/>
      <c r="UOL52" s="142"/>
      <c r="UOM52" s="142"/>
      <c r="UON52" s="142"/>
      <c r="UOO52" s="142"/>
      <c r="UOP52" s="142"/>
      <c r="UOQ52" s="142"/>
      <c r="UOR52" s="142"/>
      <c r="UOS52" s="142"/>
      <c r="UOT52" s="142"/>
      <c r="UOU52" s="142"/>
      <c r="UOV52" s="142"/>
      <c r="UOW52" s="142"/>
      <c r="UOX52" s="142"/>
      <c r="UOY52" s="142"/>
      <c r="UOZ52" s="142"/>
      <c r="UPA52" s="142"/>
      <c r="UPB52" s="142"/>
      <c r="UPC52" s="142"/>
      <c r="UPD52" s="142"/>
      <c r="UPE52" s="142"/>
      <c r="UPF52" s="142"/>
      <c r="UPG52" s="142"/>
      <c r="UPH52" s="142"/>
      <c r="UPI52" s="142"/>
      <c r="UPJ52" s="142"/>
      <c r="UPK52" s="142"/>
      <c r="UPL52" s="142"/>
      <c r="UPM52" s="142"/>
      <c r="UPN52" s="142"/>
      <c r="UPO52" s="142"/>
      <c r="UPP52" s="142"/>
      <c r="UPQ52" s="142"/>
      <c r="UPR52" s="142"/>
      <c r="UPS52" s="142"/>
      <c r="UPT52" s="142"/>
      <c r="UPU52" s="142"/>
      <c r="UPV52" s="142"/>
      <c r="UPW52" s="142"/>
      <c r="UPX52" s="142"/>
      <c r="UPY52" s="142"/>
      <c r="UPZ52" s="142"/>
      <c r="UQA52" s="142"/>
      <c r="UQB52" s="142"/>
      <c r="UQC52" s="142"/>
      <c r="UQD52" s="142"/>
      <c r="UQE52" s="142"/>
      <c r="UQF52" s="142"/>
      <c r="UQG52" s="142"/>
      <c r="UQH52" s="142"/>
      <c r="UQI52" s="142"/>
      <c r="UQJ52" s="142"/>
      <c r="UQK52" s="142"/>
      <c r="UQL52" s="142"/>
      <c r="UQM52" s="142"/>
      <c r="UQN52" s="142"/>
      <c r="UQO52" s="142"/>
      <c r="UQP52" s="142"/>
      <c r="UQQ52" s="142"/>
      <c r="UQR52" s="142"/>
      <c r="UQS52" s="142"/>
      <c r="UQT52" s="142"/>
      <c r="UQU52" s="142"/>
      <c r="UQV52" s="142"/>
      <c r="UQW52" s="142"/>
      <c r="UQX52" s="142"/>
      <c r="UQY52" s="142"/>
      <c r="UQZ52" s="142"/>
      <c r="URA52" s="142"/>
      <c r="URB52" s="142"/>
      <c r="URC52" s="142"/>
      <c r="URD52" s="142"/>
      <c r="URE52" s="142"/>
      <c r="URF52" s="142"/>
      <c r="URG52" s="142"/>
      <c r="URH52" s="142"/>
      <c r="URI52" s="142"/>
      <c r="URJ52" s="142"/>
      <c r="URK52" s="142"/>
      <c r="URL52" s="142"/>
      <c r="URM52" s="142"/>
      <c r="URN52" s="142"/>
      <c r="URO52" s="142"/>
      <c r="URP52" s="142"/>
      <c r="URQ52" s="142"/>
      <c r="URR52" s="142"/>
      <c r="URS52" s="142"/>
      <c r="URT52" s="142"/>
      <c r="URU52" s="142"/>
      <c r="URV52" s="142"/>
      <c r="URW52" s="142"/>
      <c r="URX52" s="142"/>
      <c r="URY52" s="142"/>
      <c r="URZ52" s="142"/>
      <c r="USA52" s="142"/>
      <c r="USB52" s="142"/>
      <c r="USC52" s="142"/>
      <c r="USD52" s="142"/>
      <c r="USE52" s="142"/>
      <c r="USF52" s="142"/>
      <c r="USG52" s="142"/>
      <c r="USH52" s="142"/>
      <c r="USI52" s="142"/>
      <c r="USJ52" s="142"/>
      <c r="USK52" s="142"/>
      <c r="USL52" s="142"/>
      <c r="USM52" s="142"/>
      <c r="USN52" s="142"/>
      <c r="USO52" s="142"/>
      <c r="USP52" s="142"/>
      <c r="USQ52" s="142"/>
      <c r="USR52" s="142"/>
      <c r="USS52" s="142"/>
      <c r="UST52" s="142"/>
      <c r="USU52" s="142"/>
      <c r="USV52" s="142"/>
      <c r="USW52" s="142"/>
      <c r="USX52" s="142"/>
      <c r="USY52" s="142"/>
      <c r="USZ52" s="142"/>
      <c r="UTA52" s="142"/>
      <c r="UTB52" s="142"/>
      <c r="UTC52" s="142"/>
      <c r="UTD52" s="142"/>
      <c r="UTE52" s="142"/>
      <c r="UTF52" s="142"/>
      <c r="UTG52" s="142"/>
      <c r="UTH52" s="142"/>
      <c r="UTI52" s="142"/>
      <c r="UTJ52" s="142"/>
      <c r="UTK52" s="142"/>
      <c r="UTL52" s="142"/>
      <c r="UTM52" s="142"/>
      <c r="UTN52" s="142"/>
      <c r="UTO52" s="142"/>
      <c r="UTP52" s="142"/>
      <c r="UTQ52" s="142"/>
      <c r="UTR52" s="142"/>
      <c r="UTS52" s="142"/>
      <c r="UTT52" s="142"/>
      <c r="UTU52" s="142"/>
      <c r="UTV52" s="142"/>
      <c r="UTW52" s="142"/>
      <c r="UTX52" s="142"/>
      <c r="UTY52" s="142"/>
      <c r="UTZ52" s="142"/>
      <c r="UUA52" s="142"/>
      <c r="UUB52" s="142"/>
      <c r="UUC52" s="142"/>
      <c r="UUD52" s="142"/>
      <c r="UUE52" s="142"/>
      <c r="UUF52" s="142"/>
      <c r="UUG52" s="142"/>
      <c r="UUH52" s="142"/>
      <c r="UUI52" s="142"/>
      <c r="UUJ52" s="142"/>
      <c r="UUK52" s="142"/>
      <c r="UUL52" s="142"/>
      <c r="UUM52" s="142"/>
      <c r="UUN52" s="142"/>
      <c r="UUO52" s="142"/>
      <c r="UUP52" s="142"/>
      <c r="UUQ52" s="142"/>
      <c r="UUR52" s="142"/>
      <c r="UUS52" s="142"/>
      <c r="UUT52" s="142"/>
      <c r="UUU52" s="142"/>
      <c r="UUV52" s="142"/>
      <c r="UUW52" s="142"/>
      <c r="UUX52" s="142"/>
      <c r="UUY52" s="142"/>
      <c r="UUZ52" s="142"/>
      <c r="UVA52" s="142"/>
      <c r="UVB52" s="142"/>
      <c r="UVC52" s="142"/>
      <c r="UVD52" s="142"/>
      <c r="UVE52" s="142"/>
      <c r="UVF52" s="142"/>
      <c r="UVG52" s="142"/>
      <c r="UVH52" s="142"/>
      <c r="UVI52" s="142"/>
      <c r="UVJ52" s="142"/>
      <c r="UVK52" s="142"/>
      <c r="UVL52" s="142"/>
      <c r="UVM52" s="142"/>
      <c r="UVN52" s="142"/>
      <c r="UVO52" s="142"/>
      <c r="UVP52" s="142"/>
      <c r="UVQ52" s="142"/>
      <c r="UVR52" s="142"/>
      <c r="UVS52" s="142"/>
      <c r="UVT52" s="142"/>
      <c r="UVU52" s="142"/>
      <c r="UVV52" s="142"/>
      <c r="UVW52" s="142"/>
      <c r="UVX52" s="142"/>
      <c r="UVY52" s="142"/>
      <c r="UVZ52" s="142"/>
      <c r="UWA52" s="142"/>
      <c r="UWB52" s="142"/>
      <c r="UWC52" s="142"/>
      <c r="UWD52" s="142"/>
      <c r="UWE52" s="142"/>
      <c r="UWF52" s="142"/>
      <c r="UWG52" s="142"/>
      <c r="UWH52" s="142"/>
      <c r="UWI52" s="142"/>
      <c r="UWJ52" s="142"/>
      <c r="UWK52" s="142"/>
      <c r="UWL52" s="142"/>
      <c r="UWM52" s="142"/>
      <c r="UWN52" s="142"/>
      <c r="UWO52" s="142"/>
      <c r="UWP52" s="142"/>
      <c r="UWQ52" s="142"/>
      <c r="UWR52" s="142"/>
      <c r="UWS52" s="142"/>
      <c r="UWT52" s="142"/>
      <c r="UWU52" s="142"/>
      <c r="UWV52" s="142"/>
      <c r="UWW52" s="142"/>
      <c r="UWX52" s="142"/>
      <c r="UWY52" s="142"/>
      <c r="UWZ52" s="142"/>
      <c r="UXA52" s="142"/>
      <c r="UXB52" s="142"/>
      <c r="UXC52" s="142"/>
      <c r="UXD52" s="142"/>
      <c r="UXE52" s="142"/>
      <c r="UXF52" s="142"/>
      <c r="UXG52" s="142"/>
      <c r="UXH52" s="142"/>
      <c r="UXI52" s="142"/>
      <c r="UXJ52" s="142"/>
      <c r="UXK52" s="142"/>
      <c r="UXL52" s="142"/>
      <c r="UXM52" s="142"/>
      <c r="UXN52" s="142"/>
      <c r="UXO52" s="142"/>
      <c r="UXP52" s="142"/>
      <c r="UXQ52" s="142"/>
      <c r="UXR52" s="142"/>
      <c r="UXS52" s="142"/>
      <c r="UXT52" s="142"/>
      <c r="UXU52" s="142"/>
      <c r="UXV52" s="142"/>
      <c r="UXW52" s="142"/>
      <c r="UXX52" s="142"/>
      <c r="UXY52" s="142"/>
      <c r="UXZ52" s="142"/>
      <c r="UYA52" s="142"/>
      <c r="UYB52" s="142"/>
      <c r="UYC52" s="142"/>
      <c r="UYD52" s="142"/>
      <c r="UYE52" s="142"/>
      <c r="UYF52" s="142"/>
      <c r="UYG52" s="142"/>
      <c r="UYH52" s="142"/>
      <c r="UYI52" s="142"/>
      <c r="UYJ52" s="142"/>
      <c r="UYK52" s="142"/>
      <c r="UYL52" s="142"/>
      <c r="UYM52" s="142"/>
      <c r="UYN52" s="142"/>
      <c r="UYO52" s="142"/>
      <c r="UYP52" s="142"/>
      <c r="UYQ52" s="142"/>
      <c r="UYR52" s="142"/>
      <c r="UYS52" s="142"/>
      <c r="UYT52" s="142"/>
      <c r="UYU52" s="142"/>
      <c r="UYV52" s="142"/>
      <c r="UYW52" s="142"/>
      <c r="UYX52" s="142"/>
      <c r="UYY52" s="142"/>
      <c r="UYZ52" s="142"/>
      <c r="UZA52" s="142"/>
      <c r="UZB52" s="142"/>
      <c r="UZC52" s="142"/>
      <c r="UZD52" s="142"/>
      <c r="UZE52" s="142"/>
      <c r="UZF52" s="142"/>
      <c r="UZG52" s="142"/>
      <c r="UZH52" s="142"/>
      <c r="UZI52" s="142"/>
      <c r="UZJ52" s="142"/>
      <c r="UZK52" s="142"/>
      <c r="UZL52" s="142"/>
      <c r="UZM52" s="142"/>
      <c r="UZN52" s="142"/>
      <c r="UZO52" s="142"/>
      <c r="UZP52" s="142"/>
      <c r="UZQ52" s="142"/>
      <c r="UZR52" s="142"/>
      <c r="UZS52" s="142"/>
      <c r="UZT52" s="142"/>
      <c r="UZU52" s="142"/>
      <c r="UZV52" s="142"/>
      <c r="UZW52" s="142"/>
      <c r="UZX52" s="142"/>
      <c r="UZY52" s="142"/>
      <c r="UZZ52" s="142"/>
      <c r="VAA52" s="142"/>
      <c r="VAB52" s="142"/>
      <c r="VAC52" s="142"/>
      <c r="VAD52" s="142"/>
      <c r="VAE52" s="142"/>
      <c r="VAF52" s="142"/>
      <c r="VAG52" s="142"/>
      <c r="VAH52" s="142"/>
      <c r="VAI52" s="142"/>
      <c r="VAJ52" s="142"/>
      <c r="VAK52" s="142"/>
      <c r="VAL52" s="142"/>
      <c r="VAM52" s="142"/>
      <c r="VAN52" s="142"/>
      <c r="VAO52" s="142"/>
      <c r="VAP52" s="142"/>
      <c r="VAQ52" s="142"/>
      <c r="VAR52" s="142"/>
      <c r="VAS52" s="142"/>
      <c r="VAT52" s="142"/>
      <c r="VAU52" s="142"/>
      <c r="VAV52" s="142"/>
      <c r="VAW52" s="142"/>
      <c r="VAX52" s="142"/>
      <c r="VAY52" s="142"/>
      <c r="VAZ52" s="142"/>
      <c r="VBA52" s="142"/>
      <c r="VBB52" s="142"/>
      <c r="VBC52" s="142"/>
      <c r="VBD52" s="142"/>
      <c r="VBE52" s="142"/>
      <c r="VBF52" s="142"/>
      <c r="VBG52" s="142"/>
      <c r="VBH52" s="142"/>
      <c r="VBI52" s="142"/>
      <c r="VBJ52" s="142"/>
      <c r="VBK52" s="142"/>
      <c r="VBL52" s="142"/>
      <c r="VBM52" s="142"/>
      <c r="VBN52" s="142"/>
      <c r="VBO52" s="142"/>
      <c r="VBP52" s="142"/>
      <c r="VBQ52" s="142"/>
      <c r="VBR52" s="142"/>
      <c r="VBS52" s="142"/>
      <c r="VBT52" s="142"/>
      <c r="VBU52" s="142"/>
      <c r="VBV52" s="142"/>
      <c r="VBW52" s="142"/>
      <c r="VBX52" s="142"/>
      <c r="VBY52" s="142"/>
      <c r="VBZ52" s="142"/>
      <c r="VCA52" s="142"/>
      <c r="VCB52" s="142"/>
      <c r="VCC52" s="142"/>
      <c r="VCD52" s="142"/>
      <c r="VCE52" s="142"/>
      <c r="VCF52" s="142"/>
      <c r="VCG52" s="142"/>
      <c r="VCH52" s="142"/>
      <c r="VCI52" s="142"/>
      <c r="VCJ52" s="142"/>
      <c r="VCK52" s="142"/>
      <c r="VCL52" s="142"/>
      <c r="VCM52" s="142"/>
      <c r="VCN52" s="142"/>
      <c r="VCO52" s="142"/>
      <c r="VCP52" s="142"/>
      <c r="VCQ52" s="142"/>
      <c r="VCR52" s="142"/>
      <c r="VCS52" s="142"/>
      <c r="VCT52" s="142"/>
      <c r="VCU52" s="142"/>
      <c r="VCV52" s="142"/>
      <c r="VCW52" s="142"/>
      <c r="VCX52" s="142"/>
      <c r="VCY52" s="142"/>
      <c r="VCZ52" s="142"/>
      <c r="VDA52" s="142"/>
      <c r="VDB52" s="142"/>
      <c r="VDC52" s="142"/>
      <c r="VDD52" s="142"/>
      <c r="VDE52" s="142"/>
      <c r="VDF52" s="142"/>
      <c r="VDG52" s="142"/>
      <c r="VDH52" s="142"/>
      <c r="VDI52" s="142"/>
      <c r="VDJ52" s="142"/>
      <c r="VDK52" s="142"/>
      <c r="VDL52" s="142"/>
      <c r="VDM52" s="142"/>
      <c r="VDN52" s="142"/>
      <c r="VDO52" s="142"/>
      <c r="VDP52" s="142"/>
      <c r="VDQ52" s="142"/>
      <c r="VDR52" s="142"/>
      <c r="VDS52" s="142"/>
      <c r="VDT52" s="142"/>
      <c r="VDU52" s="142"/>
      <c r="VDV52" s="142"/>
      <c r="VDW52" s="142"/>
      <c r="VDX52" s="142"/>
      <c r="VDY52" s="142"/>
      <c r="VDZ52" s="142"/>
      <c r="VEA52" s="142"/>
      <c r="VEB52" s="142"/>
      <c r="VEC52" s="142"/>
      <c r="VED52" s="142"/>
      <c r="VEE52" s="142"/>
      <c r="VEF52" s="142"/>
      <c r="VEG52" s="142"/>
      <c r="VEH52" s="142"/>
      <c r="VEI52" s="142"/>
      <c r="VEJ52" s="142"/>
      <c r="VEK52" s="142"/>
      <c r="VEL52" s="142"/>
      <c r="VEM52" s="142"/>
      <c r="VEN52" s="142"/>
      <c r="VEO52" s="142"/>
      <c r="VEP52" s="142"/>
      <c r="VEQ52" s="142"/>
      <c r="VER52" s="142"/>
      <c r="VES52" s="142"/>
      <c r="VET52" s="142"/>
      <c r="VEU52" s="142"/>
      <c r="VEV52" s="142"/>
      <c r="VEW52" s="142"/>
      <c r="VEX52" s="142"/>
      <c r="VEY52" s="142"/>
      <c r="VEZ52" s="142"/>
      <c r="VFA52" s="142"/>
      <c r="VFB52" s="142"/>
      <c r="VFC52" s="142"/>
      <c r="VFD52" s="142"/>
      <c r="VFE52" s="142"/>
      <c r="VFF52" s="142"/>
      <c r="VFG52" s="142"/>
      <c r="VFH52" s="142"/>
      <c r="VFI52" s="142"/>
      <c r="VFJ52" s="142"/>
      <c r="VFK52" s="142"/>
      <c r="VFL52" s="142"/>
      <c r="VFM52" s="142"/>
      <c r="VFN52" s="142"/>
      <c r="VFO52" s="142"/>
      <c r="VFP52" s="142"/>
      <c r="VFQ52" s="142"/>
      <c r="VFR52" s="142"/>
      <c r="VFS52" s="142"/>
      <c r="VFT52" s="142"/>
      <c r="VFU52" s="142"/>
      <c r="VFV52" s="142"/>
      <c r="VFW52" s="142"/>
      <c r="VFX52" s="142"/>
      <c r="VFY52" s="142"/>
      <c r="VFZ52" s="142"/>
      <c r="VGA52" s="142"/>
      <c r="VGB52" s="142"/>
      <c r="VGC52" s="142"/>
      <c r="VGD52" s="142"/>
      <c r="VGE52" s="142"/>
      <c r="VGF52" s="142"/>
      <c r="VGG52" s="142"/>
      <c r="VGH52" s="142"/>
      <c r="VGI52" s="142"/>
      <c r="VGJ52" s="142"/>
      <c r="VGK52" s="142"/>
      <c r="VGL52" s="142"/>
      <c r="VGM52" s="142"/>
      <c r="VGN52" s="142"/>
      <c r="VGO52" s="142"/>
      <c r="VGP52" s="142"/>
      <c r="VGQ52" s="142"/>
      <c r="VGR52" s="142"/>
      <c r="VGS52" s="142"/>
      <c r="VGT52" s="142"/>
      <c r="VGU52" s="142"/>
      <c r="VGV52" s="142"/>
      <c r="VGW52" s="142"/>
      <c r="VGX52" s="142"/>
      <c r="VGY52" s="142"/>
      <c r="VGZ52" s="142"/>
      <c r="VHA52" s="142"/>
      <c r="VHB52" s="142"/>
      <c r="VHC52" s="142"/>
      <c r="VHD52" s="142"/>
      <c r="VHE52" s="142"/>
      <c r="VHF52" s="142"/>
      <c r="VHG52" s="142"/>
      <c r="VHH52" s="142"/>
      <c r="VHI52" s="142"/>
      <c r="VHJ52" s="142"/>
      <c r="VHK52" s="142"/>
      <c r="VHL52" s="142"/>
      <c r="VHM52" s="142"/>
      <c r="VHN52" s="142"/>
      <c r="VHO52" s="142"/>
      <c r="VHP52" s="142"/>
      <c r="VHQ52" s="142"/>
      <c r="VHR52" s="142"/>
      <c r="VHS52" s="142"/>
      <c r="VHT52" s="142"/>
      <c r="VHU52" s="142"/>
      <c r="VHV52" s="142"/>
      <c r="VHW52" s="142"/>
      <c r="VHX52" s="142"/>
      <c r="VHY52" s="142"/>
      <c r="VHZ52" s="142"/>
      <c r="VIA52" s="142"/>
      <c r="VIB52" s="142"/>
      <c r="VIC52" s="142"/>
      <c r="VID52" s="142"/>
      <c r="VIE52" s="142"/>
      <c r="VIF52" s="142"/>
      <c r="VIG52" s="142"/>
      <c r="VIH52" s="142"/>
      <c r="VII52" s="142"/>
      <c r="VIJ52" s="142"/>
      <c r="VIK52" s="142"/>
      <c r="VIL52" s="142"/>
      <c r="VIM52" s="142"/>
      <c r="VIN52" s="142"/>
      <c r="VIO52" s="142"/>
      <c r="VIP52" s="142"/>
      <c r="VIQ52" s="142"/>
      <c r="VIR52" s="142"/>
      <c r="VIS52" s="142"/>
      <c r="VIT52" s="142"/>
      <c r="VIU52" s="142"/>
      <c r="VIV52" s="142"/>
      <c r="VIW52" s="142"/>
      <c r="VIX52" s="142"/>
      <c r="VIY52" s="142"/>
      <c r="VIZ52" s="142"/>
      <c r="VJA52" s="142"/>
      <c r="VJB52" s="142"/>
      <c r="VJC52" s="142"/>
      <c r="VJD52" s="142"/>
      <c r="VJE52" s="142"/>
      <c r="VJF52" s="142"/>
      <c r="VJG52" s="142"/>
      <c r="VJH52" s="142"/>
      <c r="VJI52" s="142"/>
      <c r="VJJ52" s="142"/>
      <c r="VJK52" s="142"/>
      <c r="VJL52" s="142"/>
      <c r="VJM52" s="142"/>
      <c r="VJN52" s="142"/>
      <c r="VJO52" s="142"/>
      <c r="VJP52" s="142"/>
      <c r="VJQ52" s="142"/>
      <c r="VJR52" s="142"/>
      <c r="VJS52" s="142"/>
      <c r="VJT52" s="142"/>
      <c r="VJU52" s="142"/>
      <c r="VJV52" s="142"/>
      <c r="VJW52" s="142"/>
      <c r="VJX52" s="142"/>
      <c r="VJY52" s="142"/>
      <c r="VJZ52" s="142"/>
      <c r="VKA52" s="142"/>
      <c r="VKB52" s="142"/>
      <c r="VKC52" s="142"/>
      <c r="VKD52" s="142"/>
      <c r="VKE52" s="142"/>
      <c r="VKF52" s="142"/>
      <c r="VKG52" s="142"/>
      <c r="VKH52" s="142"/>
      <c r="VKI52" s="142"/>
      <c r="VKJ52" s="142"/>
      <c r="VKK52" s="142"/>
      <c r="VKL52" s="142"/>
      <c r="VKM52" s="142"/>
      <c r="VKN52" s="142"/>
      <c r="VKO52" s="142"/>
      <c r="VKP52" s="142"/>
      <c r="VKQ52" s="142"/>
      <c r="VKR52" s="142"/>
      <c r="VKS52" s="142"/>
      <c r="VKT52" s="142"/>
      <c r="VKU52" s="142"/>
      <c r="VKV52" s="142"/>
      <c r="VKW52" s="142"/>
      <c r="VKX52" s="142"/>
      <c r="VKY52" s="142"/>
      <c r="VKZ52" s="142"/>
      <c r="VLA52" s="142"/>
      <c r="VLB52" s="142"/>
      <c r="VLC52" s="142"/>
      <c r="VLD52" s="142"/>
      <c r="VLE52" s="142"/>
      <c r="VLF52" s="142"/>
      <c r="VLG52" s="142"/>
      <c r="VLH52" s="142"/>
      <c r="VLI52" s="142"/>
      <c r="VLJ52" s="142"/>
      <c r="VLK52" s="142"/>
      <c r="VLL52" s="142"/>
      <c r="VLM52" s="142"/>
      <c r="VLN52" s="142"/>
      <c r="VLO52" s="142"/>
      <c r="VLP52" s="142"/>
      <c r="VLQ52" s="142"/>
      <c r="VLR52" s="142"/>
      <c r="VLS52" s="142"/>
      <c r="VLT52" s="142"/>
      <c r="VLU52" s="142"/>
      <c r="VLV52" s="142"/>
      <c r="VLW52" s="142"/>
      <c r="VLX52" s="142"/>
      <c r="VLY52" s="142"/>
      <c r="VLZ52" s="142"/>
      <c r="VMA52" s="142"/>
      <c r="VMB52" s="142"/>
      <c r="VMC52" s="142"/>
      <c r="VMD52" s="142"/>
      <c r="VME52" s="142"/>
      <c r="VMF52" s="142"/>
      <c r="VMG52" s="142"/>
      <c r="VMH52" s="142"/>
      <c r="VMI52" s="142"/>
      <c r="VMJ52" s="142"/>
      <c r="VMK52" s="142"/>
      <c r="VML52" s="142"/>
      <c r="VMM52" s="142"/>
      <c r="VMN52" s="142"/>
      <c r="VMO52" s="142"/>
      <c r="VMP52" s="142"/>
      <c r="VMQ52" s="142"/>
      <c r="VMR52" s="142"/>
      <c r="VMS52" s="142"/>
      <c r="VMT52" s="142"/>
      <c r="VMU52" s="142"/>
      <c r="VMV52" s="142"/>
      <c r="VMW52" s="142"/>
      <c r="VMX52" s="142"/>
      <c r="VMY52" s="142"/>
      <c r="VMZ52" s="142"/>
      <c r="VNA52" s="142"/>
      <c r="VNB52" s="142"/>
      <c r="VNC52" s="142"/>
      <c r="VND52" s="142"/>
      <c r="VNE52" s="142"/>
      <c r="VNF52" s="142"/>
      <c r="VNG52" s="142"/>
      <c r="VNH52" s="142"/>
      <c r="VNI52" s="142"/>
      <c r="VNJ52" s="142"/>
      <c r="VNK52" s="142"/>
      <c r="VNL52" s="142"/>
      <c r="VNM52" s="142"/>
      <c r="VNN52" s="142"/>
      <c r="VNO52" s="142"/>
      <c r="VNP52" s="142"/>
      <c r="VNQ52" s="142"/>
      <c r="VNR52" s="142"/>
      <c r="VNS52" s="142"/>
      <c r="VNT52" s="142"/>
      <c r="VNU52" s="142"/>
      <c r="VNV52" s="142"/>
      <c r="VNW52" s="142"/>
      <c r="VNX52" s="142"/>
      <c r="VNY52" s="142"/>
      <c r="VNZ52" s="142"/>
      <c r="VOA52" s="142"/>
      <c r="VOB52" s="142"/>
      <c r="VOC52" s="142"/>
      <c r="VOD52" s="142"/>
      <c r="VOE52" s="142"/>
      <c r="VOF52" s="142"/>
      <c r="VOG52" s="142"/>
      <c r="VOH52" s="142"/>
      <c r="VOI52" s="142"/>
      <c r="VOJ52" s="142"/>
      <c r="VOK52" s="142"/>
      <c r="VOL52" s="142"/>
      <c r="VOM52" s="142"/>
      <c r="VON52" s="142"/>
      <c r="VOO52" s="142"/>
      <c r="VOP52" s="142"/>
      <c r="VOQ52" s="142"/>
      <c r="VOR52" s="142"/>
      <c r="VOS52" s="142"/>
      <c r="VOT52" s="142"/>
      <c r="VOU52" s="142"/>
      <c r="VOV52" s="142"/>
      <c r="VOW52" s="142"/>
      <c r="VOX52" s="142"/>
      <c r="VOY52" s="142"/>
      <c r="VOZ52" s="142"/>
      <c r="VPA52" s="142"/>
      <c r="VPB52" s="142"/>
      <c r="VPC52" s="142"/>
      <c r="VPD52" s="142"/>
      <c r="VPE52" s="142"/>
      <c r="VPF52" s="142"/>
      <c r="VPG52" s="142"/>
      <c r="VPH52" s="142"/>
      <c r="VPI52" s="142"/>
      <c r="VPJ52" s="142"/>
      <c r="VPK52" s="142"/>
      <c r="VPL52" s="142"/>
      <c r="VPM52" s="142"/>
      <c r="VPN52" s="142"/>
      <c r="VPO52" s="142"/>
      <c r="VPP52" s="142"/>
      <c r="VPQ52" s="142"/>
      <c r="VPR52" s="142"/>
      <c r="VPS52" s="142"/>
      <c r="VPT52" s="142"/>
      <c r="VPU52" s="142"/>
      <c r="VPV52" s="142"/>
      <c r="VPW52" s="142"/>
      <c r="VPX52" s="142"/>
      <c r="VPY52" s="142"/>
      <c r="VPZ52" s="142"/>
      <c r="VQA52" s="142"/>
      <c r="VQB52" s="142"/>
      <c r="VQC52" s="142"/>
      <c r="VQD52" s="142"/>
      <c r="VQE52" s="142"/>
      <c r="VQF52" s="142"/>
      <c r="VQG52" s="142"/>
      <c r="VQH52" s="142"/>
      <c r="VQI52" s="142"/>
      <c r="VQJ52" s="142"/>
      <c r="VQK52" s="142"/>
      <c r="VQL52" s="142"/>
      <c r="VQM52" s="142"/>
      <c r="VQN52" s="142"/>
      <c r="VQO52" s="142"/>
      <c r="VQP52" s="142"/>
      <c r="VQQ52" s="142"/>
      <c r="VQR52" s="142"/>
      <c r="VQS52" s="142"/>
      <c r="VQT52" s="142"/>
      <c r="VQU52" s="142"/>
      <c r="VQV52" s="142"/>
      <c r="VQW52" s="142"/>
      <c r="VQX52" s="142"/>
      <c r="VQY52" s="142"/>
      <c r="VQZ52" s="142"/>
      <c r="VRA52" s="142"/>
      <c r="VRB52" s="142"/>
      <c r="VRC52" s="142"/>
      <c r="VRD52" s="142"/>
      <c r="VRE52" s="142"/>
      <c r="VRF52" s="142"/>
      <c r="VRG52" s="142"/>
      <c r="VRH52" s="142"/>
      <c r="VRI52" s="142"/>
      <c r="VRJ52" s="142"/>
      <c r="VRK52" s="142"/>
      <c r="VRL52" s="142"/>
      <c r="VRM52" s="142"/>
      <c r="VRN52" s="142"/>
      <c r="VRO52" s="142"/>
      <c r="VRP52" s="142"/>
      <c r="VRQ52" s="142"/>
      <c r="VRR52" s="142"/>
      <c r="VRS52" s="142"/>
      <c r="VRT52" s="142"/>
      <c r="VRU52" s="142"/>
      <c r="VRV52" s="142"/>
      <c r="VRW52" s="142"/>
      <c r="VRX52" s="142"/>
      <c r="VRY52" s="142"/>
      <c r="VRZ52" s="142"/>
      <c r="VSA52" s="142"/>
      <c r="VSB52" s="142"/>
      <c r="VSC52" s="142"/>
      <c r="VSD52" s="142"/>
      <c r="VSE52" s="142"/>
      <c r="VSF52" s="142"/>
      <c r="VSG52" s="142"/>
      <c r="VSH52" s="142"/>
      <c r="VSI52" s="142"/>
      <c r="VSJ52" s="142"/>
      <c r="VSK52" s="142"/>
      <c r="VSL52" s="142"/>
      <c r="VSM52" s="142"/>
      <c r="VSN52" s="142"/>
      <c r="VSO52" s="142"/>
      <c r="VSP52" s="142"/>
      <c r="VSQ52" s="142"/>
      <c r="VSR52" s="142"/>
      <c r="VSS52" s="142"/>
      <c r="VST52" s="142"/>
      <c r="VSU52" s="142"/>
      <c r="VSV52" s="142"/>
      <c r="VSW52" s="142"/>
      <c r="VSX52" s="142"/>
      <c r="VSY52" s="142"/>
      <c r="VSZ52" s="142"/>
      <c r="VTA52" s="142"/>
      <c r="VTB52" s="142"/>
      <c r="VTC52" s="142"/>
      <c r="VTD52" s="142"/>
      <c r="VTE52" s="142"/>
      <c r="VTF52" s="142"/>
      <c r="VTG52" s="142"/>
      <c r="VTH52" s="142"/>
      <c r="VTI52" s="142"/>
      <c r="VTJ52" s="142"/>
      <c r="VTK52" s="142"/>
      <c r="VTL52" s="142"/>
      <c r="VTM52" s="142"/>
      <c r="VTN52" s="142"/>
      <c r="VTO52" s="142"/>
      <c r="VTP52" s="142"/>
      <c r="VTQ52" s="142"/>
      <c r="VTR52" s="142"/>
      <c r="VTS52" s="142"/>
      <c r="VTT52" s="142"/>
      <c r="VTU52" s="142"/>
      <c r="VTV52" s="142"/>
      <c r="VTW52" s="142"/>
      <c r="VTX52" s="142"/>
      <c r="VTY52" s="142"/>
      <c r="VTZ52" s="142"/>
      <c r="VUA52" s="142"/>
      <c r="VUB52" s="142"/>
      <c r="VUC52" s="142"/>
      <c r="VUD52" s="142"/>
      <c r="VUE52" s="142"/>
      <c r="VUF52" s="142"/>
      <c r="VUG52" s="142"/>
      <c r="VUH52" s="142"/>
      <c r="VUI52" s="142"/>
      <c r="VUJ52" s="142"/>
      <c r="VUK52" s="142"/>
      <c r="VUL52" s="142"/>
      <c r="VUM52" s="142"/>
      <c r="VUN52" s="142"/>
      <c r="VUO52" s="142"/>
      <c r="VUP52" s="142"/>
      <c r="VUQ52" s="142"/>
      <c r="VUR52" s="142"/>
      <c r="VUS52" s="142"/>
      <c r="VUT52" s="142"/>
      <c r="VUU52" s="142"/>
      <c r="VUV52" s="142"/>
      <c r="VUW52" s="142"/>
      <c r="VUX52" s="142"/>
      <c r="VUY52" s="142"/>
      <c r="VUZ52" s="142"/>
      <c r="VVA52" s="142"/>
      <c r="VVB52" s="142"/>
      <c r="VVC52" s="142"/>
      <c r="VVD52" s="142"/>
      <c r="VVE52" s="142"/>
      <c r="VVF52" s="142"/>
      <c r="VVG52" s="142"/>
      <c r="VVH52" s="142"/>
      <c r="VVI52" s="142"/>
      <c r="VVJ52" s="142"/>
      <c r="VVK52" s="142"/>
      <c r="VVL52" s="142"/>
      <c r="VVM52" s="142"/>
      <c r="VVN52" s="142"/>
      <c r="VVO52" s="142"/>
      <c r="VVP52" s="142"/>
      <c r="VVQ52" s="142"/>
      <c r="VVR52" s="142"/>
      <c r="VVS52" s="142"/>
      <c r="VVT52" s="142"/>
      <c r="VVU52" s="142"/>
      <c r="VVV52" s="142"/>
      <c r="VVW52" s="142"/>
      <c r="VVX52" s="142"/>
      <c r="VVY52" s="142"/>
      <c r="VVZ52" s="142"/>
      <c r="VWA52" s="142"/>
      <c r="VWB52" s="142"/>
      <c r="VWC52" s="142"/>
      <c r="VWD52" s="142"/>
      <c r="VWE52" s="142"/>
      <c r="VWF52" s="142"/>
      <c r="VWG52" s="142"/>
      <c r="VWH52" s="142"/>
      <c r="VWI52" s="142"/>
      <c r="VWJ52" s="142"/>
      <c r="VWK52" s="142"/>
      <c r="VWL52" s="142"/>
      <c r="VWM52" s="142"/>
      <c r="VWN52" s="142"/>
      <c r="VWO52" s="142"/>
      <c r="VWP52" s="142"/>
      <c r="VWQ52" s="142"/>
      <c r="VWR52" s="142"/>
      <c r="VWS52" s="142"/>
      <c r="VWT52" s="142"/>
      <c r="VWU52" s="142"/>
      <c r="VWV52" s="142"/>
      <c r="VWW52" s="142"/>
      <c r="VWX52" s="142"/>
      <c r="VWY52" s="142"/>
      <c r="VWZ52" s="142"/>
      <c r="VXA52" s="142"/>
      <c r="VXB52" s="142"/>
      <c r="VXC52" s="142"/>
      <c r="VXD52" s="142"/>
      <c r="VXE52" s="142"/>
      <c r="VXF52" s="142"/>
      <c r="VXG52" s="142"/>
      <c r="VXH52" s="142"/>
      <c r="VXI52" s="142"/>
      <c r="VXJ52" s="142"/>
      <c r="VXK52" s="142"/>
      <c r="VXL52" s="142"/>
      <c r="VXM52" s="142"/>
      <c r="VXN52" s="142"/>
      <c r="VXO52" s="142"/>
      <c r="VXP52" s="142"/>
      <c r="VXQ52" s="142"/>
      <c r="VXR52" s="142"/>
      <c r="VXS52" s="142"/>
      <c r="VXT52" s="142"/>
      <c r="VXU52" s="142"/>
      <c r="VXV52" s="142"/>
      <c r="VXW52" s="142"/>
      <c r="VXX52" s="142"/>
      <c r="VXY52" s="142"/>
      <c r="VXZ52" s="142"/>
      <c r="VYA52" s="142"/>
      <c r="VYB52" s="142"/>
      <c r="VYC52" s="142"/>
      <c r="VYD52" s="142"/>
      <c r="VYE52" s="142"/>
      <c r="VYF52" s="142"/>
      <c r="VYG52" s="142"/>
      <c r="VYH52" s="142"/>
      <c r="VYI52" s="142"/>
      <c r="VYJ52" s="142"/>
      <c r="VYK52" s="142"/>
      <c r="VYL52" s="142"/>
      <c r="VYM52" s="142"/>
      <c r="VYN52" s="142"/>
      <c r="VYO52" s="142"/>
      <c r="VYP52" s="142"/>
      <c r="VYQ52" s="142"/>
      <c r="VYR52" s="142"/>
      <c r="VYS52" s="142"/>
      <c r="VYT52" s="142"/>
      <c r="VYU52" s="142"/>
      <c r="VYV52" s="142"/>
      <c r="VYW52" s="142"/>
      <c r="VYX52" s="142"/>
      <c r="VYY52" s="142"/>
      <c r="VYZ52" s="142"/>
      <c r="VZA52" s="142"/>
      <c r="VZB52" s="142"/>
      <c r="VZC52" s="142"/>
      <c r="VZD52" s="142"/>
      <c r="VZE52" s="142"/>
      <c r="VZF52" s="142"/>
      <c r="VZG52" s="142"/>
      <c r="VZH52" s="142"/>
      <c r="VZI52" s="142"/>
      <c r="VZJ52" s="142"/>
      <c r="VZK52" s="142"/>
      <c r="VZL52" s="142"/>
      <c r="VZM52" s="142"/>
      <c r="VZN52" s="142"/>
      <c r="VZO52" s="142"/>
      <c r="VZP52" s="142"/>
      <c r="VZQ52" s="142"/>
      <c r="VZR52" s="142"/>
      <c r="VZS52" s="142"/>
      <c r="VZT52" s="142"/>
      <c r="VZU52" s="142"/>
      <c r="VZV52" s="142"/>
      <c r="VZW52" s="142"/>
      <c r="VZX52" s="142"/>
      <c r="VZY52" s="142"/>
      <c r="VZZ52" s="142"/>
      <c r="WAA52" s="142"/>
      <c r="WAB52" s="142"/>
      <c r="WAC52" s="142"/>
      <c r="WAD52" s="142"/>
      <c r="WAE52" s="142"/>
      <c r="WAF52" s="142"/>
      <c r="WAG52" s="142"/>
      <c r="WAH52" s="142"/>
      <c r="WAI52" s="142"/>
      <c r="WAJ52" s="142"/>
      <c r="WAK52" s="142"/>
      <c r="WAL52" s="142"/>
      <c r="WAM52" s="142"/>
      <c r="WAN52" s="142"/>
      <c r="WAO52" s="142"/>
      <c r="WAP52" s="142"/>
      <c r="WAQ52" s="142"/>
      <c r="WAR52" s="142"/>
      <c r="WAS52" s="142"/>
      <c r="WAT52" s="142"/>
      <c r="WAU52" s="142"/>
      <c r="WAV52" s="142"/>
      <c r="WAW52" s="142"/>
      <c r="WAX52" s="142"/>
      <c r="WAY52" s="142"/>
      <c r="WAZ52" s="142"/>
      <c r="WBA52" s="142"/>
      <c r="WBB52" s="142"/>
      <c r="WBC52" s="142"/>
      <c r="WBD52" s="142"/>
      <c r="WBE52" s="142"/>
      <c r="WBF52" s="142"/>
      <c r="WBG52" s="142"/>
      <c r="WBH52" s="142"/>
      <c r="WBI52" s="142"/>
      <c r="WBJ52" s="142"/>
      <c r="WBK52" s="142"/>
      <c r="WBL52" s="142"/>
      <c r="WBM52" s="142"/>
      <c r="WBN52" s="142"/>
      <c r="WBO52" s="142"/>
      <c r="WBP52" s="142"/>
      <c r="WBQ52" s="142"/>
      <c r="WBR52" s="142"/>
      <c r="WBS52" s="142"/>
      <c r="WBT52" s="142"/>
      <c r="WBU52" s="142"/>
      <c r="WBV52" s="142"/>
      <c r="WBW52" s="142"/>
      <c r="WBX52" s="142"/>
      <c r="WBY52" s="142"/>
      <c r="WBZ52" s="142"/>
      <c r="WCA52" s="142"/>
      <c r="WCB52" s="142"/>
      <c r="WCC52" s="142"/>
      <c r="WCD52" s="142"/>
      <c r="WCE52" s="142"/>
      <c r="WCF52" s="142"/>
      <c r="WCG52" s="142"/>
      <c r="WCH52" s="142"/>
      <c r="WCI52" s="142"/>
      <c r="WCJ52" s="142"/>
      <c r="WCK52" s="142"/>
      <c r="WCL52" s="142"/>
      <c r="WCM52" s="142"/>
      <c r="WCN52" s="142"/>
      <c r="WCO52" s="142"/>
      <c r="WCP52" s="142"/>
      <c r="WCQ52" s="142"/>
      <c r="WCR52" s="142"/>
      <c r="WCS52" s="142"/>
      <c r="WCT52" s="142"/>
      <c r="WCU52" s="142"/>
      <c r="WCV52" s="142"/>
      <c r="WCW52" s="142"/>
      <c r="WCX52" s="142"/>
      <c r="WCY52" s="142"/>
      <c r="WCZ52" s="142"/>
      <c r="WDA52" s="142"/>
      <c r="WDB52" s="142"/>
      <c r="WDC52" s="142"/>
      <c r="WDD52" s="142"/>
      <c r="WDE52" s="142"/>
      <c r="WDF52" s="142"/>
      <c r="WDG52" s="142"/>
      <c r="WDH52" s="142"/>
      <c r="WDI52" s="142"/>
      <c r="WDJ52" s="142"/>
      <c r="WDK52" s="142"/>
      <c r="WDL52" s="142"/>
      <c r="WDM52" s="142"/>
      <c r="WDN52" s="142"/>
      <c r="WDO52" s="142"/>
      <c r="WDP52" s="142"/>
      <c r="WDQ52" s="142"/>
      <c r="WDR52" s="142"/>
      <c r="WDS52" s="142"/>
      <c r="WDT52" s="142"/>
      <c r="WDU52" s="142"/>
      <c r="WDV52" s="142"/>
      <c r="WDW52" s="142"/>
      <c r="WDX52" s="142"/>
      <c r="WDY52" s="142"/>
      <c r="WDZ52" s="142"/>
      <c r="WEA52" s="142"/>
      <c r="WEB52" s="142"/>
      <c r="WEC52" s="142"/>
      <c r="WED52" s="142"/>
      <c r="WEE52" s="142"/>
      <c r="WEF52" s="142"/>
      <c r="WEG52" s="142"/>
      <c r="WEH52" s="142"/>
      <c r="WEI52" s="142"/>
      <c r="WEJ52" s="142"/>
      <c r="WEK52" s="142"/>
      <c r="WEL52" s="142"/>
      <c r="WEM52" s="142"/>
      <c r="WEN52" s="142"/>
      <c r="WEO52" s="142"/>
      <c r="WEP52" s="142"/>
      <c r="WEQ52" s="142"/>
      <c r="WER52" s="142"/>
      <c r="WES52" s="142"/>
      <c r="WET52" s="142"/>
      <c r="WEU52" s="142"/>
      <c r="WEV52" s="142"/>
      <c r="WEW52" s="142"/>
      <c r="WEX52" s="142"/>
      <c r="WEY52" s="142"/>
      <c r="WEZ52" s="142"/>
      <c r="WFA52" s="142"/>
      <c r="WFB52" s="142"/>
      <c r="WFC52" s="142"/>
      <c r="WFD52" s="142"/>
      <c r="WFE52" s="142"/>
      <c r="WFF52" s="142"/>
      <c r="WFG52" s="142"/>
      <c r="WFH52" s="142"/>
      <c r="WFI52" s="142"/>
      <c r="WFJ52" s="142"/>
      <c r="WFK52" s="142"/>
      <c r="WFL52" s="142"/>
      <c r="WFM52" s="142"/>
      <c r="WFN52" s="142"/>
      <c r="WFO52" s="142"/>
      <c r="WFP52" s="142"/>
      <c r="WFQ52" s="142"/>
      <c r="WFR52" s="142"/>
      <c r="WFS52" s="142"/>
      <c r="WFT52" s="142"/>
      <c r="WFU52" s="142"/>
      <c r="WFV52" s="142"/>
      <c r="WFW52" s="142"/>
      <c r="WFX52" s="142"/>
      <c r="WFY52" s="142"/>
      <c r="WFZ52" s="142"/>
      <c r="WGA52" s="142"/>
      <c r="WGB52" s="142"/>
      <c r="WGC52" s="142"/>
      <c r="WGD52" s="142"/>
      <c r="WGE52" s="142"/>
      <c r="WGF52" s="142"/>
      <c r="WGG52" s="142"/>
      <c r="WGH52" s="142"/>
      <c r="WGI52" s="142"/>
      <c r="WGJ52" s="142"/>
      <c r="WGK52" s="142"/>
      <c r="WGL52" s="142"/>
      <c r="WGM52" s="142"/>
      <c r="WGN52" s="142"/>
      <c r="WGO52" s="142"/>
      <c r="WGP52" s="142"/>
      <c r="WGQ52" s="142"/>
      <c r="WGR52" s="142"/>
      <c r="WGS52" s="142"/>
      <c r="WGT52" s="142"/>
      <c r="WGU52" s="142"/>
      <c r="WGV52" s="142"/>
      <c r="WGW52" s="142"/>
      <c r="WGX52" s="142"/>
      <c r="WGY52" s="142"/>
      <c r="WGZ52" s="142"/>
      <c r="WHA52" s="142"/>
      <c r="WHB52" s="142"/>
      <c r="WHC52" s="142"/>
      <c r="WHD52" s="142"/>
      <c r="WHE52" s="142"/>
      <c r="WHF52" s="142"/>
      <c r="WHG52" s="142"/>
      <c r="WHH52" s="142"/>
      <c r="WHI52" s="142"/>
      <c r="WHJ52" s="142"/>
      <c r="WHK52" s="142"/>
      <c r="WHL52" s="142"/>
      <c r="WHM52" s="142"/>
      <c r="WHN52" s="142"/>
      <c r="WHO52" s="142"/>
      <c r="WHP52" s="142"/>
      <c r="WHQ52" s="142"/>
      <c r="WHR52" s="142"/>
      <c r="WHS52" s="142"/>
      <c r="WHT52" s="142"/>
      <c r="WHU52" s="142"/>
      <c r="WHV52" s="142"/>
      <c r="WHW52" s="142"/>
      <c r="WHX52" s="142"/>
      <c r="WHY52" s="142"/>
      <c r="WHZ52" s="142"/>
      <c r="WIA52" s="142"/>
      <c r="WIB52" s="142"/>
      <c r="WIC52" s="142"/>
      <c r="WID52" s="142"/>
      <c r="WIE52" s="142"/>
      <c r="WIF52" s="142"/>
      <c r="WIG52" s="142"/>
      <c r="WIH52" s="142"/>
      <c r="WII52" s="142"/>
      <c r="WIJ52" s="142"/>
      <c r="WIK52" s="142"/>
      <c r="WIL52" s="142"/>
      <c r="WIM52" s="142"/>
      <c r="WIN52" s="142"/>
      <c r="WIO52" s="142"/>
      <c r="WIP52" s="142"/>
      <c r="WIQ52" s="142"/>
      <c r="WIR52" s="142"/>
      <c r="WIS52" s="142"/>
      <c r="WIT52" s="142"/>
      <c r="WIU52" s="142"/>
      <c r="WIV52" s="142"/>
      <c r="WIW52" s="142"/>
      <c r="WIX52" s="142"/>
      <c r="WIY52" s="142"/>
      <c r="WIZ52" s="142"/>
      <c r="WJA52" s="142"/>
      <c r="WJB52" s="142"/>
      <c r="WJC52" s="142"/>
      <c r="WJD52" s="142"/>
      <c r="WJE52" s="142"/>
      <c r="WJF52" s="142"/>
      <c r="WJG52" s="142"/>
      <c r="WJH52" s="142"/>
      <c r="WJI52" s="142"/>
      <c r="WJJ52" s="142"/>
      <c r="WJK52" s="142"/>
      <c r="WJL52" s="142"/>
      <c r="WJM52" s="142"/>
      <c r="WJN52" s="142"/>
      <c r="WJO52" s="142"/>
      <c r="WJP52" s="142"/>
      <c r="WJQ52" s="142"/>
      <c r="WJR52" s="142"/>
      <c r="WJS52" s="142"/>
      <c r="WJT52" s="142"/>
      <c r="WJU52" s="142"/>
      <c r="WJV52" s="142"/>
      <c r="WJW52" s="142"/>
      <c r="WJX52" s="142"/>
      <c r="WJY52" s="142"/>
      <c r="WJZ52" s="142"/>
      <c r="WKA52" s="142"/>
      <c r="WKB52" s="142"/>
      <c r="WKC52" s="142"/>
      <c r="WKD52" s="142"/>
      <c r="WKE52" s="142"/>
      <c r="WKF52" s="142"/>
      <c r="WKG52" s="142"/>
      <c r="WKH52" s="142"/>
      <c r="WKI52" s="142"/>
      <c r="WKJ52" s="142"/>
      <c r="WKK52" s="142"/>
      <c r="WKL52" s="142"/>
      <c r="WKM52" s="142"/>
      <c r="WKN52" s="142"/>
      <c r="WKO52" s="142"/>
      <c r="WKP52" s="142"/>
      <c r="WKQ52" s="142"/>
      <c r="WKR52" s="142"/>
      <c r="WKS52" s="142"/>
      <c r="WKT52" s="142"/>
      <c r="WKU52" s="142"/>
      <c r="WKV52" s="142"/>
      <c r="WKW52" s="142"/>
      <c r="WKX52" s="142"/>
      <c r="WKY52" s="142"/>
      <c r="WKZ52" s="142"/>
      <c r="WLA52" s="142"/>
      <c r="WLB52" s="142"/>
      <c r="WLC52" s="142"/>
      <c r="WLD52" s="142"/>
      <c r="WLE52" s="142"/>
      <c r="WLF52" s="142"/>
      <c r="WLG52" s="142"/>
      <c r="WLH52" s="142"/>
      <c r="WLI52" s="142"/>
      <c r="WLJ52" s="142"/>
      <c r="WLK52" s="142"/>
      <c r="WLL52" s="142"/>
      <c r="WLM52" s="142"/>
      <c r="WLN52" s="142"/>
      <c r="WLO52" s="142"/>
      <c r="WLP52" s="142"/>
      <c r="WLQ52" s="142"/>
      <c r="WLR52" s="142"/>
      <c r="WLS52" s="142"/>
      <c r="WLT52" s="142"/>
      <c r="WLU52" s="142"/>
      <c r="WLV52" s="142"/>
      <c r="WLW52" s="142"/>
      <c r="WLX52" s="142"/>
      <c r="WLY52" s="142"/>
      <c r="WLZ52" s="142"/>
      <c r="WMA52" s="142"/>
      <c r="WMB52" s="142"/>
      <c r="WMC52" s="142"/>
      <c r="WMD52" s="142"/>
      <c r="WME52" s="142"/>
      <c r="WMF52" s="142"/>
      <c r="WMG52" s="142"/>
      <c r="WMH52" s="142"/>
      <c r="WMI52" s="142"/>
      <c r="WMJ52" s="142"/>
      <c r="WMK52" s="142"/>
      <c r="WML52" s="142"/>
      <c r="WMM52" s="142"/>
      <c r="WMN52" s="142"/>
      <c r="WMO52" s="142"/>
      <c r="WMP52" s="142"/>
      <c r="WMQ52" s="142"/>
      <c r="WMR52" s="142"/>
      <c r="WMS52" s="142"/>
      <c r="WMT52" s="142"/>
      <c r="WMU52" s="142"/>
      <c r="WMV52" s="142"/>
      <c r="WMW52" s="142"/>
      <c r="WMX52" s="142"/>
      <c r="WMY52" s="142"/>
      <c r="WMZ52" s="142"/>
      <c r="WNA52" s="142"/>
      <c r="WNB52" s="142"/>
      <c r="WNC52" s="142"/>
      <c r="WND52" s="142"/>
      <c r="WNE52" s="142"/>
      <c r="WNF52" s="142"/>
      <c r="WNG52" s="142"/>
      <c r="WNH52" s="142"/>
      <c r="WNI52" s="142"/>
      <c r="WNJ52" s="142"/>
      <c r="WNK52" s="142"/>
      <c r="WNL52" s="142"/>
      <c r="WNM52" s="142"/>
      <c r="WNN52" s="142"/>
      <c r="WNO52" s="142"/>
      <c r="WNP52" s="142"/>
      <c r="WNQ52" s="142"/>
      <c r="WNR52" s="142"/>
      <c r="WNS52" s="142"/>
      <c r="WNT52" s="142"/>
      <c r="WNU52" s="142"/>
      <c r="WNV52" s="142"/>
      <c r="WNW52" s="142"/>
      <c r="WNX52" s="142"/>
      <c r="WNY52" s="142"/>
      <c r="WNZ52" s="142"/>
      <c r="WOA52" s="142"/>
      <c r="WOB52" s="142"/>
      <c r="WOC52" s="142"/>
      <c r="WOD52" s="142"/>
      <c r="WOE52" s="142"/>
      <c r="WOF52" s="142"/>
      <c r="WOG52" s="142"/>
      <c r="WOH52" s="142"/>
      <c r="WOI52" s="142"/>
      <c r="WOJ52" s="142"/>
      <c r="WOK52" s="142"/>
      <c r="WOL52" s="142"/>
      <c r="WOM52" s="142"/>
      <c r="WON52" s="142"/>
      <c r="WOO52" s="142"/>
      <c r="WOP52" s="142"/>
      <c r="WOQ52" s="142"/>
      <c r="WOR52" s="142"/>
      <c r="WOS52" s="142"/>
      <c r="WOT52" s="142"/>
      <c r="WOU52" s="142"/>
      <c r="WOV52" s="142"/>
      <c r="WOW52" s="142"/>
      <c r="WOX52" s="142"/>
      <c r="WOY52" s="142"/>
      <c r="WOZ52" s="142"/>
      <c r="WPA52" s="142"/>
      <c r="WPB52" s="142"/>
      <c r="WPC52" s="142"/>
      <c r="WPD52" s="142"/>
      <c r="WPE52" s="142"/>
      <c r="WPF52" s="142"/>
      <c r="WPG52" s="142"/>
      <c r="WPH52" s="142"/>
      <c r="WPI52" s="142"/>
      <c r="WPJ52" s="142"/>
      <c r="WPK52" s="142"/>
      <c r="WPL52" s="142"/>
      <c r="WPM52" s="142"/>
      <c r="WPN52" s="142"/>
      <c r="WPO52" s="142"/>
      <c r="WPP52" s="142"/>
      <c r="WPQ52" s="142"/>
      <c r="WPR52" s="142"/>
      <c r="WPS52" s="142"/>
      <c r="WPT52" s="142"/>
      <c r="WPU52" s="142"/>
      <c r="WPV52" s="142"/>
      <c r="WPW52" s="142"/>
      <c r="WPX52" s="142"/>
      <c r="WPY52" s="142"/>
      <c r="WPZ52" s="142"/>
      <c r="WQA52" s="142"/>
      <c r="WQB52" s="142"/>
      <c r="WQC52" s="142"/>
      <c r="WQD52" s="142"/>
      <c r="WQE52" s="142"/>
      <c r="WQF52" s="142"/>
      <c r="WQG52" s="142"/>
      <c r="WQH52" s="142"/>
      <c r="WQI52" s="142"/>
      <c r="WQJ52" s="142"/>
      <c r="WQK52" s="142"/>
      <c r="WQL52" s="142"/>
      <c r="WQM52" s="142"/>
      <c r="WQN52" s="142"/>
      <c r="WQO52" s="142"/>
      <c r="WQP52" s="142"/>
      <c r="WQQ52" s="142"/>
      <c r="WQR52" s="142"/>
      <c r="WQS52" s="142"/>
      <c r="WQT52" s="142"/>
      <c r="WQU52" s="142"/>
      <c r="WQV52" s="142"/>
      <c r="WQW52" s="142"/>
      <c r="WQX52" s="142"/>
      <c r="WQY52" s="142"/>
      <c r="WQZ52" s="142"/>
      <c r="WRA52" s="142"/>
      <c r="WRB52" s="142"/>
      <c r="WRC52" s="142"/>
      <c r="WRD52" s="142"/>
      <c r="WRE52" s="142"/>
      <c r="WRF52" s="142"/>
      <c r="WRG52" s="142"/>
      <c r="WRH52" s="142"/>
      <c r="WRI52" s="142"/>
      <c r="WRJ52" s="142"/>
      <c r="WRK52" s="142"/>
      <c r="WRL52" s="142"/>
      <c r="WRM52" s="142"/>
      <c r="WRN52" s="142"/>
      <c r="WRO52" s="142"/>
      <c r="WRP52" s="142"/>
      <c r="WRQ52" s="142"/>
      <c r="WRR52" s="142"/>
      <c r="WRS52" s="142"/>
      <c r="WRT52" s="142"/>
      <c r="WRU52" s="142"/>
      <c r="WRV52" s="142"/>
      <c r="WRW52" s="142"/>
      <c r="WRX52" s="142"/>
      <c r="WRY52" s="142"/>
      <c r="WRZ52" s="142"/>
      <c r="WSA52" s="142"/>
      <c r="WSB52" s="142"/>
      <c r="WSC52" s="142"/>
      <c r="WSD52" s="142"/>
      <c r="WSE52" s="142"/>
      <c r="WSF52" s="142"/>
      <c r="WSG52" s="142"/>
      <c r="WSH52" s="142"/>
      <c r="WSI52" s="142"/>
      <c r="WSJ52" s="142"/>
      <c r="WSK52" s="142"/>
      <c r="WSL52" s="142"/>
      <c r="WSM52" s="142"/>
      <c r="WSN52" s="142"/>
      <c r="WSO52" s="142"/>
      <c r="WSP52" s="142"/>
      <c r="WSQ52" s="142"/>
      <c r="WSR52" s="142"/>
      <c r="WSS52" s="142"/>
      <c r="WST52" s="142"/>
      <c r="WSU52" s="142"/>
      <c r="WSV52" s="142"/>
      <c r="WSW52" s="142"/>
      <c r="WSX52" s="142"/>
      <c r="WSY52" s="142"/>
      <c r="WSZ52" s="142"/>
      <c r="WTA52" s="142"/>
      <c r="WTB52" s="142"/>
      <c r="WTC52" s="142"/>
      <c r="WTD52" s="142"/>
      <c r="WTE52" s="142"/>
      <c r="WTF52" s="142"/>
      <c r="WTG52" s="142"/>
      <c r="WTH52" s="142"/>
      <c r="WTI52" s="142"/>
      <c r="WTJ52" s="142"/>
      <c r="WTK52" s="142"/>
      <c r="WTL52" s="142"/>
      <c r="WTM52" s="142"/>
      <c r="WTN52" s="142"/>
      <c r="WTO52" s="142"/>
      <c r="WTP52" s="142"/>
      <c r="WTQ52" s="142"/>
      <c r="WTR52" s="142"/>
      <c r="WTS52" s="142"/>
      <c r="WTT52" s="142"/>
      <c r="WTU52" s="142"/>
      <c r="WTV52" s="142"/>
      <c r="WTW52" s="142"/>
      <c r="WTX52" s="142"/>
      <c r="WTY52" s="142"/>
      <c r="WTZ52" s="142"/>
      <c r="WUA52" s="142"/>
      <c r="WUB52" s="142"/>
      <c r="WUC52" s="142"/>
      <c r="WUD52" s="142"/>
      <c r="WUE52" s="142"/>
      <c r="WUF52" s="142"/>
      <c r="WUG52" s="142"/>
      <c r="WUH52" s="142"/>
      <c r="WUI52" s="142"/>
      <c r="WUJ52" s="142"/>
      <c r="WUK52" s="142"/>
      <c r="WUL52" s="142"/>
      <c r="WUM52" s="142"/>
      <c r="WUN52" s="142"/>
      <c r="WUO52" s="142"/>
      <c r="WUP52" s="142"/>
      <c r="WUQ52" s="142"/>
      <c r="WUR52" s="142"/>
      <c r="WUS52" s="142"/>
      <c r="WUT52" s="142"/>
      <c r="WUU52" s="142"/>
      <c r="WUV52" s="142"/>
      <c r="WUW52" s="142"/>
      <c r="WUX52" s="142"/>
      <c r="WUY52" s="142"/>
      <c r="WUZ52" s="142"/>
      <c r="WVA52" s="142"/>
      <c r="WVB52" s="142"/>
      <c r="WVC52" s="142"/>
      <c r="WVD52" s="142"/>
      <c r="WVE52" s="142"/>
      <c r="WVF52" s="142"/>
      <c r="WVG52" s="142"/>
      <c r="WVH52" s="142"/>
      <c r="WVI52" s="142"/>
      <c r="WVJ52" s="142"/>
      <c r="WVK52" s="142"/>
      <c r="WVL52" s="142"/>
      <c r="WVM52" s="142"/>
      <c r="WVN52" s="142"/>
      <c r="WVO52" s="142"/>
      <c r="WVP52" s="142"/>
      <c r="WVQ52" s="142"/>
      <c r="WVR52" s="142"/>
      <c r="WVS52" s="142"/>
      <c r="WVT52" s="142"/>
      <c r="WVU52" s="142"/>
      <c r="WVV52" s="142"/>
      <c r="WVW52" s="142"/>
      <c r="WVX52" s="142"/>
      <c r="WVY52" s="142"/>
      <c r="WVZ52" s="142"/>
      <c r="WWA52" s="142"/>
      <c r="WWB52" s="142"/>
      <c r="WWC52" s="142"/>
      <c r="WWD52" s="142"/>
      <c r="WWE52" s="142"/>
      <c r="WWF52" s="142"/>
      <c r="WWG52" s="142"/>
      <c r="WWH52" s="142"/>
      <c r="WWI52" s="142"/>
      <c r="WWJ52" s="142"/>
      <c r="WWK52" s="142"/>
      <c r="WWL52" s="142"/>
      <c r="WWM52" s="142"/>
      <c r="WWN52" s="142"/>
      <c r="WWO52" s="142"/>
      <c r="WWP52" s="142"/>
      <c r="WWQ52" s="142"/>
      <c r="WWR52" s="142"/>
      <c r="WWS52" s="142"/>
      <c r="WWT52" s="142"/>
      <c r="WWU52" s="142"/>
      <c r="WWV52" s="142"/>
      <c r="WWW52" s="142"/>
      <c r="WWX52" s="142"/>
      <c r="WWY52" s="142"/>
      <c r="WWZ52" s="142"/>
      <c r="WXA52" s="142"/>
      <c r="WXB52" s="142"/>
      <c r="WXC52" s="142"/>
      <c r="WXD52" s="142"/>
      <c r="WXE52" s="142"/>
      <c r="WXF52" s="142"/>
      <c r="WXG52" s="142"/>
      <c r="WXH52" s="142"/>
      <c r="WXI52" s="142"/>
      <c r="WXJ52" s="142"/>
      <c r="WXK52" s="142"/>
      <c r="WXL52" s="142"/>
      <c r="WXM52" s="142"/>
      <c r="WXN52" s="142"/>
      <c r="WXO52" s="142"/>
      <c r="WXP52" s="142"/>
      <c r="WXQ52" s="142"/>
      <c r="WXR52" s="142"/>
      <c r="WXS52" s="142"/>
      <c r="WXT52" s="142"/>
      <c r="WXU52" s="142"/>
      <c r="WXV52" s="142"/>
      <c r="WXW52" s="142"/>
      <c r="WXX52" s="142"/>
      <c r="WXY52" s="142"/>
      <c r="WXZ52" s="142"/>
      <c r="WYA52" s="142"/>
      <c r="WYB52" s="142"/>
      <c r="WYC52" s="142"/>
      <c r="WYD52" s="142"/>
      <c r="WYE52" s="142"/>
      <c r="WYF52" s="142"/>
      <c r="WYG52" s="142"/>
      <c r="WYH52" s="142"/>
      <c r="WYI52" s="142"/>
      <c r="WYJ52" s="142"/>
      <c r="WYK52" s="142"/>
      <c r="WYL52" s="142"/>
      <c r="WYM52" s="142"/>
      <c r="WYN52" s="142"/>
      <c r="WYO52" s="142"/>
      <c r="WYP52" s="142"/>
      <c r="WYQ52" s="142"/>
      <c r="WYR52" s="142"/>
      <c r="WYS52" s="142"/>
      <c r="WYT52" s="142"/>
      <c r="WYU52" s="142"/>
      <c r="WYV52" s="142"/>
      <c r="WYW52" s="142"/>
      <c r="WYX52" s="142"/>
      <c r="WYY52" s="142"/>
      <c r="WYZ52" s="142"/>
      <c r="WZA52" s="142"/>
      <c r="WZB52" s="142"/>
      <c r="WZC52" s="142"/>
      <c r="WZD52" s="142"/>
      <c r="WZE52" s="142"/>
      <c r="WZF52" s="142"/>
      <c r="WZG52" s="142"/>
      <c r="WZH52" s="142"/>
      <c r="WZI52" s="142"/>
      <c r="WZJ52" s="142"/>
      <c r="WZK52" s="142"/>
      <c r="WZL52" s="142"/>
      <c r="WZM52" s="142"/>
      <c r="WZN52" s="142"/>
      <c r="WZO52" s="142"/>
      <c r="WZP52" s="142"/>
      <c r="WZQ52" s="142"/>
      <c r="WZR52" s="142"/>
      <c r="WZS52" s="142"/>
      <c r="WZT52" s="142"/>
      <c r="WZU52" s="142"/>
      <c r="WZV52" s="142"/>
      <c r="WZW52" s="142"/>
      <c r="WZX52" s="142"/>
      <c r="WZY52" s="142"/>
      <c r="WZZ52" s="142"/>
      <c r="XAA52" s="142"/>
      <c r="XAB52" s="142"/>
      <c r="XAC52" s="142"/>
      <c r="XAD52" s="142"/>
      <c r="XAE52" s="142"/>
      <c r="XAF52" s="142"/>
      <c r="XAG52" s="142"/>
      <c r="XAH52" s="142"/>
      <c r="XAI52" s="142"/>
      <c r="XAJ52" s="142"/>
      <c r="XAK52" s="142"/>
      <c r="XAL52" s="142"/>
      <c r="XAM52" s="142"/>
      <c r="XAN52" s="142"/>
      <c r="XAO52" s="142"/>
      <c r="XAP52" s="142"/>
      <c r="XAQ52" s="142"/>
      <c r="XAR52" s="142"/>
      <c r="XAS52" s="142"/>
      <c r="XAT52" s="142"/>
      <c r="XAU52" s="142"/>
      <c r="XAV52" s="142"/>
      <c r="XAW52" s="142"/>
      <c r="XAX52" s="142"/>
      <c r="XAY52" s="142"/>
      <c r="XAZ52" s="142"/>
      <c r="XBA52" s="142"/>
      <c r="XBB52" s="142"/>
      <c r="XBC52" s="142"/>
      <c r="XBD52" s="142"/>
      <c r="XBE52" s="142"/>
      <c r="XBF52" s="142"/>
      <c r="XBG52" s="142"/>
      <c r="XBH52" s="142"/>
      <c r="XBI52" s="142"/>
      <c r="XBJ52" s="142"/>
      <c r="XBK52" s="142"/>
      <c r="XBL52" s="142"/>
      <c r="XBM52" s="142"/>
      <c r="XBN52" s="142"/>
      <c r="XBO52" s="142"/>
      <c r="XBP52" s="142"/>
      <c r="XBQ52" s="142"/>
      <c r="XBR52" s="142"/>
      <c r="XBS52" s="142"/>
      <c r="XBT52" s="142"/>
      <c r="XBU52" s="142"/>
      <c r="XBV52" s="142"/>
      <c r="XBW52" s="142"/>
      <c r="XBX52" s="142"/>
      <c r="XBY52" s="142"/>
      <c r="XBZ52" s="142"/>
      <c r="XCA52" s="142"/>
      <c r="XCB52" s="142"/>
      <c r="XCC52" s="142"/>
      <c r="XCD52" s="142"/>
      <c r="XCE52" s="142"/>
      <c r="XCF52" s="142"/>
      <c r="XCG52" s="142"/>
      <c r="XCH52" s="142"/>
      <c r="XCI52" s="142"/>
      <c r="XCJ52" s="142"/>
      <c r="XCK52" s="142"/>
      <c r="XCL52" s="142"/>
      <c r="XCM52" s="142"/>
      <c r="XCN52" s="142"/>
      <c r="XCO52" s="142"/>
      <c r="XCP52" s="142"/>
      <c r="XCQ52" s="142"/>
      <c r="XCR52" s="142"/>
      <c r="XCS52" s="142"/>
      <c r="XCT52" s="142"/>
      <c r="XCU52" s="142"/>
      <c r="XCV52" s="142"/>
      <c r="XCW52" s="142"/>
      <c r="XCX52" s="142"/>
      <c r="XCY52" s="142"/>
      <c r="XCZ52" s="142"/>
      <c r="XDA52" s="142"/>
      <c r="XDB52" s="142"/>
      <c r="XDC52" s="142"/>
      <c r="XDD52" s="142"/>
      <c r="XDE52" s="142"/>
      <c r="XDF52" s="142"/>
      <c r="XDG52" s="142"/>
      <c r="XDH52" s="142"/>
      <c r="XDI52" s="142"/>
      <c r="XDJ52" s="142"/>
      <c r="XDK52" s="142"/>
      <c r="XDL52" s="142"/>
      <c r="XDM52" s="142"/>
      <c r="XDN52" s="142"/>
      <c r="XDO52" s="142"/>
      <c r="XDP52" s="142"/>
      <c r="XDQ52" s="142"/>
      <c r="XDR52" s="142"/>
      <c r="XDS52" s="142"/>
      <c r="XDT52" s="142"/>
      <c r="XDU52" s="142"/>
      <c r="XDV52" s="142"/>
      <c r="XDW52" s="142"/>
      <c r="XDX52" s="142"/>
      <c r="XDY52" s="142"/>
      <c r="XDZ52" s="142"/>
      <c r="XEA52" s="142"/>
      <c r="XEB52" s="142"/>
      <c r="XEC52" s="142"/>
      <c r="XED52" s="142"/>
      <c r="XEE52" s="142"/>
      <c r="XEF52" s="142"/>
      <c r="XEG52" s="142"/>
      <c r="XEH52" s="142"/>
      <c r="XEI52" s="142"/>
      <c r="XEJ52" s="142"/>
      <c r="XEK52" s="142"/>
      <c r="XEL52" s="142"/>
      <c r="XEM52" s="142"/>
      <c r="XEN52" s="142"/>
      <c r="XEO52" s="142"/>
      <c r="XEP52" s="142"/>
      <c r="XEQ52" s="142"/>
      <c r="XER52" s="142"/>
      <c r="XES52" s="142"/>
      <c r="XET52" s="142"/>
      <c r="XEU52" s="142"/>
      <c r="XEV52" s="142"/>
      <c r="XEW52" s="142"/>
      <c r="XEX52" s="142"/>
      <c r="XEY52" s="142"/>
      <c r="XEZ52" s="142"/>
      <c r="XFA52" s="142"/>
      <c r="XFB52" s="142"/>
      <c r="XFC52" s="142"/>
      <c r="XFD52" s="142"/>
    </row>
    <row r="53" spans="1:16384">
      <c r="A53" s="31" t="s">
        <v>151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1"/>
      <c r="SC53" s="31"/>
      <c r="SD53" s="31"/>
      <c r="SE53" s="31"/>
      <c r="SF53" s="31"/>
      <c r="SG53" s="31"/>
      <c r="SH53" s="31"/>
      <c r="SI53" s="31"/>
      <c r="SJ53" s="31"/>
      <c r="SK53" s="31"/>
      <c r="SL53" s="31"/>
      <c r="SM53" s="31"/>
      <c r="SN53" s="31"/>
      <c r="SO53" s="31"/>
      <c r="SP53" s="31"/>
      <c r="SQ53" s="31"/>
      <c r="SR53" s="31"/>
      <c r="SS53" s="31"/>
      <c r="ST53" s="31"/>
      <c r="SU53" s="31"/>
      <c r="SV53" s="31"/>
      <c r="SW53" s="31"/>
      <c r="SX53" s="31"/>
      <c r="SY53" s="31"/>
      <c r="SZ53" s="31"/>
      <c r="TA53" s="31"/>
      <c r="TB53" s="31"/>
      <c r="TC53" s="31"/>
      <c r="TD53" s="31"/>
      <c r="TE53" s="31"/>
      <c r="TF53" s="31"/>
      <c r="TG53" s="31"/>
      <c r="TH53" s="31"/>
      <c r="TI53" s="31"/>
      <c r="TJ53" s="31"/>
      <c r="TK53" s="31"/>
      <c r="TL53" s="31"/>
      <c r="TM53" s="31"/>
      <c r="TN53" s="31"/>
      <c r="TO53" s="31"/>
      <c r="TP53" s="31"/>
      <c r="TQ53" s="31"/>
      <c r="TR53" s="31"/>
      <c r="TS53" s="31"/>
      <c r="TT53" s="31"/>
      <c r="TU53" s="31"/>
      <c r="TV53" s="31"/>
      <c r="TW53" s="31"/>
      <c r="TX53" s="31"/>
      <c r="TY53" s="31"/>
      <c r="TZ53" s="31"/>
      <c r="UA53" s="31"/>
      <c r="UB53" s="31"/>
      <c r="UC53" s="31"/>
      <c r="UD53" s="31"/>
      <c r="UE53" s="31"/>
      <c r="UF53" s="31"/>
      <c r="UG53" s="31"/>
      <c r="UH53" s="31"/>
      <c r="UI53" s="31"/>
      <c r="UJ53" s="31"/>
      <c r="UK53" s="31"/>
      <c r="UL53" s="31"/>
      <c r="UM53" s="31"/>
      <c r="UN53" s="31"/>
      <c r="UO53" s="31"/>
      <c r="UP53" s="31"/>
      <c r="UQ53" s="31"/>
      <c r="UR53" s="31"/>
      <c r="US53" s="31"/>
      <c r="UT53" s="31"/>
      <c r="UU53" s="31"/>
      <c r="UV53" s="31"/>
      <c r="UW53" s="31"/>
      <c r="UX53" s="31"/>
      <c r="UY53" s="31"/>
      <c r="UZ53" s="31"/>
      <c r="VA53" s="31"/>
      <c r="VB53" s="31"/>
      <c r="VC53" s="31"/>
      <c r="VD53" s="31"/>
      <c r="VE53" s="31"/>
      <c r="VF53" s="31"/>
      <c r="VG53" s="31"/>
      <c r="VH53" s="31"/>
      <c r="VI53" s="31"/>
      <c r="VJ53" s="31"/>
      <c r="VK53" s="31"/>
      <c r="VL53" s="31"/>
      <c r="VM53" s="31"/>
      <c r="VN53" s="31"/>
      <c r="VO53" s="31"/>
      <c r="VP53" s="31"/>
      <c r="VQ53" s="31"/>
      <c r="VR53" s="31"/>
      <c r="VS53" s="31"/>
      <c r="VT53" s="31"/>
      <c r="VU53" s="31"/>
      <c r="VV53" s="31"/>
      <c r="VW53" s="31"/>
      <c r="VX53" s="31"/>
      <c r="VY53" s="31"/>
      <c r="VZ53" s="31"/>
      <c r="WA53" s="31"/>
      <c r="WB53" s="31"/>
      <c r="WC53" s="31"/>
      <c r="WD53" s="31"/>
      <c r="WE53" s="31"/>
      <c r="WF53" s="31"/>
      <c r="WG53" s="31"/>
      <c r="WH53" s="31"/>
      <c r="WI53" s="31"/>
      <c r="WJ53" s="31"/>
      <c r="WK53" s="31"/>
      <c r="WL53" s="31"/>
      <c r="WM53" s="31"/>
      <c r="WN53" s="31"/>
      <c r="WO53" s="31"/>
      <c r="WP53" s="31"/>
      <c r="WQ53" s="31"/>
      <c r="WR53" s="31"/>
      <c r="WS53" s="31"/>
      <c r="WT53" s="31"/>
      <c r="WU53" s="31"/>
      <c r="WV53" s="31"/>
      <c r="WW53" s="31"/>
      <c r="WX53" s="31"/>
      <c r="WY53" s="31"/>
      <c r="WZ53" s="31"/>
      <c r="XA53" s="31"/>
      <c r="XB53" s="31"/>
      <c r="XC53" s="31"/>
      <c r="XD53" s="31"/>
      <c r="XE53" s="31"/>
      <c r="XF53" s="31"/>
      <c r="XG53" s="31"/>
      <c r="XH53" s="31"/>
      <c r="XI53" s="31"/>
      <c r="XJ53" s="31"/>
      <c r="XK53" s="31"/>
      <c r="XL53" s="31"/>
      <c r="XM53" s="31"/>
      <c r="XN53" s="31"/>
      <c r="XO53" s="31"/>
      <c r="XP53" s="31"/>
      <c r="XQ53" s="31"/>
      <c r="XR53" s="31"/>
      <c r="XS53" s="31"/>
      <c r="XT53" s="31"/>
      <c r="XU53" s="31"/>
      <c r="XV53" s="31"/>
      <c r="XW53" s="31"/>
      <c r="XX53" s="31"/>
      <c r="XY53" s="31"/>
      <c r="XZ53" s="31"/>
      <c r="YA53" s="31"/>
      <c r="YB53" s="31"/>
      <c r="YC53" s="31"/>
      <c r="YD53" s="31"/>
      <c r="YE53" s="31"/>
      <c r="YF53" s="31"/>
      <c r="YG53" s="31"/>
      <c r="YH53" s="31"/>
      <c r="YI53" s="31"/>
      <c r="YJ53" s="31"/>
      <c r="YK53" s="31"/>
      <c r="YL53" s="31"/>
      <c r="YM53" s="31"/>
      <c r="YN53" s="31"/>
      <c r="YO53" s="31"/>
      <c r="YP53" s="31"/>
      <c r="YQ53" s="31"/>
      <c r="YR53" s="31"/>
      <c r="YS53" s="31"/>
      <c r="YT53" s="31"/>
      <c r="YU53" s="31"/>
      <c r="YV53" s="31"/>
      <c r="YW53" s="31"/>
      <c r="YX53" s="31"/>
      <c r="YY53" s="31"/>
      <c r="YZ53" s="31"/>
      <c r="ZA53" s="31"/>
      <c r="ZB53" s="31"/>
      <c r="ZC53" s="31"/>
      <c r="ZD53" s="31"/>
      <c r="ZE53" s="31"/>
      <c r="ZF53" s="31"/>
      <c r="ZG53" s="31"/>
      <c r="ZH53" s="31"/>
      <c r="ZI53" s="31"/>
      <c r="ZJ53" s="31"/>
      <c r="ZK53" s="31"/>
      <c r="ZL53" s="31"/>
      <c r="ZM53" s="31"/>
      <c r="ZN53" s="31"/>
      <c r="ZO53" s="31"/>
      <c r="ZP53" s="31"/>
      <c r="ZQ53" s="31"/>
      <c r="ZR53" s="31"/>
      <c r="ZS53" s="31"/>
      <c r="ZT53" s="31"/>
      <c r="ZU53" s="31"/>
      <c r="ZV53" s="31"/>
      <c r="ZW53" s="31"/>
      <c r="ZX53" s="31"/>
      <c r="ZY53" s="31"/>
      <c r="ZZ53" s="31"/>
      <c r="AAA53" s="31"/>
      <c r="AAB53" s="31"/>
      <c r="AAC53" s="31"/>
      <c r="AAD53" s="31"/>
      <c r="AAE53" s="31"/>
      <c r="AAF53" s="31"/>
      <c r="AAG53" s="31"/>
      <c r="AAH53" s="31"/>
      <c r="AAI53" s="31"/>
      <c r="AAJ53" s="31"/>
      <c r="AAK53" s="31"/>
      <c r="AAL53" s="31"/>
      <c r="AAM53" s="31"/>
      <c r="AAN53" s="31"/>
      <c r="AAO53" s="31"/>
      <c r="AAP53" s="31"/>
      <c r="AAQ53" s="31"/>
      <c r="AAR53" s="31"/>
      <c r="AAS53" s="31"/>
      <c r="AAT53" s="31"/>
      <c r="AAU53" s="31"/>
      <c r="AAV53" s="31"/>
      <c r="AAW53" s="31"/>
      <c r="AAX53" s="31"/>
      <c r="AAY53" s="31"/>
      <c r="AAZ53" s="31"/>
      <c r="ABA53" s="31"/>
      <c r="ABB53" s="31"/>
      <c r="ABC53" s="31"/>
      <c r="ABD53" s="31"/>
      <c r="ABE53" s="31"/>
      <c r="ABF53" s="31"/>
      <c r="ABG53" s="31"/>
      <c r="ABH53" s="31"/>
      <c r="ABI53" s="31"/>
      <c r="ABJ53" s="31"/>
      <c r="ABK53" s="31"/>
      <c r="ABL53" s="31"/>
      <c r="ABM53" s="31"/>
      <c r="ABN53" s="31"/>
      <c r="ABO53" s="31"/>
      <c r="ABP53" s="31"/>
      <c r="ABQ53" s="31"/>
      <c r="ABR53" s="31"/>
      <c r="ABS53" s="31"/>
      <c r="ABT53" s="31"/>
      <c r="ABU53" s="31"/>
      <c r="ABV53" s="31"/>
      <c r="ABW53" s="31"/>
      <c r="ABX53" s="31"/>
      <c r="ABY53" s="31"/>
      <c r="ABZ53" s="31"/>
      <c r="ACA53" s="31"/>
      <c r="ACB53" s="31"/>
      <c r="ACC53" s="31"/>
      <c r="ACD53" s="31"/>
      <c r="ACE53" s="31"/>
      <c r="ACF53" s="31"/>
      <c r="ACG53" s="31"/>
      <c r="ACH53" s="31"/>
      <c r="ACI53" s="31"/>
      <c r="ACJ53" s="31"/>
      <c r="ACK53" s="31"/>
      <c r="ACL53" s="31"/>
      <c r="ACM53" s="31"/>
      <c r="ACN53" s="31"/>
      <c r="ACO53" s="31"/>
      <c r="ACP53" s="31"/>
      <c r="ACQ53" s="31"/>
      <c r="ACR53" s="31"/>
      <c r="ACS53" s="31"/>
      <c r="ACT53" s="31"/>
      <c r="ACU53" s="31"/>
      <c r="ACV53" s="31"/>
      <c r="ACW53" s="31"/>
      <c r="ACX53" s="31"/>
      <c r="ACY53" s="31"/>
      <c r="ACZ53" s="31"/>
      <c r="ADA53" s="31"/>
      <c r="ADB53" s="31"/>
      <c r="ADC53" s="31"/>
      <c r="ADD53" s="31"/>
      <c r="ADE53" s="31"/>
      <c r="ADF53" s="31"/>
      <c r="ADG53" s="31"/>
      <c r="ADH53" s="31"/>
      <c r="ADI53" s="31"/>
      <c r="ADJ53" s="31"/>
      <c r="ADK53" s="31"/>
      <c r="ADL53" s="31"/>
      <c r="ADM53" s="31"/>
      <c r="ADN53" s="31"/>
      <c r="ADO53" s="31"/>
      <c r="ADP53" s="31"/>
      <c r="ADQ53" s="31"/>
      <c r="ADR53" s="31"/>
      <c r="ADS53" s="31"/>
      <c r="ADT53" s="31"/>
      <c r="ADU53" s="31"/>
      <c r="ADV53" s="31"/>
      <c r="ADW53" s="31"/>
      <c r="ADX53" s="31"/>
      <c r="ADY53" s="31"/>
      <c r="ADZ53" s="31"/>
      <c r="AEA53" s="31"/>
      <c r="AEB53" s="31"/>
      <c r="AEC53" s="31"/>
      <c r="AED53" s="31"/>
      <c r="AEE53" s="31"/>
      <c r="AEF53" s="31"/>
      <c r="AEG53" s="31"/>
      <c r="AEH53" s="31"/>
      <c r="AEI53" s="31"/>
      <c r="AEJ53" s="31"/>
      <c r="AEK53" s="31"/>
      <c r="AEL53" s="31"/>
      <c r="AEM53" s="31"/>
      <c r="AEN53" s="31"/>
      <c r="AEO53" s="31"/>
      <c r="AEP53" s="31"/>
      <c r="AEQ53" s="31"/>
      <c r="AER53" s="31"/>
      <c r="AES53" s="31"/>
      <c r="AET53" s="31"/>
      <c r="AEU53" s="31"/>
      <c r="AEV53" s="31"/>
      <c r="AEW53" s="31"/>
      <c r="AEX53" s="31"/>
      <c r="AEY53" s="31"/>
      <c r="AEZ53" s="31"/>
      <c r="AFA53" s="31"/>
      <c r="AFB53" s="31"/>
      <c r="AFC53" s="31"/>
      <c r="AFD53" s="31"/>
      <c r="AFE53" s="31"/>
      <c r="AFF53" s="31"/>
      <c r="AFG53" s="31"/>
      <c r="AFH53" s="31"/>
      <c r="AFI53" s="31"/>
      <c r="AFJ53" s="31"/>
      <c r="AFK53" s="31"/>
      <c r="AFL53" s="31"/>
      <c r="AFM53" s="31"/>
      <c r="AFN53" s="31"/>
      <c r="AFO53" s="31"/>
      <c r="AFP53" s="31"/>
      <c r="AFQ53" s="31"/>
      <c r="AFR53" s="31"/>
      <c r="AFS53" s="31"/>
      <c r="AFT53" s="31"/>
      <c r="AFU53" s="31"/>
      <c r="AFV53" s="31"/>
      <c r="AFW53" s="31"/>
      <c r="AFX53" s="31"/>
      <c r="AFY53" s="31"/>
      <c r="AFZ53" s="31"/>
      <c r="AGA53" s="31"/>
      <c r="AGB53" s="31"/>
      <c r="AGC53" s="31"/>
      <c r="AGD53" s="31"/>
      <c r="AGE53" s="31"/>
      <c r="AGF53" s="31"/>
      <c r="AGG53" s="31"/>
      <c r="AGH53" s="31"/>
      <c r="AGI53" s="31"/>
      <c r="AGJ53" s="31"/>
      <c r="AGK53" s="31"/>
      <c r="AGL53" s="31"/>
      <c r="AGM53" s="31"/>
      <c r="AGN53" s="31"/>
      <c r="AGO53" s="31"/>
      <c r="AGP53" s="31"/>
      <c r="AGQ53" s="31"/>
      <c r="AGR53" s="31"/>
      <c r="AGS53" s="31"/>
      <c r="AGT53" s="31"/>
      <c r="AGU53" s="31"/>
      <c r="AGV53" s="31"/>
      <c r="AGW53" s="31"/>
      <c r="AGX53" s="31"/>
      <c r="AGY53" s="31"/>
      <c r="AGZ53" s="31"/>
      <c r="AHA53" s="31"/>
      <c r="AHB53" s="31"/>
      <c r="AHC53" s="31"/>
      <c r="AHD53" s="31"/>
      <c r="AHE53" s="31"/>
      <c r="AHF53" s="31"/>
      <c r="AHG53" s="31"/>
      <c r="AHH53" s="31"/>
      <c r="AHI53" s="31"/>
      <c r="AHJ53" s="31"/>
      <c r="AHK53" s="31"/>
      <c r="AHL53" s="31"/>
      <c r="AHM53" s="31"/>
      <c r="AHN53" s="31"/>
      <c r="AHO53" s="31"/>
      <c r="AHP53" s="31"/>
      <c r="AHQ53" s="31"/>
      <c r="AHR53" s="31"/>
      <c r="AHS53" s="31"/>
      <c r="AHT53" s="31"/>
      <c r="AHU53" s="31"/>
      <c r="AHV53" s="31"/>
      <c r="AHW53" s="31"/>
      <c r="AHX53" s="31"/>
      <c r="AHY53" s="31"/>
      <c r="AHZ53" s="31"/>
      <c r="AIA53" s="31"/>
      <c r="AIB53" s="31"/>
      <c r="AIC53" s="31"/>
      <c r="AID53" s="31"/>
      <c r="AIE53" s="31"/>
      <c r="AIF53" s="31"/>
      <c r="AIG53" s="31"/>
      <c r="AIH53" s="31"/>
      <c r="AII53" s="31"/>
      <c r="AIJ53" s="31"/>
      <c r="AIK53" s="31"/>
      <c r="AIL53" s="31"/>
      <c r="AIM53" s="31"/>
      <c r="AIN53" s="31"/>
      <c r="AIO53" s="31"/>
      <c r="AIP53" s="31"/>
      <c r="AIQ53" s="31"/>
      <c r="AIR53" s="31"/>
      <c r="AIS53" s="31"/>
      <c r="AIT53" s="31"/>
      <c r="AIU53" s="31"/>
      <c r="AIV53" s="31"/>
      <c r="AIW53" s="31"/>
      <c r="AIX53" s="31"/>
      <c r="AIY53" s="31"/>
      <c r="AIZ53" s="31"/>
      <c r="AJA53" s="31"/>
      <c r="AJB53" s="31"/>
      <c r="AJC53" s="31"/>
      <c r="AJD53" s="31"/>
      <c r="AJE53" s="31"/>
      <c r="AJF53" s="31"/>
      <c r="AJG53" s="31"/>
      <c r="AJH53" s="31"/>
      <c r="AJI53" s="31"/>
      <c r="AJJ53" s="31"/>
      <c r="AJK53" s="31"/>
      <c r="AJL53" s="31"/>
      <c r="AJM53" s="31"/>
      <c r="AJN53" s="31"/>
      <c r="AJO53" s="31"/>
      <c r="AJP53" s="31"/>
      <c r="AJQ53" s="31"/>
      <c r="AJR53" s="31"/>
      <c r="AJS53" s="31"/>
      <c r="AJT53" s="31"/>
      <c r="AJU53" s="31"/>
      <c r="AJV53" s="31"/>
      <c r="AJW53" s="31"/>
      <c r="AJX53" s="31"/>
      <c r="AJY53" s="31"/>
      <c r="AJZ53" s="31"/>
      <c r="AKA53" s="31"/>
      <c r="AKB53" s="31"/>
      <c r="AKC53" s="31"/>
      <c r="AKD53" s="31"/>
      <c r="AKE53" s="31"/>
      <c r="AKF53" s="31"/>
      <c r="AKG53" s="31"/>
      <c r="AKH53" s="31"/>
      <c r="AKI53" s="31"/>
      <c r="AKJ53" s="31"/>
      <c r="AKK53" s="31"/>
      <c r="AKL53" s="31"/>
      <c r="AKM53" s="31"/>
      <c r="AKN53" s="31"/>
      <c r="AKO53" s="31"/>
      <c r="AKP53" s="31"/>
      <c r="AKQ53" s="31"/>
      <c r="AKR53" s="31"/>
      <c r="AKS53" s="31"/>
      <c r="AKT53" s="31"/>
      <c r="AKU53" s="31"/>
      <c r="AKV53" s="31"/>
      <c r="AKW53" s="31"/>
      <c r="AKX53" s="31"/>
      <c r="AKY53" s="31"/>
      <c r="AKZ53" s="31"/>
      <c r="ALA53" s="31"/>
      <c r="ALB53" s="31"/>
      <c r="ALC53" s="31"/>
      <c r="ALD53" s="31"/>
      <c r="ALE53" s="31"/>
      <c r="ALF53" s="31"/>
      <c r="ALG53" s="31"/>
      <c r="ALH53" s="31"/>
      <c r="ALI53" s="31"/>
      <c r="ALJ53" s="31"/>
      <c r="ALK53" s="31"/>
      <c r="ALL53" s="31"/>
      <c r="ALM53" s="31"/>
      <c r="ALN53" s="31"/>
      <c r="ALO53" s="31"/>
      <c r="ALP53" s="31"/>
      <c r="ALQ53" s="31"/>
      <c r="ALR53" s="31"/>
      <c r="ALS53" s="31"/>
      <c r="ALT53" s="31"/>
      <c r="ALU53" s="31"/>
      <c r="ALV53" s="31"/>
      <c r="ALW53" s="31"/>
      <c r="ALX53" s="31"/>
      <c r="ALY53" s="31"/>
      <c r="ALZ53" s="31"/>
      <c r="AMA53" s="31"/>
      <c r="AMB53" s="31"/>
      <c r="AMC53" s="31"/>
      <c r="AMD53" s="31"/>
      <c r="AME53" s="31"/>
      <c r="AMF53" s="31"/>
      <c r="AMG53" s="31"/>
      <c r="AMH53" s="31"/>
      <c r="AMI53" s="31"/>
      <c r="AMJ53" s="31"/>
      <c r="AMK53" s="31"/>
      <c r="AML53" s="31"/>
      <c r="AMM53" s="31"/>
      <c r="AMN53" s="31"/>
      <c r="AMO53" s="31"/>
      <c r="AMP53" s="31"/>
      <c r="AMQ53" s="31"/>
      <c r="AMR53" s="31"/>
      <c r="AMS53" s="31"/>
      <c r="AMT53" s="31"/>
      <c r="AMU53" s="31"/>
      <c r="AMV53" s="31"/>
      <c r="AMW53" s="31"/>
      <c r="AMX53" s="31"/>
      <c r="AMY53" s="31"/>
      <c r="AMZ53" s="31"/>
      <c r="ANA53" s="31"/>
      <c r="ANB53" s="31"/>
      <c r="ANC53" s="31"/>
      <c r="AND53" s="31"/>
      <c r="ANE53" s="31"/>
      <c r="ANF53" s="31"/>
      <c r="ANG53" s="31"/>
      <c r="ANH53" s="31"/>
      <c r="ANI53" s="31"/>
      <c r="ANJ53" s="31"/>
      <c r="ANK53" s="31"/>
      <c r="ANL53" s="31"/>
      <c r="ANM53" s="31"/>
      <c r="ANN53" s="31"/>
      <c r="ANO53" s="31"/>
      <c r="ANP53" s="31"/>
      <c r="ANQ53" s="31"/>
      <c r="ANR53" s="31"/>
      <c r="ANS53" s="31"/>
      <c r="ANT53" s="31"/>
      <c r="ANU53" s="31"/>
      <c r="ANV53" s="31"/>
      <c r="ANW53" s="31"/>
      <c r="ANX53" s="31"/>
      <c r="ANY53" s="31"/>
      <c r="ANZ53" s="31"/>
      <c r="AOA53" s="31"/>
      <c r="AOB53" s="31"/>
      <c r="AOC53" s="31"/>
      <c r="AOD53" s="31"/>
      <c r="AOE53" s="31"/>
      <c r="AOF53" s="31"/>
      <c r="AOG53" s="31"/>
      <c r="AOH53" s="31"/>
      <c r="AOI53" s="31"/>
      <c r="AOJ53" s="31"/>
      <c r="AOK53" s="31"/>
      <c r="AOL53" s="31"/>
      <c r="AOM53" s="31"/>
      <c r="AON53" s="31"/>
      <c r="AOO53" s="31"/>
      <c r="AOP53" s="31"/>
      <c r="AOQ53" s="31"/>
      <c r="AOR53" s="31"/>
      <c r="AOS53" s="31"/>
      <c r="AOT53" s="31"/>
      <c r="AOU53" s="31"/>
      <c r="AOV53" s="31"/>
      <c r="AOW53" s="31"/>
      <c r="AOX53" s="31"/>
      <c r="AOY53" s="31"/>
      <c r="AOZ53" s="31"/>
      <c r="APA53" s="31"/>
      <c r="APB53" s="31"/>
      <c r="APC53" s="31"/>
      <c r="APD53" s="31"/>
      <c r="APE53" s="31"/>
      <c r="APF53" s="31"/>
      <c r="APG53" s="31"/>
      <c r="APH53" s="31"/>
      <c r="API53" s="31"/>
      <c r="APJ53" s="31"/>
      <c r="APK53" s="31"/>
      <c r="APL53" s="31"/>
      <c r="APM53" s="31"/>
      <c r="APN53" s="31"/>
      <c r="APO53" s="31"/>
      <c r="APP53" s="31"/>
      <c r="APQ53" s="31"/>
      <c r="APR53" s="31"/>
      <c r="APS53" s="31"/>
      <c r="APT53" s="31"/>
      <c r="APU53" s="31"/>
      <c r="APV53" s="31"/>
      <c r="APW53" s="31"/>
      <c r="APX53" s="31"/>
      <c r="APY53" s="31"/>
      <c r="APZ53" s="31"/>
      <c r="AQA53" s="31"/>
      <c r="AQB53" s="31"/>
      <c r="AQC53" s="31"/>
      <c r="AQD53" s="31"/>
      <c r="AQE53" s="31"/>
      <c r="AQF53" s="31"/>
      <c r="AQG53" s="31"/>
      <c r="AQH53" s="31"/>
      <c r="AQI53" s="31"/>
      <c r="AQJ53" s="31"/>
      <c r="AQK53" s="31"/>
      <c r="AQL53" s="31"/>
      <c r="AQM53" s="31"/>
      <c r="AQN53" s="31"/>
      <c r="AQO53" s="31"/>
      <c r="AQP53" s="31"/>
      <c r="AQQ53" s="31"/>
      <c r="AQR53" s="31"/>
      <c r="AQS53" s="31"/>
      <c r="AQT53" s="31"/>
      <c r="AQU53" s="31"/>
      <c r="AQV53" s="31"/>
      <c r="AQW53" s="31"/>
      <c r="AQX53" s="31"/>
      <c r="AQY53" s="31"/>
      <c r="AQZ53" s="31"/>
      <c r="ARA53" s="31"/>
      <c r="ARB53" s="31"/>
      <c r="ARC53" s="31"/>
      <c r="ARD53" s="31"/>
      <c r="ARE53" s="31"/>
      <c r="ARF53" s="31"/>
      <c r="ARG53" s="31"/>
      <c r="ARH53" s="31"/>
      <c r="ARI53" s="31"/>
      <c r="ARJ53" s="31"/>
      <c r="ARK53" s="31"/>
      <c r="ARL53" s="31"/>
      <c r="ARM53" s="31"/>
      <c r="ARN53" s="31"/>
      <c r="ARO53" s="31"/>
      <c r="ARP53" s="31"/>
      <c r="ARQ53" s="31"/>
      <c r="ARR53" s="31"/>
      <c r="ARS53" s="31"/>
      <c r="ART53" s="31"/>
      <c r="ARU53" s="31"/>
      <c r="ARV53" s="31"/>
      <c r="ARW53" s="31"/>
      <c r="ARX53" s="31"/>
      <c r="ARY53" s="31"/>
      <c r="ARZ53" s="31"/>
      <c r="ASA53" s="31"/>
      <c r="ASB53" s="31"/>
      <c r="ASC53" s="31"/>
      <c r="ASD53" s="31"/>
      <c r="ASE53" s="31"/>
      <c r="ASF53" s="31"/>
      <c r="ASG53" s="31"/>
      <c r="ASH53" s="31"/>
      <c r="ASI53" s="31"/>
      <c r="ASJ53" s="31"/>
      <c r="ASK53" s="31"/>
      <c r="ASL53" s="31"/>
      <c r="ASM53" s="31"/>
      <c r="ASN53" s="31"/>
      <c r="ASO53" s="31"/>
      <c r="ASP53" s="31"/>
      <c r="ASQ53" s="31"/>
      <c r="ASR53" s="31"/>
      <c r="ASS53" s="31"/>
      <c r="AST53" s="31"/>
      <c r="ASU53" s="31"/>
      <c r="ASV53" s="31"/>
      <c r="ASW53" s="31"/>
      <c r="ASX53" s="31"/>
      <c r="ASY53" s="31"/>
      <c r="ASZ53" s="31"/>
      <c r="ATA53" s="31"/>
      <c r="ATB53" s="31"/>
      <c r="ATC53" s="31"/>
      <c r="ATD53" s="31"/>
      <c r="ATE53" s="31"/>
      <c r="ATF53" s="31"/>
      <c r="ATG53" s="31"/>
      <c r="ATH53" s="31"/>
      <c r="ATI53" s="31"/>
      <c r="ATJ53" s="31"/>
      <c r="ATK53" s="31"/>
      <c r="ATL53" s="31"/>
      <c r="ATM53" s="31"/>
      <c r="ATN53" s="31"/>
      <c r="ATO53" s="31"/>
      <c r="ATP53" s="31"/>
      <c r="ATQ53" s="31"/>
      <c r="ATR53" s="31"/>
      <c r="ATS53" s="31"/>
      <c r="ATT53" s="31"/>
      <c r="ATU53" s="31"/>
      <c r="ATV53" s="31"/>
      <c r="ATW53" s="31"/>
      <c r="ATX53" s="31"/>
      <c r="ATY53" s="31"/>
      <c r="ATZ53" s="31"/>
      <c r="AUA53" s="31"/>
      <c r="AUB53" s="31"/>
      <c r="AUC53" s="31"/>
      <c r="AUD53" s="31"/>
      <c r="AUE53" s="31"/>
      <c r="AUF53" s="31"/>
      <c r="AUG53" s="31"/>
      <c r="AUH53" s="31"/>
      <c r="AUI53" s="31"/>
      <c r="AUJ53" s="31"/>
      <c r="AUK53" s="31"/>
      <c r="AUL53" s="31"/>
      <c r="AUM53" s="31"/>
      <c r="AUN53" s="31"/>
      <c r="AUO53" s="31"/>
      <c r="AUP53" s="31"/>
      <c r="AUQ53" s="31"/>
      <c r="AUR53" s="31"/>
      <c r="AUS53" s="31"/>
      <c r="AUT53" s="31"/>
      <c r="AUU53" s="31"/>
      <c r="AUV53" s="31"/>
      <c r="AUW53" s="31"/>
      <c r="AUX53" s="31"/>
      <c r="AUY53" s="31"/>
      <c r="AUZ53" s="31"/>
      <c r="AVA53" s="31"/>
      <c r="AVB53" s="31"/>
      <c r="AVC53" s="31"/>
      <c r="AVD53" s="31"/>
      <c r="AVE53" s="31"/>
      <c r="AVF53" s="31"/>
      <c r="AVG53" s="31"/>
      <c r="AVH53" s="31"/>
      <c r="AVI53" s="31"/>
      <c r="AVJ53" s="31"/>
      <c r="AVK53" s="31"/>
      <c r="AVL53" s="31"/>
      <c r="AVM53" s="31"/>
      <c r="AVN53" s="31"/>
      <c r="AVO53" s="31"/>
      <c r="AVP53" s="31"/>
      <c r="AVQ53" s="31"/>
      <c r="AVR53" s="31"/>
      <c r="AVS53" s="31"/>
      <c r="AVT53" s="31"/>
      <c r="AVU53" s="31"/>
      <c r="AVV53" s="31"/>
      <c r="AVW53" s="31"/>
      <c r="AVX53" s="31"/>
      <c r="AVY53" s="31"/>
      <c r="AVZ53" s="31"/>
      <c r="AWA53" s="31"/>
      <c r="AWB53" s="31"/>
      <c r="AWC53" s="31"/>
      <c r="AWD53" s="31"/>
      <c r="AWE53" s="31"/>
      <c r="AWF53" s="31"/>
      <c r="AWG53" s="31"/>
      <c r="AWH53" s="31"/>
      <c r="AWI53" s="31"/>
      <c r="AWJ53" s="31"/>
      <c r="AWK53" s="31"/>
      <c r="AWL53" s="31"/>
      <c r="AWM53" s="31"/>
      <c r="AWN53" s="31"/>
      <c r="AWO53" s="31"/>
      <c r="AWP53" s="31"/>
      <c r="AWQ53" s="31"/>
      <c r="AWR53" s="31"/>
      <c r="AWS53" s="31"/>
      <c r="AWT53" s="31"/>
      <c r="AWU53" s="31"/>
      <c r="AWV53" s="31"/>
      <c r="AWW53" s="31"/>
      <c r="AWX53" s="31"/>
      <c r="AWY53" s="31"/>
      <c r="AWZ53" s="31"/>
      <c r="AXA53" s="31"/>
      <c r="AXB53" s="31"/>
      <c r="AXC53" s="31"/>
      <c r="AXD53" s="31"/>
      <c r="AXE53" s="31"/>
      <c r="AXF53" s="31"/>
      <c r="AXG53" s="31"/>
      <c r="AXH53" s="31"/>
      <c r="AXI53" s="31"/>
      <c r="AXJ53" s="31"/>
      <c r="AXK53" s="31"/>
      <c r="AXL53" s="31"/>
      <c r="AXM53" s="31"/>
      <c r="AXN53" s="31"/>
      <c r="AXO53" s="31"/>
      <c r="AXP53" s="31"/>
      <c r="AXQ53" s="31"/>
      <c r="AXR53" s="31"/>
      <c r="AXS53" s="31"/>
      <c r="AXT53" s="31"/>
      <c r="AXU53" s="31"/>
      <c r="AXV53" s="31"/>
      <c r="AXW53" s="31"/>
      <c r="AXX53" s="31"/>
      <c r="AXY53" s="31"/>
      <c r="AXZ53" s="31"/>
      <c r="AYA53" s="31"/>
      <c r="AYB53" s="31"/>
      <c r="AYC53" s="31"/>
      <c r="AYD53" s="31"/>
      <c r="AYE53" s="31"/>
      <c r="AYF53" s="31"/>
      <c r="AYG53" s="31"/>
      <c r="AYH53" s="31"/>
      <c r="AYI53" s="31"/>
      <c r="AYJ53" s="31"/>
      <c r="AYK53" s="31"/>
      <c r="AYL53" s="31"/>
      <c r="AYM53" s="31"/>
      <c r="AYN53" s="31"/>
      <c r="AYO53" s="31"/>
      <c r="AYP53" s="31"/>
      <c r="AYQ53" s="31"/>
      <c r="AYR53" s="31"/>
      <c r="AYS53" s="31"/>
      <c r="AYT53" s="31"/>
      <c r="AYU53" s="31"/>
      <c r="AYV53" s="31"/>
      <c r="AYW53" s="31"/>
      <c r="AYX53" s="31"/>
      <c r="AYY53" s="31"/>
      <c r="AYZ53" s="31"/>
      <c r="AZA53" s="31"/>
      <c r="AZB53" s="31"/>
      <c r="AZC53" s="31"/>
      <c r="AZD53" s="31"/>
      <c r="AZE53" s="31"/>
      <c r="AZF53" s="31"/>
      <c r="AZG53" s="31"/>
      <c r="AZH53" s="31"/>
      <c r="AZI53" s="31"/>
      <c r="AZJ53" s="31"/>
      <c r="AZK53" s="31"/>
      <c r="AZL53" s="31"/>
      <c r="AZM53" s="31"/>
      <c r="AZN53" s="31"/>
      <c r="AZO53" s="31"/>
      <c r="AZP53" s="31"/>
      <c r="AZQ53" s="31"/>
      <c r="AZR53" s="31"/>
      <c r="AZS53" s="31"/>
      <c r="AZT53" s="31"/>
      <c r="AZU53" s="31"/>
      <c r="AZV53" s="31"/>
      <c r="AZW53" s="31"/>
      <c r="AZX53" s="31"/>
      <c r="AZY53" s="31"/>
      <c r="AZZ53" s="31"/>
      <c r="BAA53" s="31"/>
      <c r="BAB53" s="31"/>
      <c r="BAC53" s="31"/>
      <c r="BAD53" s="31"/>
      <c r="BAE53" s="31"/>
      <c r="BAF53" s="31"/>
      <c r="BAG53" s="31"/>
      <c r="BAH53" s="31"/>
      <c r="BAI53" s="31"/>
      <c r="BAJ53" s="31"/>
      <c r="BAK53" s="31"/>
      <c r="BAL53" s="31"/>
      <c r="BAM53" s="31"/>
      <c r="BAN53" s="31"/>
      <c r="BAO53" s="31"/>
      <c r="BAP53" s="31"/>
      <c r="BAQ53" s="31"/>
      <c r="BAR53" s="31"/>
      <c r="BAS53" s="31"/>
      <c r="BAT53" s="31"/>
      <c r="BAU53" s="31"/>
      <c r="BAV53" s="31"/>
      <c r="BAW53" s="31"/>
      <c r="BAX53" s="31"/>
      <c r="BAY53" s="31"/>
      <c r="BAZ53" s="31"/>
      <c r="BBA53" s="31"/>
      <c r="BBB53" s="31"/>
      <c r="BBC53" s="31"/>
      <c r="BBD53" s="31"/>
      <c r="BBE53" s="31"/>
      <c r="BBF53" s="31"/>
      <c r="BBG53" s="31"/>
      <c r="BBH53" s="31"/>
      <c r="BBI53" s="31"/>
      <c r="BBJ53" s="31"/>
      <c r="BBK53" s="31"/>
      <c r="BBL53" s="31"/>
      <c r="BBM53" s="31"/>
      <c r="BBN53" s="31"/>
      <c r="BBO53" s="31"/>
      <c r="BBP53" s="31"/>
      <c r="BBQ53" s="31"/>
      <c r="BBR53" s="31"/>
      <c r="BBS53" s="31"/>
      <c r="BBT53" s="31"/>
      <c r="BBU53" s="31"/>
      <c r="BBV53" s="31"/>
      <c r="BBW53" s="31"/>
      <c r="BBX53" s="31"/>
      <c r="BBY53" s="31"/>
      <c r="BBZ53" s="31"/>
      <c r="BCA53" s="31"/>
      <c r="BCB53" s="31"/>
      <c r="BCC53" s="31"/>
      <c r="BCD53" s="31"/>
      <c r="BCE53" s="31"/>
      <c r="BCF53" s="31"/>
      <c r="BCG53" s="31"/>
      <c r="BCH53" s="31"/>
      <c r="BCI53" s="31"/>
      <c r="BCJ53" s="31"/>
      <c r="BCK53" s="31"/>
      <c r="BCL53" s="31"/>
      <c r="BCM53" s="31"/>
      <c r="BCN53" s="31"/>
      <c r="BCO53" s="31"/>
      <c r="BCP53" s="31"/>
      <c r="BCQ53" s="31"/>
      <c r="BCR53" s="31"/>
      <c r="BCS53" s="31"/>
      <c r="BCT53" s="31"/>
      <c r="BCU53" s="31"/>
      <c r="BCV53" s="31"/>
      <c r="BCW53" s="31"/>
      <c r="BCX53" s="31"/>
      <c r="BCY53" s="31"/>
      <c r="BCZ53" s="31"/>
      <c r="BDA53" s="31"/>
      <c r="BDB53" s="31"/>
      <c r="BDC53" s="31"/>
      <c r="BDD53" s="31"/>
      <c r="BDE53" s="31"/>
      <c r="BDF53" s="31"/>
      <c r="BDG53" s="31"/>
      <c r="BDH53" s="31"/>
      <c r="BDI53" s="31"/>
      <c r="BDJ53" s="31"/>
      <c r="BDK53" s="31"/>
      <c r="BDL53" s="31"/>
      <c r="BDM53" s="31"/>
      <c r="BDN53" s="31"/>
      <c r="BDO53" s="31"/>
      <c r="BDP53" s="31"/>
      <c r="BDQ53" s="31"/>
      <c r="BDR53" s="31"/>
      <c r="BDS53" s="31"/>
      <c r="BDT53" s="31"/>
      <c r="BDU53" s="31"/>
      <c r="BDV53" s="31"/>
      <c r="BDW53" s="31"/>
      <c r="BDX53" s="31"/>
      <c r="BDY53" s="31"/>
      <c r="BDZ53" s="31"/>
      <c r="BEA53" s="31"/>
      <c r="BEB53" s="31"/>
      <c r="BEC53" s="31"/>
      <c r="BED53" s="31"/>
      <c r="BEE53" s="31"/>
      <c r="BEF53" s="31"/>
      <c r="BEG53" s="31"/>
      <c r="BEH53" s="31"/>
      <c r="BEI53" s="31"/>
      <c r="BEJ53" s="31"/>
      <c r="BEK53" s="31"/>
      <c r="BEL53" s="31"/>
      <c r="BEM53" s="31"/>
      <c r="BEN53" s="31"/>
      <c r="BEO53" s="31"/>
      <c r="BEP53" s="31"/>
      <c r="BEQ53" s="31"/>
      <c r="BER53" s="31"/>
      <c r="BES53" s="31"/>
      <c r="BET53" s="31"/>
      <c r="BEU53" s="31"/>
      <c r="BEV53" s="31"/>
      <c r="BEW53" s="31"/>
      <c r="BEX53" s="31"/>
      <c r="BEY53" s="31"/>
      <c r="BEZ53" s="31"/>
      <c r="BFA53" s="31"/>
      <c r="BFB53" s="31"/>
      <c r="BFC53" s="31"/>
      <c r="BFD53" s="31"/>
      <c r="BFE53" s="31"/>
      <c r="BFF53" s="31"/>
      <c r="BFG53" s="31"/>
      <c r="BFH53" s="31"/>
      <c r="BFI53" s="31"/>
      <c r="BFJ53" s="31"/>
      <c r="BFK53" s="31"/>
      <c r="BFL53" s="31"/>
      <c r="BFM53" s="31"/>
      <c r="BFN53" s="31"/>
      <c r="BFO53" s="31"/>
      <c r="BFP53" s="31"/>
      <c r="BFQ53" s="31"/>
      <c r="BFR53" s="31"/>
      <c r="BFS53" s="31"/>
      <c r="BFT53" s="31"/>
      <c r="BFU53" s="31"/>
      <c r="BFV53" s="31"/>
      <c r="BFW53" s="31"/>
      <c r="BFX53" s="31"/>
      <c r="BFY53" s="31"/>
      <c r="BFZ53" s="31"/>
      <c r="BGA53" s="31"/>
      <c r="BGB53" s="31"/>
      <c r="BGC53" s="31"/>
      <c r="BGD53" s="31"/>
      <c r="BGE53" s="31"/>
      <c r="BGF53" s="31"/>
      <c r="BGG53" s="31"/>
      <c r="BGH53" s="31"/>
      <c r="BGI53" s="31"/>
      <c r="BGJ53" s="31"/>
      <c r="BGK53" s="31"/>
      <c r="BGL53" s="31"/>
      <c r="BGM53" s="31"/>
      <c r="BGN53" s="31"/>
      <c r="BGO53" s="31"/>
      <c r="BGP53" s="31"/>
      <c r="BGQ53" s="31"/>
      <c r="BGR53" s="31"/>
      <c r="BGS53" s="31"/>
      <c r="BGT53" s="31"/>
      <c r="BGU53" s="31"/>
      <c r="BGV53" s="31"/>
      <c r="BGW53" s="31"/>
      <c r="BGX53" s="31"/>
      <c r="BGY53" s="31"/>
      <c r="BGZ53" s="31"/>
      <c r="BHA53" s="31"/>
      <c r="BHB53" s="31"/>
      <c r="BHC53" s="31"/>
      <c r="BHD53" s="31"/>
      <c r="BHE53" s="31"/>
      <c r="BHF53" s="31"/>
      <c r="BHG53" s="31"/>
      <c r="BHH53" s="31"/>
      <c r="BHI53" s="31"/>
      <c r="BHJ53" s="31"/>
      <c r="BHK53" s="31"/>
      <c r="BHL53" s="31"/>
      <c r="BHM53" s="31"/>
      <c r="BHN53" s="31"/>
      <c r="BHO53" s="31"/>
      <c r="BHP53" s="31"/>
      <c r="BHQ53" s="31"/>
      <c r="BHR53" s="31"/>
      <c r="BHS53" s="31"/>
      <c r="BHT53" s="31"/>
      <c r="BHU53" s="31"/>
      <c r="BHV53" s="31"/>
      <c r="BHW53" s="31"/>
      <c r="BHX53" s="31"/>
      <c r="BHY53" s="31"/>
      <c r="BHZ53" s="31"/>
      <c r="BIA53" s="31"/>
      <c r="BIB53" s="31"/>
      <c r="BIC53" s="31"/>
      <c r="BID53" s="31"/>
      <c r="BIE53" s="31"/>
      <c r="BIF53" s="31"/>
      <c r="BIG53" s="31"/>
      <c r="BIH53" s="31"/>
      <c r="BII53" s="31"/>
      <c r="BIJ53" s="31"/>
      <c r="BIK53" s="31"/>
      <c r="BIL53" s="31"/>
      <c r="BIM53" s="31"/>
      <c r="BIN53" s="31"/>
      <c r="BIO53" s="31"/>
      <c r="BIP53" s="31"/>
      <c r="BIQ53" s="31"/>
      <c r="BIR53" s="31"/>
      <c r="BIS53" s="31"/>
      <c r="BIT53" s="31"/>
      <c r="BIU53" s="31"/>
      <c r="BIV53" s="31"/>
      <c r="BIW53" s="31"/>
      <c r="BIX53" s="31"/>
      <c r="BIY53" s="31"/>
      <c r="BIZ53" s="31"/>
      <c r="BJA53" s="31"/>
      <c r="BJB53" s="31"/>
      <c r="BJC53" s="31"/>
      <c r="BJD53" s="31"/>
      <c r="BJE53" s="31"/>
      <c r="BJF53" s="31"/>
      <c r="BJG53" s="31"/>
      <c r="BJH53" s="31"/>
      <c r="BJI53" s="31"/>
      <c r="BJJ53" s="31"/>
      <c r="BJK53" s="31"/>
      <c r="BJL53" s="31"/>
      <c r="BJM53" s="31"/>
      <c r="BJN53" s="31"/>
      <c r="BJO53" s="31"/>
      <c r="BJP53" s="31"/>
      <c r="BJQ53" s="31"/>
      <c r="BJR53" s="31"/>
      <c r="BJS53" s="31"/>
      <c r="BJT53" s="31"/>
      <c r="BJU53" s="31"/>
      <c r="BJV53" s="31"/>
      <c r="BJW53" s="31"/>
      <c r="BJX53" s="31"/>
      <c r="BJY53" s="31"/>
      <c r="BJZ53" s="31"/>
      <c r="BKA53" s="31"/>
      <c r="BKB53" s="31"/>
      <c r="BKC53" s="31"/>
      <c r="BKD53" s="31"/>
      <c r="BKE53" s="31"/>
      <c r="BKF53" s="31"/>
      <c r="BKG53" s="31"/>
      <c r="BKH53" s="31"/>
      <c r="BKI53" s="31"/>
      <c r="BKJ53" s="31"/>
      <c r="BKK53" s="31"/>
      <c r="BKL53" s="31"/>
      <c r="BKM53" s="31"/>
      <c r="BKN53" s="31"/>
      <c r="BKO53" s="31"/>
      <c r="BKP53" s="31"/>
      <c r="BKQ53" s="31"/>
      <c r="BKR53" s="31"/>
      <c r="BKS53" s="31"/>
      <c r="BKT53" s="31"/>
      <c r="BKU53" s="31"/>
      <c r="BKV53" s="31"/>
      <c r="BKW53" s="31"/>
      <c r="BKX53" s="31"/>
      <c r="BKY53" s="31"/>
      <c r="BKZ53" s="31"/>
      <c r="BLA53" s="31"/>
      <c r="BLB53" s="31"/>
      <c r="BLC53" s="31"/>
      <c r="BLD53" s="31"/>
      <c r="BLE53" s="31"/>
      <c r="BLF53" s="31"/>
      <c r="BLG53" s="31"/>
      <c r="BLH53" s="31"/>
      <c r="BLI53" s="31"/>
      <c r="BLJ53" s="31"/>
      <c r="BLK53" s="31"/>
      <c r="BLL53" s="31"/>
      <c r="BLM53" s="31"/>
      <c r="BLN53" s="31"/>
      <c r="BLO53" s="31"/>
      <c r="BLP53" s="31"/>
      <c r="BLQ53" s="31"/>
      <c r="BLR53" s="31"/>
      <c r="BLS53" s="31"/>
      <c r="BLT53" s="31"/>
      <c r="BLU53" s="31"/>
      <c r="BLV53" s="31"/>
      <c r="BLW53" s="31"/>
      <c r="BLX53" s="31"/>
      <c r="BLY53" s="31"/>
      <c r="BLZ53" s="31"/>
      <c r="BMA53" s="31"/>
      <c r="BMB53" s="31"/>
      <c r="BMC53" s="31"/>
      <c r="BMD53" s="31"/>
      <c r="BME53" s="31"/>
      <c r="BMF53" s="31"/>
      <c r="BMG53" s="31"/>
      <c r="BMH53" s="31"/>
      <c r="BMI53" s="31"/>
      <c r="BMJ53" s="31"/>
      <c r="BMK53" s="31"/>
      <c r="BML53" s="31"/>
      <c r="BMM53" s="31"/>
      <c r="BMN53" s="31"/>
      <c r="BMO53" s="31"/>
      <c r="BMP53" s="31"/>
      <c r="BMQ53" s="31"/>
      <c r="BMR53" s="31"/>
      <c r="BMS53" s="31"/>
      <c r="BMT53" s="31"/>
      <c r="BMU53" s="31"/>
      <c r="BMV53" s="31"/>
      <c r="BMW53" s="31"/>
      <c r="BMX53" s="31"/>
      <c r="BMY53" s="31"/>
      <c r="BMZ53" s="31"/>
      <c r="BNA53" s="31"/>
      <c r="BNB53" s="31"/>
      <c r="BNC53" s="31"/>
      <c r="BND53" s="31"/>
      <c r="BNE53" s="31"/>
      <c r="BNF53" s="31"/>
      <c r="BNG53" s="31"/>
      <c r="BNH53" s="31"/>
      <c r="BNI53" s="31"/>
      <c r="BNJ53" s="31"/>
      <c r="BNK53" s="31"/>
      <c r="BNL53" s="31"/>
      <c r="BNM53" s="31"/>
      <c r="BNN53" s="31"/>
      <c r="BNO53" s="31"/>
      <c r="BNP53" s="31"/>
      <c r="BNQ53" s="31"/>
      <c r="BNR53" s="31"/>
      <c r="BNS53" s="31"/>
      <c r="BNT53" s="31"/>
      <c r="BNU53" s="31"/>
      <c r="BNV53" s="31"/>
      <c r="BNW53" s="31"/>
      <c r="BNX53" s="31"/>
      <c r="BNY53" s="31"/>
      <c r="BNZ53" s="31"/>
      <c r="BOA53" s="31"/>
      <c r="BOB53" s="31"/>
      <c r="BOC53" s="31"/>
      <c r="BOD53" s="31"/>
      <c r="BOE53" s="31"/>
      <c r="BOF53" s="31"/>
      <c r="BOG53" s="31"/>
      <c r="BOH53" s="31"/>
      <c r="BOI53" s="31"/>
      <c r="BOJ53" s="31"/>
      <c r="BOK53" s="31"/>
      <c r="BOL53" s="31"/>
      <c r="BOM53" s="31"/>
      <c r="BON53" s="31"/>
      <c r="BOO53" s="31"/>
      <c r="BOP53" s="31"/>
      <c r="BOQ53" s="31"/>
      <c r="BOR53" s="31"/>
      <c r="BOS53" s="31"/>
      <c r="BOT53" s="31"/>
      <c r="BOU53" s="31"/>
      <c r="BOV53" s="31"/>
      <c r="BOW53" s="31"/>
      <c r="BOX53" s="31"/>
      <c r="BOY53" s="31"/>
      <c r="BOZ53" s="31"/>
      <c r="BPA53" s="31"/>
      <c r="BPB53" s="31"/>
      <c r="BPC53" s="31"/>
      <c r="BPD53" s="31"/>
      <c r="BPE53" s="31"/>
      <c r="BPF53" s="31"/>
      <c r="BPG53" s="31"/>
      <c r="BPH53" s="31"/>
      <c r="BPI53" s="31"/>
      <c r="BPJ53" s="31"/>
      <c r="BPK53" s="31"/>
      <c r="BPL53" s="31"/>
      <c r="BPM53" s="31"/>
      <c r="BPN53" s="31"/>
      <c r="BPO53" s="31"/>
      <c r="BPP53" s="31"/>
      <c r="BPQ53" s="31"/>
      <c r="BPR53" s="31"/>
      <c r="BPS53" s="31"/>
      <c r="BPT53" s="31"/>
      <c r="BPU53" s="31"/>
      <c r="BPV53" s="31"/>
      <c r="BPW53" s="31"/>
      <c r="BPX53" s="31"/>
      <c r="BPY53" s="31"/>
      <c r="BPZ53" s="31"/>
      <c r="BQA53" s="31"/>
      <c r="BQB53" s="31"/>
      <c r="BQC53" s="31"/>
      <c r="BQD53" s="31"/>
      <c r="BQE53" s="31"/>
      <c r="BQF53" s="31"/>
      <c r="BQG53" s="31"/>
      <c r="BQH53" s="31"/>
      <c r="BQI53" s="31"/>
      <c r="BQJ53" s="31"/>
      <c r="BQK53" s="31"/>
      <c r="BQL53" s="31"/>
      <c r="BQM53" s="31"/>
      <c r="BQN53" s="31"/>
      <c r="BQO53" s="31"/>
      <c r="BQP53" s="31"/>
      <c r="BQQ53" s="31"/>
      <c r="BQR53" s="31"/>
      <c r="BQS53" s="31"/>
      <c r="BQT53" s="31"/>
      <c r="BQU53" s="31"/>
      <c r="BQV53" s="31"/>
      <c r="BQW53" s="31"/>
      <c r="BQX53" s="31"/>
      <c r="BQY53" s="31"/>
      <c r="BQZ53" s="31"/>
      <c r="BRA53" s="31"/>
      <c r="BRB53" s="31"/>
      <c r="BRC53" s="31"/>
      <c r="BRD53" s="31"/>
      <c r="BRE53" s="31"/>
      <c r="BRF53" s="31"/>
      <c r="BRG53" s="31"/>
      <c r="BRH53" s="31"/>
      <c r="BRI53" s="31"/>
      <c r="BRJ53" s="31"/>
      <c r="BRK53" s="31"/>
      <c r="BRL53" s="31"/>
      <c r="BRM53" s="31"/>
      <c r="BRN53" s="31"/>
      <c r="BRO53" s="31"/>
      <c r="BRP53" s="31"/>
      <c r="BRQ53" s="31"/>
      <c r="BRR53" s="31"/>
      <c r="BRS53" s="31"/>
      <c r="BRT53" s="31"/>
      <c r="BRU53" s="31"/>
      <c r="BRV53" s="31"/>
      <c r="BRW53" s="31"/>
      <c r="BRX53" s="31"/>
      <c r="BRY53" s="31"/>
      <c r="BRZ53" s="31"/>
      <c r="BSA53" s="31"/>
      <c r="BSB53" s="31"/>
      <c r="BSC53" s="31"/>
      <c r="BSD53" s="31"/>
      <c r="BSE53" s="31"/>
      <c r="BSF53" s="31"/>
      <c r="BSG53" s="31"/>
      <c r="BSH53" s="31"/>
      <c r="BSI53" s="31"/>
      <c r="BSJ53" s="31"/>
      <c r="BSK53" s="31"/>
      <c r="BSL53" s="31"/>
      <c r="BSM53" s="31"/>
      <c r="BSN53" s="31"/>
      <c r="BSO53" s="31"/>
      <c r="BSP53" s="31"/>
      <c r="BSQ53" s="31"/>
      <c r="BSR53" s="31"/>
      <c r="BSS53" s="31"/>
      <c r="BST53" s="31"/>
      <c r="BSU53" s="31"/>
      <c r="BSV53" s="31"/>
      <c r="BSW53" s="31"/>
      <c r="BSX53" s="31"/>
      <c r="BSY53" s="31"/>
      <c r="BSZ53" s="31"/>
      <c r="BTA53" s="31"/>
      <c r="BTB53" s="31"/>
      <c r="BTC53" s="31"/>
      <c r="BTD53" s="31"/>
      <c r="BTE53" s="31"/>
      <c r="BTF53" s="31"/>
      <c r="BTG53" s="31"/>
      <c r="BTH53" s="31"/>
      <c r="BTI53" s="31"/>
      <c r="BTJ53" s="31"/>
      <c r="BTK53" s="31"/>
      <c r="BTL53" s="31"/>
      <c r="BTM53" s="31"/>
      <c r="BTN53" s="31"/>
      <c r="BTO53" s="31"/>
      <c r="BTP53" s="31"/>
      <c r="BTQ53" s="31"/>
      <c r="BTR53" s="31"/>
      <c r="BTS53" s="31"/>
      <c r="BTT53" s="31"/>
      <c r="BTU53" s="31"/>
      <c r="BTV53" s="31"/>
      <c r="BTW53" s="31"/>
      <c r="BTX53" s="31"/>
      <c r="BTY53" s="31"/>
      <c r="BTZ53" s="31"/>
      <c r="BUA53" s="31"/>
      <c r="BUB53" s="31"/>
      <c r="BUC53" s="31"/>
      <c r="BUD53" s="31"/>
      <c r="BUE53" s="31"/>
      <c r="BUF53" s="31"/>
      <c r="BUG53" s="31"/>
      <c r="BUH53" s="31"/>
      <c r="BUI53" s="31"/>
      <c r="BUJ53" s="31"/>
      <c r="BUK53" s="31"/>
      <c r="BUL53" s="31"/>
      <c r="BUM53" s="31"/>
      <c r="BUN53" s="31"/>
      <c r="BUO53" s="31"/>
      <c r="BUP53" s="31"/>
      <c r="BUQ53" s="31"/>
      <c r="BUR53" s="31"/>
      <c r="BUS53" s="31"/>
      <c r="BUT53" s="31"/>
      <c r="BUU53" s="31"/>
      <c r="BUV53" s="31"/>
      <c r="BUW53" s="31"/>
      <c r="BUX53" s="31"/>
      <c r="BUY53" s="31"/>
      <c r="BUZ53" s="31"/>
      <c r="BVA53" s="31"/>
      <c r="BVB53" s="31"/>
      <c r="BVC53" s="31"/>
      <c r="BVD53" s="31"/>
      <c r="BVE53" s="31"/>
      <c r="BVF53" s="31"/>
      <c r="BVG53" s="31"/>
      <c r="BVH53" s="31"/>
      <c r="BVI53" s="31"/>
      <c r="BVJ53" s="31"/>
      <c r="BVK53" s="31"/>
      <c r="BVL53" s="31"/>
      <c r="BVM53" s="31"/>
      <c r="BVN53" s="31"/>
      <c r="BVO53" s="31"/>
      <c r="BVP53" s="31"/>
      <c r="BVQ53" s="31"/>
      <c r="BVR53" s="31"/>
      <c r="BVS53" s="31"/>
      <c r="BVT53" s="31"/>
      <c r="BVU53" s="31"/>
      <c r="BVV53" s="31"/>
      <c r="BVW53" s="31"/>
      <c r="BVX53" s="31"/>
      <c r="BVY53" s="31"/>
      <c r="BVZ53" s="31"/>
      <c r="BWA53" s="31"/>
      <c r="BWB53" s="31"/>
      <c r="BWC53" s="31"/>
      <c r="BWD53" s="31"/>
      <c r="BWE53" s="31"/>
      <c r="BWF53" s="31"/>
      <c r="BWG53" s="31"/>
      <c r="BWH53" s="31"/>
      <c r="BWI53" s="31"/>
      <c r="BWJ53" s="31"/>
      <c r="BWK53" s="31"/>
      <c r="BWL53" s="31"/>
      <c r="BWM53" s="31"/>
      <c r="BWN53" s="31"/>
      <c r="BWO53" s="31"/>
      <c r="BWP53" s="31"/>
      <c r="BWQ53" s="31"/>
      <c r="BWR53" s="31"/>
      <c r="BWS53" s="31"/>
      <c r="BWT53" s="31"/>
      <c r="BWU53" s="31"/>
      <c r="BWV53" s="31"/>
      <c r="BWW53" s="31"/>
      <c r="BWX53" s="31"/>
      <c r="BWY53" s="31"/>
      <c r="BWZ53" s="31"/>
      <c r="BXA53" s="31"/>
      <c r="BXB53" s="31"/>
      <c r="BXC53" s="31"/>
      <c r="BXD53" s="31"/>
      <c r="BXE53" s="31"/>
      <c r="BXF53" s="31"/>
      <c r="BXG53" s="31"/>
      <c r="BXH53" s="31"/>
      <c r="BXI53" s="31"/>
      <c r="BXJ53" s="31"/>
      <c r="BXK53" s="31"/>
      <c r="BXL53" s="31"/>
      <c r="BXM53" s="31"/>
      <c r="BXN53" s="31"/>
      <c r="BXO53" s="31"/>
      <c r="BXP53" s="31"/>
      <c r="BXQ53" s="31"/>
      <c r="BXR53" s="31"/>
      <c r="BXS53" s="31"/>
      <c r="BXT53" s="31"/>
      <c r="BXU53" s="31"/>
      <c r="BXV53" s="31"/>
      <c r="BXW53" s="31"/>
      <c r="BXX53" s="31"/>
      <c r="BXY53" s="31"/>
      <c r="BXZ53" s="31"/>
      <c r="BYA53" s="31"/>
      <c r="BYB53" s="31"/>
      <c r="BYC53" s="31"/>
      <c r="BYD53" s="31"/>
      <c r="BYE53" s="31"/>
      <c r="BYF53" s="31"/>
      <c r="BYG53" s="31"/>
      <c r="BYH53" s="31"/>
      <c r="BYI53" s="31"/>
      <c r="BYJ53" s="31"/>
      <c r="BYK53" s="31"/>
      <c r="BYL53" s="31"/>
      <c r="BYM53" s="31"/>
      <c r="BYN53" s="31"/>
      <c r="BYO53" s="31"/>
      <c r="BYP53" s="31"/>
      <c r="BYQ53" s="31"/>
      <c r="BYR53" s="31"/>
      <c r="BYS53" s="31"/>
      <c r="BYT53" s="31"/>
      <c r="BYU53" s="31"/>
      <c r="BYV53" s="31"/>
      <c r="BYW53" s="31"/>
      <c r="BYX53" s="31"/>
      <c r="BYY53" s="31"/>
      <c r="BYZ53" s="31"/>
      <c r="BZA53" s="31"/>
      <c r="BZB53" s="31"/>
      <c r="BZC53" s="31"/>
      <c r="BZD53" s="31"/>
      <c r="BZE53" s="31"/>
      <c r="BZF53" s="31"/>
      <c r="BZG53" s="31"/>
      <c r="BZH53" s="31"/>
      <c r="BZI53" s="31"/>
      <c r="BZJ53" s="31"/>
      <c r="BZK53" s="31"/>
      <c r="BZL53" s="31"/>
      <c r="BZM53" s="31"/>
      <c r="BZN53" s="31"/>
      <c r="BZO53" s="31"/>
      <c r="BZP53" s="31"/>
      <c r="BZQ53" s="31"/>
      <c r="BZR53" s="31"/>
      <c r="BZS53" s="31"/>
      <c r="BZT53" s="31"/>
      <c r="BZU53" s="31"/>
      <c r="BZV53" s="31"/>
      <c r="BZW53" s="31"/>
      <c r="BZX53" s="31"/>
      <c r="BZY53" s="31"/>
      <c r="BZZ53" s="31"/>
      <c r="CAA53" s="31"/>
      <c r="CAB53" s="31"/>
      <c r="CAC53" s="31"/>
      <c r="CAD53" s="31"/>
      <c r="CAE53" s="31"/>
      <c r="CAF53" s="31"/>
      <c r="CAG53" s="31"/>
      <c r="CAH53" s="31"/>
      <c r="CAI53" s="31"/>
      <c r="CAJ53" s="31"/>
      <c r="CAK53" s="31"/>
      <c r="CAL53" s="31"/>
      <c r="CAM53" s="31"/>
      <c r="CAN53" s="31"/>
      <c r="CAO53" s="31"/>
      <c r="CAP53" s="31"/>
      <c r="CAQ53" s="31"/>
      <c r="CAR53" s="31"/>
      <c r="CAS53" s="31"/>
      <c r="CAT53" s="31"/>
      <c r="CAU53" s="31"/>
      <c r="CAV53" s="31"/>
      <c r="CAW53" s="31"/>
      <c r="CAX53" s="31"/>
      <c r="CAY53" s="31"/>
      <c r="CAZ53" s="31"/>
      <c r="CBA53" s="31"/>
      <c r="CBB53" s="31"/>
      <c r="CBC53" s="31"/>
      <c r="CBD53" s="31"/>
      <c r="CBE53" s="31"/>
      <c r="CBF53" s="31"/>
      <c r="CBG53" s="31"/>
      <c r="CBH53" s="31"/>
      <c r="CBI53" s="31"/>
      <c r="CBJ53" s="31"/>
      <c r="CBK53" s="31"/>
      <c r="CBL53" s="31"/>
      <c r="CBM53" s="31"/>
      <c r="CBN53" s="31"/>
      <c r="CBO53" s="31"/>
      <c r="CBP53" s="31"/>
      <c r="CBQ53" s="31"/>
      <c r="CBR53" s="31"/>
      <c r="CBS53" s="31"/>
      <c r="CBT53" s="31"/>
      <c r="CBU53" s="31"/>
      <c r="CBV53" s="31"/>
      <c r="CBW53" s="31"/>
      <c r="CBX53" s="31"/>
      <c r="CBY53" s="31"/>
      <c r="CBZ53" s="31"/>
      <c r="CCA53" s="31"/>
      <c r="CCB53" s="31"/>
      <c r="CCC53" s="31"/>
      <c r="CCD53" s="31"/>
      <c r="CCE53" s="31"/>
      <c r="CCF53" s="31"/>
      <c r="CCG53" s="31"/>
      <c r="CCH53" s="31"/>
      <c r="CCI53" s="31"/>
      <c r="CCJ53" s="31"/>
      <c r="CCK53" s="31"/>
      <c r="CCL53" s="31"/>
      <c r="CCM53" s="31"/>
      <c r="CCN53" s="31"/>
      <c r="CCO53" s="31"/>
      <c r="CCP53" s="31"/>
      <c r="CCQ53" s="31"/>
      <c r="CCR53" s="31"/>
      <c r="CCS53" s="31"/>
      <c r="CCT53" s="31"/>
      <c r="CCU53" s="31"/>
      <c r="CCV53" s="31"/>
      <c r="CCW53" s="31"/>
      <c r="CCX53" s="31"/>
      <c r="CCY53" s="31"/>
      <c r="CCZ53" s="31"/>
      <c r="CDA53" s="31"/>
      <c r="CDB53" s="31"/>
      <c r="CDC53" s="31"/>
      <c r="CDD53" s="31"/>
      <c r="CDE53" s="31"/>
      <c r="CDF53" s="31"/>
      <c r="CDG53" s="31"/>
      <c r="CDH53" s="31"/>
      <c r="CDI53" s="31"/>
      <c r="CDJ53" s="31"/>
      <c r="CDK53" s="31"/>
      <c r="CDL53" s="31"/>
      <c r="CDM53" s="31"/>
      <c r="CDN53" s="31"/>
      <c r="CDO53" s="31"/>
      <c r="CDP53" s="31"/>
      <c r="CDQ53" s="31"/>
      <c r="CDR53" s="31"/>
      <c r="CDS53" s="31"/>
      <c r="CDT53" s="31"/>
      <c r="CDU53" s="31"/>
      <c r="CDV53" s="31"/>
      <c r="CDW53" s="31"/>
      <c r="CDX53" s="31"/>
      <c r="CDY53" s="31"/>
      <c r="CDZ53" s="31"/>
      <c r="CEA53" s="31"/>
      <c r="CEB53" s="31"/>
      <c r="CEC53" s="31"/>
      <c r="CED53" s="31"/>
      <c r="CEE53" s="31"/>
      <c r="CEF53" s="31"/>
      <c r="CEG53" s="31"/>
      <c r="CEH53" s="31"/>
      <c r="CEI53" s="31"/>
      <c r="CEJ53" s="31"/>
      <c r="CEK53" s="31"/>
      <c r="CEL53" s="31"/>
      <c r="CEM53" s="31"/>
      <c r="CEN53" s="31"/>
      <c r="CEO53" s="31"/>
      <c r="CEP53" s="31"/>
      <c r="CEQ53" s="31"/>
      <c r="CER53" s="31"/>
      <c r="CES53" s="31"/>
      <c r="CET53" s="31"/>
      <c r="CEU53" s="31"/>
      <c r="CEV53" s="31"/>
      <c r="CEW53" s="31"/>
      <c r="CEX53" s="31"/>
      <c r="CEY53" s="31"/>
      <c r="CEZ53" s="31"/>
      <c r="CFA53" s="31"/>
      <c r="CFB53" s="31"/>
      <c r="CFC53" s="31"/>
      <c r="CFD53" s="31"/>
      <c r="CFE53" s="31"/>
      <c r="CFF53" s="31"/>
      <c r="CFG53" s="31"/>
      <c r="CFH53" s="31"/>
      <c r="CFI53" s="31"/>
      <c r="CFJ53" s="31"/>
      <c r="CFK53" s="31"/>
      <c r="CFL53" s="31"/>
      <c r="CFM53" s="31"/>
      <c r="CFN53" s="31"/>
      <c r="CFO53" s="31"/>
      <c r="CFP53" s="31"/>
      <c r="CFQ53" s="31"/>
      <c r="CFR53" s="31"/>
      <c r="CFS53" s="31"/>
      <c r="CFT53" s="31"/>
      <c r="CFU53" s="31"/>
      <c r="CFV53" s="31"/>
      <c r="CFW53" s="31"/>
      <c r="CFX53" s="31"/>
      <c r="CFY53" s="31"/>
      <c r="CFZ53" s="31"/>
      <c r="CGA53" s="31"/>
      <c r="CGB53" s="31"/>
      <c r="CGC53" s="31"/>
      <c r="CGD53" s="31"/>
      <c r="CGE53" s="31"/>
      <c r="CGF53" s="31"/>
      <c r="CGG53" s="31"/>
      <c r="CGH53" s="31"/>
      <c r="CGI53" s="31"/>
      <c r="CGJ53" s="31"/>
      <c r="CGK53" s="31"/>
      <c r="CGL53" s="31"/>
      <c r="CGM53" s="31"/>
      <c r="CGN53" s="31"/>
      <c r="CGO53" s="31"/>
      <c r="CGP53" s="31"/>
      <c r="CGQ53" s="31"/>
      <c r="CGR53" s="31"/>
      <c r="CGS53" s="31"/>
      <c r="CGT53" s="31"/>
      <c r="CGU53" s="31"/>
      <c r="CGV53" s="31"/>
      <c r="CGW53" s="31"/>
      <c r="CGX53" s="31"/>
      <c r="CGY53" s="31"/>
      <c r="CGZ53" s="31"/>
      <c r="CHA53" s="31"/>
      <c r="CHB53" s="31"/>
      <c r="CHC53" s="31"/>
      <c r="CHD53" s="31"/>
      <c r="CHE53" s="31"/>
      <c r="CHF53" s="31"/>
      <c r="CHG53" s="31"/>
      <c r="CHH53" s="31"/>
      <c r="CHI53" s="31"/>
      <c r="CHJ53" s="31"/>
      <c r="CHK53" s="31"/>
      <c r="CHL53" s="31"/>
      <c r="CHM53" s="31"/>
      <c r="CHN53" s="31"/>
      <c r="CHO53" s="31"/>
      <c r="CHP53" s="31"/>
      <c r="CHQ53" s="31"/>
      <c r="CHR53" s="31"/>
      <c r="CHS53" s="31"/>
      <c r="CHT53" s="31"/>
      <c r="CHU53" s="31"/>
      <c r="CHV53" s="31"/>
      <c r="CHW53" s="31"/>
      <c r="CHX53" s="31"/>
      <c r="CHY53" s="31"/>
      <c r="CHZ53" s="31"/>
      <c r="CIA53" s="31"/>
      <c r="CIB53" s="31"/>
      <c r="CIC53" s="31"/>
      <c r="CID53" s="31"/>
      <c r="CIE53" s="31"/>
      <c r="CIF53" s="31"/>
      <c r="CIG53" s="31"/>
      <c r="CIH53" s="31"/>
      <c r="CII53" s="31"/>
      <c r="CIJ53" s="31"/>
      <c r="CIK53" s="31"/>
      <c r="CIL53" s="31"/>
      <c r="CIM53" s="31"/>
      <c r="CIN53" s="31"/>
      <c r="CIO53" s="31"/>
      <c r="CIP53" s="31"/>
      <c r="CIQ53" s="31"/>
      <c r="CIR53" s="31"/>
      <c r="CIS53" s="31"/>
      <c r="CIT53" s="31"/>
      <c r="CIU53" s="31"/>
      <c r="CIV53" s="31"/>
      <c r="CIW53" s="31"/>
      <c r="CIX53" s="31"/>
      <c r="CIY53" s="31"/>
      <c r="CIZ53" s="31"/>
      <c r="CJA53" s="31"/>
      <c r="CJB53" s="31"/>
      <c r="CJC53" s="31"/>
      <c r="CJD53" s="31"/>
      <c r="CJE53" s="31"/>
      <c r="CJF53" s="31"/>
      <c r="CJG53" s="31"/>
      <c r="CJH53" s="31"/>
      <c r="CJI53" s="31"/>
      <c r="CJJ53" s="31"/>
      <c r="CJK53" s="31"/>
      <c r="CJL53" s="31"/>
      <c r="CJM53" s="31"/>
      <c r="CJN53" s="31"/>
      <c r="CJO53" s="31"/>
      <c r="CJP53" s="31"/>
      <c r="CJQ53" s="31"/>
      <c r="CJR53" s="31"/>
      <c r="CJS53" s="31"/>
      <c r="CJT53" s="31"/>
      <c r="CJU53" s="31"/>
      <c r="CJV53" s="31"/>
      <c r="CJW53" s="31"/>
      <c r="CJX53" s="31"/>
      <c r="CJY53" s="31"/>
      <c r="CJZ53" s="31"/>
      <c r="CKA53" s="31"/>
      <c r="CKB53" s="31"/>
      <c r="CKC53" s="31"/>
      <c r="CKD53" s="31"/>
      <c r="CKE53" s="31"/>
      <c r="CKF53" s="31"/>
      <c r="CKG53" s="31"/>
      <c r="CKH53" s="31"/>
      <c r="CKI53" s="31"/>
      <c r="CKJ53" s="31"/>
      <c r="CKK53" s="31"/>
      <c r="CKL53" s="31"/>
      <c r="CKM53" s="31"/>
      <c r="CKN53" s="31"/>
      <c r="CKO53" s="31"/>
      <c r="CKP53" s="31"/>
      <c r="CKQ53" s="31"/>
      <c r="CKR53" s="31"/>
      <c r="CKS53" s="31"/>
      <c r="CKT53" s="31"/>
      <c r="CKU53" s="31"/>
      <c r="CKV53" s="31"/>
      <c r="CKW53" s="31"/>
      <c r="CKX53" s="31"/>
      <c r="CKY53" s="31"/>
      <c r="CKZ53" s="31"/>
      <c r="CLA53" s="31"/>
      <c r="CLB53" s="31"/>
      <c r="CLC53" s="31"/>
      <c r="CLD53" s="31"/>
      <c r="CLE53" s="31"/>
      <c r="CLF53" s="31"/>
      <c r="CLG53" s="31"/>
      <c r="CLH53" s="31"/>
      <c r="CLI53" s="31"/>
      <c r="CLJ53" s="31"/>
      <c r="CLK53" s="31"/>
      <c r="CLL53" s="31"/>
      <c r="CLM53" s="31"/>
      <c r="CLN53" s="31"/>
      <c r="CLO53" s="31"/>
      <c r="CLP53" s="31"/>
      <c r="CLQ53" s="31"/>
      <c r="CLR53" s="31"/>
      <c r="CLS53" s="31"/>
      <c r="CLT53" s="31"/>
      <c r="CLU53" s="31"/>
      <c r="CLV53" s="31"/>
      <c r="CLW53" s="31"/>
      <c r="CLX53" s="31"/>
      <c r="CLY53" s="31"/>
      <c r="CLZ53" s="31"/>
      <c r="CMA53" s="31"/>
      <c r="CMB53" s="31"/>
      <c r="CMC53" s="31"/>
      <c r="CMD53" s="31"/>
      <c r="CME53" s="31"/>
      <c r="CMF53" s="31"/>
      <c r="CMG53" s="31"/>
      <c r="CMH53" s="31"/>
      <c r="CMI53" s="31"/>
      <c r="CMJ53" s="31"/>
      <c r="CMK53" s="31"/>
      <c r="CML53" s="31"/>
      <c r="CMM53" s="31"/>
      <c r="CMN53" s="31"/>
      <c r="CMO53" s="31"/>
      <c r="CMP53" s="31"/>
      <c r="CMQ53" s="31"/>
      <c r="CMR53" s="31"/>
      <c r="CMS53" s="31"/>
      <c r="CMT53" s="31"/>
      <c r="CMU53" s="31"/>
      <c r="CMV53" s="31"/>
      <c r="CMW53" s="31"/>
      <c r="CMX53" s="31"/>
      <c r="CMY53" s="31"/>
      <c r="CMZ53" s="31"/>
      <c r="CNA53" s="31"/>
      <c r="CNB53" s="31"/>
      <c r="CNC53" s="31"/>
      <c r="CND53" s="31"/>
      <c r="CNE53" s="31"/>
      <c r="CNF53" s="31"/>
      <c r="CNG53" s="31"/>
      <c r="CNH53" s="31"/>
      <c r="CNI53" s="31"/>
      <c r="CNJ53" s="31"/>
      <c r="CNK53" s="31"/>
      <c r="CNL53" s="31"/>
      <c r="CNM53" s="31"/>
      <c r="CNN53" s="31"/>
      <c r="CNO53" s="31"/>
      <c r="CNP53" s="31"/>
      <c r="CNQ53" s="31"/>
      <c r="CNR53" s="31"/>
      <c r="CNS53" s="31"/>
      <c r="CNT53" s="31"/>
      <c r="CNU53" s="31"/>
      <c r="CNV53" s="31"/>
      <c r="CNW53" s="31"/>
      <c r="CNX53" s="31"/>
      <c r="CNY53" s="31"/>
      <c r="CNZ53" s="31"/>
      <c r="COA53" s="31"/>
      <c r="COB53" s="31"/>
      <c r="COC53" s="31"/>
      <c r="COD53" s="31"/>
      <c r="COE53" s="31"/>
      <c r="COF53" s="31"/>
      <c r="COG53" s="31"/>
      <c r="COH53" s="31"/>
      <c r="COI53" s="31"/>
      <c r="COJ53" s="31"/>
      <c r="COK53" s="31"/>
      <c r="COL53" s="31"/>
      <c r="COM53" s="31"/>
      <c r="CON53" s="31"/>
      <c r="COO53" s="31"/>
      <c r="COP53" s="31"/>
      <c r="COQ53" s="31"/>
      <c r="COR53" s="31"/>
      <c r="COS53" s="31"/>
      <c r="COT53" s="31"/>
      <c r="COU53" s="31"/>
      <c r="COV53" s="31"/>
      <c r="COW53" s="31"/>
      <c r="COX53" s="31"/>
      <c r="COY53" s="31"/>
      <c r="COZ53" s="31"/>
      <c r="CPA53" s="31"/>
      <c r="CPB53" s="31"/>
      <c r="CPC53" s="31"/>
      <c r="CPD53" s="31"/>
      <c r="CPE53" s="31"/>
      <c r="CPF53" s="31"/>
      <c r="CPG53" s="31"/>
      <c r="CPH53" s="31"/>
      <c r="CPI53" s="31"/>
      <c r="CPJ53" s="31"/>
      <c r="CPK53" s="31"/>
      <c r="CPL53" s="31"/>
      <c r="CPM53" s="31"/>
      <c r="CPN53" s="31"/>
      <c r="CPO53" s="31"/>
      <c r="CPP53" s="31"/>
      <c r="CPQ53" s="31"/>
      <c r="CPR53" s="31"/>
      <c r="CPS53" s="31"/>
      <c r="CPT53" s="31"/>
      <c r="CPU53" s="31"/>
      <c r="CPV53" s="31"/>
      <c r="CPW53" s="31"/>
      <c r="CPX53" s="31"/>
      <c r="CPY53" s="31"/>
      <c r="CPZ53" s="31"/>
      <c r="CQA53" s="31"/>
      <c r="CQB53" s="31"/>
      <c r="CQC53" s="31"/>
      <c r="CQD53" s="31"/>
      <c r="CQE53" s="31"/>
      <c r="CQF53" s="31"/>
      <c r="CQG53" s="31"/>
      <c r="CQH53" s="31"/>
      <c r="CQI53" s="31"/>
      <c r="CQJ53" s="31"/>
      <c r="CQK53" s="31"/>
      <c r="CQL53" s="31"/>
      <c r="CQM53" s="31"/>
      <c r="CQN53" s="31"/>
      <c r="CQO53" s="31"/>
      <c r="CQP53" s="31"/>
      <c r="CQQ53" s="31"/>
      <c r="CQR53" s="31"/>
      <c r="CQS53" s="31"/>
      <c r="CQT53" s="31"/>
      <c r="CQU53" s="31"/>
      <c r="CQV53" s="31"/>
      <c r="CQW53" s="31"/>
      <c r="CQX53" s="31"/>
      <c r="CQY53" s="31"/>
      <c r="CQZ53" s="31"/>
      <c r="CRA53" s="31"/>
      <c r="CRB53" s="31"/>
      <c r="CRC53" s="31"/>
      <c r="CRD53" s="31"/>
      <c r="CRE53" s="31"/>
      <c r="CRF53" s="31"/>
      <c r="CRG53" s="31"/>
      <c r="CRH53" s="31"/>
      <c r="CRI53" s="31"/>
      <c r="CRJ53" s="31"/>
      <c r="CRK53" s="31"/>
      <c r="CRL53" s="31"/>
      <c r="CRM53" s="31"/>
      <c r="CRN53" s="31"/>
      <c r="CRO53" s="31"/>
      <c r="CRP53" s="31"/>
      <c r="CRQ53" s="31"/>
      <c r="CRR53" s="31"/>
      <c r="CRS53" s="31"/>
      <c r="CRT53" s="31"/>
      <c r="CRU53" s="31"/>
      <c r="CRV53" s="31"/>
      <c r="CRW53" s="31"/>
      <c r="CRX53" s="31"/>
      <c r="CRY53" s="31"/>
      <c r="CRZ53" s="31"/>
      <c r="CSA53" s="31"/>
      <c r="CSB53" s="31"/>
      <c r="CSC53" s="31"/>
      <c r="CSD53" s="31"/>
      <c r="CSE53" s="31"/>
      <c r="CSF53" s="31"/>
      <c r="CSG53" s="31"/>
      <c r="CSH53" s="31"/>
      <c r="CSI53" s="31"/>
      <c r="CSJ53" s="31"/>
      <c r="CSK53" s="31"/>
      <c r="CSL53" s="31"/>
      <c r="CSM53" s="31"/>
      <c r="CSN53" s="31"/>
      <c r="CSO53" s="31"/>
      <c r="CSP53" s="31"/>
      <c r="CSQ53" s="31"/>
      <c r="CSR53" s="31"/>
      <c r="CSS53" s="31"/>
      <c r="CST53" s="31"/>
      <c r="CSU53" s="31"/>
      <c r="CSV53" s="31"/>
      <c r="CSW53" s="31"/>
      <c r="CSX53" s="31"/>
      <c r="CSY53" s="31"/>
      <c r="CSZ53" s="31"/>
      <c r="CTA53" s="31"/>
      <c r="CTB53" s="31"/>
      <c r="CTC53" s="31"/>
      <c r="CTD53" s="31"/>
      <c r="CTE53" s="31"/>
      <c r="CTF53" s="31"/>
      <c r="CTG53" s="31"/>
      <c r="CTH53" s="31"/>
      <c r="CTI53" s="31"/>
      <c r="CTJ53" s="31"/>
      <c r="CTK53" s="31"/>
      <c r="CTL53" s="31"/>
      <c r="CTM53" s="31"/>
      <c r="CTN53" s="31"/>
      <c r="CTO53" s="31"/>
      <c r="CTP53" s="31"/>
      <c r="CTQ53" s="31"/>
      <c r="CTR53" s="31"/>
      <c r="CTS53" s="31"/>
      <c r="CTT53" s="31"/>
      <c r="CTU53" s="31"/>
      <c r="CTV53" s="31"/>
      <c r="CTW53" s="31"/>
      <c r="CTX53" s="31"/>
      <c r="CTY53" s="31"/>
      <c r="CTZ53" s="31"/>
      <c r="CUA53" s="31"/>
      <c r="CUB53" s="31"/>
      <c r="CUC53" s="31"/>
      <c r="CUD53" s="31"/>
      <c r="CUE53" s="31"/>
      <c r="CUF53" s="31"/>
      <c r="CUG53" s="31"/>
      <c r="CUH53" s="31"/>
      <c r="CUI53" s="31"/>
      <c r="CUJ53" s="31"/>
      <c r="CUK53" s="31"/>
      <c r="CUL53" s="31"/>
      <c r="CUM53" s="31"/>
      <c r="CUN53" s="31"/>
      <c r="CUO53" s="31"/>
      <c r="CUP53" s="31"/>
      <c r="CUQ53" s="31"/>
      <c r="CUR53" s="31"/>
      <c r="CUS53" s="31"/>
      <c r="CUT53" s="31"/>
      <c r="CUU53" s="31"/>
      <c r="CUV53" s="31"/>
      <c r="CUW53" s="31"/>
      <c r="CUX53" s="31"/>
      <c r="CUY53" s="31"/>
      <c r="CUZ53" s="31"/>
      <c r="CVA53" s="31"/>
      <c r="CVB53" s="31"/>
      <c r="CVC53" s="31"/>
      <c r="CVD53" s="31"/>
      <c r="CVE53" s="31"/>
      <c r="CVF53" s="31"/>
      <c r="CVG53" s="31"/>
      <c r="CVH53" s="31"/>
      <c r="CVI53" s="31"/>
      <c r="CVJ53" s="31"/>
      <c r="CVK53" s="31"/>
      <c r="CVL53" s="31"/>
      <c r="CVM53" s="31"/>
      <c r="CVN53" s="31"/>
      <c r="CVO53" s="31"/>
      <c r="CVP53" s="31"/>
      <c r="CVQ53" s="31"/>
      <c r="CVR53" s="31"/>
      <c r="CVS53" s="31"/>
      <c r="CVT53" s="31"/>
      <c r="CVU53" s="31"/>
      <c r="CVV53" s="31"/>
      <c r="CVW53" s="31"/>
      <c r="CVX53" s="31"/>
      <c r="CVY53" s="31"/>
      <c r="CVZ53" s="31"/>
      <c r="CWA53" s="31"/>
      <c r="CWB53" s="31"/>
      <c r="CWC53" s="31"/>
      <c r="CWD53" s="31"/>
      <c r="CWE53" s="31"/>
      <c r="CWF53" s="31"/>
      <c r="CWG53" s="31"/>
      <c r="CWH53" s="31"/>
      <c r="CWI53" s="31"/>
      <c r="CWJ53" s="31"/>
      <c r="CWK53" s="31"/>
      <c r="CWL53" s="31"/>
      <c r="CWM53" s="31"/>
      <c r="CWN53" s="31"/>
      <c r="CWO53" s="31"/>
      <c r="CWP53" s="31"/>
      <c r="CWQ53" s="31"/>
      <c r="CWR53" s="31"/>
      <c r="CWS53" s="31"/>
      <c r="CWT53" s="31"/>
      <c r="CWU53" s="31"/>
      <c r="CWV53" s="31"/>
      <c r="CWW53" s="31"/>
      <c r="CWX53" s="31"/>
      <c r="CWY53" s="31"/>
      <c r="CWZ53" s="31"/>
      <c r="CXA53" s="31"/>
      <c r="CXB53" s="31"/>
      <c r="CXC53" s="31"/>
      <c r="CXD53" s="31"/>
      <c r="CXE53" s="31"/>
      <c r="CXF53" s="31"/>
      <c r="CXG53" s="31"/>
      <c r="CXH53" s="31"/>
      <c r="CXI53" s="31"/>
      <c r="CXJ53" s="31"/>
      <c r="CXK53" s="31"/>
      <c r="CXL53" s="31"/>
      <c r="CXM53" s="31"/>
      <c r="CXN53" s="31"/>
      <c r="CXO53" s="31"/>
      <c r="CXP53" s="31"/>
      <c r="CXQ53" s="31"/>
      <c r="CXR53" s="31"/>
      <c r="CXS53" s="31"/>
      <c r="CXT53" s="31"/>
      <c r="CXU53" s="31"/>
      <c r="CXV53" s="31"/>
      <c r="CXW53" s="31"/>
      <c r="CXX53" s="31"/>
      <c r="CXY53" s="31"/>
      <c r="CXZ53" s="31"/>
      <c r="CYA53" s="31"/>
      <c r="CYB53" s="31"/>
      <c r="CYC53" s="31"/>
      <c r="CYD53" s="31"/>
      <c r="CYE53" s="31"/>
      <c r="CYF53" s="31"/>
      <c r="CYG53" s="31"/>
      <c r="CYH53" s="31"/>
      <c r="CYI53" s="31"/>
      <c r="CYJ53" s="31"/>
      <c r="CYK53" s="31"/>
      <c r="CYL53" s="31"/>
      <c r="CYM53" s="31"/>
      <c r="CYN53" s="31"/>
      <c r="CYO53" s="31"/>
      <c r="CYP53" s="31"/>
      <c r="CYQ53" s="31"/>
      <c r="CYR53" s="31"/>
      <c r="CYS53" s="31"/>
      <c r="CYT53" s="31"/>
      <c r="CYU53" s="31"/>
      <c r="CYV53" s="31"/>
      <c r="CYW53" s="31"/>
      <c r="CYX53" s="31"/>
      <c r="CYY53" s="31"/>
      <c r="CYZ53" s="31"/>
      <c r="CZA53" s="31"/>
      <c r="CZB53" s="31"/>
      <c r="CZC53" s="31"/>
      <c r="CZD53" s="31"/>
      <c r="CZE53" s="31"/>
      <c r="CZF53" s="31"/>
      <c r="CZG53" s="31"/>
      <c r="CZH53" s="31"/>
      <c r="CZI53" s="31"/>
      <c r="CZJ53" s="31"/>
      <c r="CZK53" s="31"/>
      <c r="CZL53" s="31"/>
      <c r="CZM53" s="31"/>
      <c r="CZN53" s="31"/>
      <c r="CZO53" s="31"/>
      <c r="CZP53" s="31"/>
      <c r="CZQ53" s="31"/>
      <c r="CZR53" s="31"/>
      <c r="CZS53" s="31"/>
      <c r="CZT53" s="31"/>
      <c r="CZU53" s="31"/>
      <c r="CZV53" s="31"/>
      <c r="CZW53" s="31"/>
      <c r="CZX53" s="31"/>
      <c r="CZY53" s="31"/>
      <c r="CZZ53" s="31"/>
      <c r="DAA53" s="31"/>
      <c r="DAB53" s="31"/>
      <c r="DAC53" s="31"/>
      <c r="DAD53" s="31"/>
      <c r="DAE53" s="31"/>
      <c r="DAF53" s="31"/>
      <c r="DAG53" s="31"/>
      <c r="DAH53" s="31"/>
      <c r="DAI53" s="31"/>
      <c r="DAJ53" s="31"/>
      <c r="DAK53" s="31"/>
      <c r="DAL53" s="31"/>
      <c r="DAM53" s="31"/>
      <c r="DAN53" s="31"/>
      <c r="DAO53" s="31"/>
      <c r="DAP53" s="31"/>
      <c r="DAQ53" s="31"/>
      <c r="DAR53" s="31"/>
      <c r="DAS53" s="31"/>
      <c r="DAT53" s="31"/>
      <c r="DAU53" s="31"/>
      <c r="DAV53" s="31"/>
      <c r="DAW53" s="31"/>
      <c r="DAX53" s="31"/>
      <c r="DAY53" s="31"/>
      <c r="DAZ53" s="31"/>
      <c r="DBA53" s="31"/>
      <c r="DBB53" s="31"/>
      <c r="DBC53" s="31"/>
      <c r="DBD53" s="31"/>
      <c r="DBE53" s="31"/>
      <c r="DBF53" s="31"/>
      <c r="DBG53" s="31"/>
      <c r="DBH53" s="31"/>
      <c r="DBI53" s="31"/>
      <c r="DBJ53" s="31"/>
      <c r="DBK53" s="31"/>
      <c r="DBL53" s="31"/>
      <c r="DBM53" s="31"/>
      <c r="DBN53" s="31"/>
      <c r="DBO53" s="31"/>
      <c r="DBP53" s="31"/>
      <c r="DBQ53" s="31"/>
      <c r="DBR53" s="31"/>
      <c r="DBS53" s="31"/>
      <c r="DBT53" s="31"/>
      <c r="DBU53" s="31"/>
      <c r="DBV53" s="31"/>
      <c r="DBW53" s="31"/>
      <c r="DBX53" s="31"/>
      <c r="DBY53" s="31"/>
      <c r="DBZ53" s="31"/>
      <c r="DCA53" s="31"/>
      <c r="DCB53" s="31"/>
      <c r="DCC53" s="31"/>
      <c r="DCD53" s="31"/>
      <c r="DCE53" s="31"/>
      <c r="DCF53" s="31"/>
      <c r="DCG53" s="31"/>
      <c r="DCH53" s="31"/>
      <c r="DCI53" s="31"/>
      <c r="DCJ53" s="31"/>
      <c r="DCK53" s="31"/>
      <c r="DCL53" s="31"/>
      <c r="DCM53" s="31"/>
      <c r="DCN53" s="31"/>
      <c r="DCO53" s="31"/>
      <c r="DCP53" s="31"/>
      <c r="DCQ53" s="31"/>
      <c r="DCR53" s="31"/>
      <c r="DCS53" s="31"/>
      <c r="DCT53" s="31"/>
      <c r="DCU53" s="31"/>
      <c r="DCV53" s="31"/>
      <c r="DCW53" s="31"/>
      <c r="DCX53" s="31"/>
      <c r="DCY53" s="31"/>
      <c r="DCZ53" s="31"/>
      <c r="DDA53" s="31"/>
      <c r="DDB53" s="31"/>
      <c r="DDC53" s="31"/>
      <c r="DDD53" s="31"/>
      <c r="DDE53" s="31"/>
      <c r="DDF53" s="31"/>
      <c r="DDG53" s="31"/>
      <c r="DDH53" s="31"/>
      <c r="DDI53" s="31"/>
      <c r="DDJ53" s="31"/>
      <c r="DDK53" s="31"/>
      <c r="DDL53" s="31"/>
      <c r="DDM53" s="31"/>
      <c r="DDN53" s="31"/>
      <c r="DDO53" s="31"/>
      <c r="DDP53" s="31"/>
      <c r="DDQ53" s="31"/>
      <c r="DDR53" s="31"/>
      <c r="DDS53" s="31"/>
      <c r="DDT53" s="31"/>
      <c r="DDU53" s="31"/>
      <c r="DDV53" s="31"/>
      <c r="DDW53" s="31"/>
      <c r="DDX53" s="31"/>
      <c r="DDY53" s="31"/>
      <c r="DDZ53" s="31"/>
      <c r="DEA53" s="31"/>
      <c r="DEB53" s="31"/>
      <c r="DEC53" s="31"/>
      <c r="DED53" s="31"/>
      <c r="DEE53" s="31"/>
      <c r="DEF53" s="31"/>
      <c r="DEG53" s="31"/>
      <c r="DEH53" s="31"/>
      <c r="DEI53" s="31"/>
      <c r="DEJ53" s="31"/>
      <c r="DEK53" s="31"/>
      <c r="DEL53" s="31"/>
      <c r="DEM53" s="31"/>
      <c r="DEN53" s="31"/>
      <c r="DEO53" s="31"/>
      <c r="DEP53" s="31"/>
      <c r="DEQ53" s="31"/>
      <c r="DER53" s="31"/>
      <c r="DES53" s="31"/>
      <c r="DET53" s="31"/>
      <c r="DEU53" s="31"/>
      <c r="DEV53" s="31"/>
      <c r="DEW53" s="31"/>
      <c r="DEX53" s="31"/>
      <c r="DEY53" s="31"/>
      <c r="DEZ53" s="31"/>
      <c r="DFA53" s="31"/>
      <c r="DFB53" s="31"/>
      <c r="DFC53" s="31"/>
      <c r="DFD53" s="31"/>
      <c r="DFE53" s="31"/>
      <c r="DFF53" s="31"/>
      <c r="DFG53" s="31"/>
      <c r="DFH53" s="31"/>
      <c r="DFI53" s="31"/>
      <c r="DFJ53" s="31"/>
      <c r="DFK53" s="31"/>
      <c r="DFL53" s="31"/>
      <c r="DFM53" s="31"/>
      <c r="DFN53" s="31"/>
      <c r="DFO53" s="31"/>
      <c r="DFP53" s="31"/>
      <c r="DFQ53" s="31"/>
      <c r="DFR53" s="31"/>
      <c r="DFS53" s="31"/>
      <c r="DFT53" s="31"/>
      <c r="DFU53" s="31"/>
      <c r="DFV53" s="31"/>
      <c r="DFW53" s="31"/>
      <c r="DFX53" s="31"/>
      <c r="DFY53" s="31"/>
      <c r="DFZ53" s="31"/>
      <c r="DGA53" s="31"/>
      <c r="DGB53" s="31"/>
      <c r="DGC53" s="31"/>
      <c r="DGD53" s="31"/>
      <c r="DGE53" s="31"/>
      <c r="DGF53" s="31"/>
      <c r="DGG53" s="31"/>
      <c r="DGH53" s="31"/>
      <c r="DGI53" s="31"/>
      <c r="DGJ53" s="31"/>
      <c r="DGK53" s="31"/>
      <c r="DGL53" s="31"/>
      <c r="DGM53" s="31"/>
      <c r="DGN53" s="31"/>
      <c r="DGO53" s="31"/>
      <c r="DGP53" s="31"/>
      <c r="DGQ53" s="31"/>
      <c r="DGR53" s="31"/>
      <c r="DGS53" s="31"/>
      <c r="DGT53" s="31"/>
      <c r="DGU53" s="31"/>
      <c r="DGV53" s="31"/>
      <c r="DGW53" s="31"/>
      <c r="DGX53" s="31"/>
      <c r="DGY53" s="31"/>
      <c r="DGZ53" s="31"/>
      <c r="DHA53" s="31"/>
      <c r="DHB53" s="31"/>
      <c r="DHC53" s="31"/>
      <c r="DHD53" s="31"/>
      <c r="DHE53" s="31"/>
      <c r="DHF53" s="31"/>
      <c r="DHG53" s="31"/>
      <c r="DHH53" s="31"/>
      <c r="DHI53" s="31"/>
      <c r="DHJ53" s="31"/>
      <c r="DHK53" s="31"/>
      <c r="DHL53" s="31"/>
      <c r="DHM53" s="31"/>
      <c r="DHN53" s="31"/>
      <c r="DHO53" s="31"/>
      <c r="DHP53" s="31"/>
      <c r="DHQ53" s="31"/>
      <c r="DHR53" s="31"/>
      <c r="DHS53" s="31"/>
      <c r="DHT53" s="31"/>
      <c r="DHU53" s="31"/>
      <c r="DHV53" s="31"/>
      <c r="DHW53" s="31"/>
      <c r="DHX53" s="31"/>
      <c r="DHY53" s="31"/>
      <c r="DHZ53" s="31"/>
      <c r="DIA53" s="31"/>
      <c r="DIB53" s="31"/>
      <c r="DIC53" s="31"/>
      <c r="DID53" s="31"/>
      <c r="DIE53" s="31"/>
      <c r="DIF53" s="31"/>
      <c r="DIG53" s="31"/>
      <c r="DIH53" s="31"/>
      <c r="DII53" s="31"/>
      <c r="DIJ53" s="31"/>
      <c r="DIK53" s="31"/>
      <c r="DIL53" s="31"/>
      <c r="DIM53" s="31"/>
      <c r="DIN53" s="31"/>
      <c r="DIO53" s="31"/>
      <c r="DIP53" s="31"/>
      <c r="DIQ53" s="31"/>
      <c r="DIR53" s="31"/>
      <c r="DIS53" s="31"/>
      <c r="DIT53" s="31"/>
      <c r="DIU53" s="31"/>
      <c r="DIV53" s="31"/>
      <c r="DIW53" s="31"/>
      <c r="DIX53" s="31"/>
      <c r="DIY53" s="31"/>
      <c r="DIZ53" s="31"/>
      <c r="DJA53" s="31"/>
      <c r="DJB53" s="31"/>
      <c r="DJC53" s="31"/>
      <c r="DJD53" s="31"/>
      <c r="DJE53" s="31"/>
      <c r="DJF53" s="31"/>
      <c r="DJG53" s="31"/>
      <c r="DJH53" s="31"/>
      <c r="DJI53" s="31"/>
      <c r="DJJ53" s="31"/>
      <c r="DJK53" s="31"/>
      <c r="DJL53" s="31"/>
      <c r="DJM53" s="31"/>
      <c r="DJN53" s="31"/>
      <c r="DJO53" s="31"/>
      <c r="DJP53" s="31"/>
      <c r="DJQ53" s="31"/>
      <c r="DJR53" s="31"/>
      <c r="DJS53" s="31"/>
      <c r="DJT53" s="31"/>
      <c r="DJU53" s="31"/>
      <c r="DJV53" s="31"/>
      <c r="DJW53" s="31"/>
      <c r="DJX53" s="31"/>
      <c r="DJY53" s="31"/>
      <c r="DJZ53" s="31"/>
      <c r="DKA53" s="31"/>
      <c r="DKB53" s="31"/>
      <c r="DKC53" s="31"/>
      <c r="DKD53" s="31"/>
      <c r="DKE53" s="31"/>
      <c r="DKF53" s="31"/>
      <c r="DKG53" s="31"/>
      <c r="DKH53" s="31"/>
      <c r="DKI53" s="31"/>
      <c r="DKJ53" s="31"/>
      <c r="DKK53" s="31"/>
      <c r="DKL53" s="31"/>
      <c r="DKM53" s="31"/>
      <c r="DKN53" s="31"/>
      <c r="DKO53" s="31"/>
      <c r="DKP53" s="31"/>
      <c r="DKQ53" s="31"/>
      <c r="DKR53" s="31"/>
      <c r="DKS53" s="31"/>
      <c r="DKT53" s="31"/>
      <c r="DKU53" s="31"/>
      <c r="DKV53" s="31"/>
      <c r="DKW53" s="31"/>
      <c r="DKX53" s="31"/>
      <c r="DKY53" s="31"/>
      <c r="DKZ53" s="31"/>
      <c r="DLA53" s="31"/>
      <c r="DLB53" s="31"/>
      <c r="DLC53" s="31"/>
      <c r="DLD53" s="31"/>
      <c r="DLE53" s="31"/>
      <c r="DLF53" s="31"/>
      <c r="DLG53" s="31"/>
      <c r="DLH53" s="31"/>
      <c r="DLI53" s="31"/>
      <c r="DLJ53" s="31"/>
      <c r="DLK53" s="31"/>
      <c r="DLL53" s="31"/>
      <c r="DLM53" s="31"/>
      <c r="DLN53" s="31"/>
      <c r="DLO53" s="31"/>
      <c r="DLP53" s="31"/>
      <c r="DLQ53" s="31"/>
      <c r="DLR53" s="31"/>
      <c r="DLS53" s="31"/>
      <c r="DLT53" s="31"/>
      <c r="DLU53" s="31"/>
      <c r="DLV53" s="31"/>
      <c r="DLW53" s="31"/>
      <c r="DLX53" s="31"/>
      <c r="DLY53" s="31"/>
      <c r="DLZ53" s="31"/>
      <c r="DMA53" s="31"/>
      <c r="DMB53" s="31"/>
      <c r="DMC53" s="31"/>
      <c r="DMD53" s="31"/>
      <c r="DME53" s="31"/>
      <c r="DMF53" s="31"/>
      <c r="DMG53" s="31"/>
      <c r="DMH53" s="31"/>
      <c r="DMI53" s="31"/>
      <c r="DMJ53" s="31"/>
      <c r="DMK53" s="31"/>
      <c r="DML53" s="31"/>
      <c r="DMM53" s="31"/>
      <c r="DMN53" s="31"/>
      <c r="DMO53" s="31"/>
      <c r="DMP53" s="31"/>
      <c r="DMQ53" s="31"/>
      <c r="DMR53" s="31"/>
      <c r="DMS53" s="31"/>
      <c r="DMT53" s="31"/>
      <c r="DMU53" s="31"/>
      <c r="DMV53" s="31"/>
      <c r="DMW53" s="31"/>
      <c r="DMX53" s="31"/>
      <c r="DMY53" s="31"/>
      <c r="DMZ53" s="31"/>
      <c r="DNA53" s="31"/>
      <c r="DNB53" s="31"/>
      <c r="DNC53" s="31"/>
      <c r="DND53" s="31"/>
      <c r="DNE53" s="31"/>
      <c r="DNF53" s="31"/>
      <c r="DNG53" s="31"/>
      <c r="DNH53" s="31"/>
      <c r="DNI53" s="31"/>
      <c r="DNJ53" s="31"/>
      <c r="DNK53" s="31"/>
      <c r="DNL53" s="31"/>
      <c r="DNM53" s="31"/>
      <c r="DNN53" s="31"/>
      <c r="DNO53" s="31"/>
      <c r="DNP53" s="31"/>
      <c r="DNQ53" s="31"/>
      <c r="DNR53" s="31"/>
      <c r="DNS53" s="31"/>
      <c r="DNT53" s="31"/>
      <c r="DNU53" s="31"/>
      <c r="DNV53" s="31"/>
      <c r="DNW53" s="31"/>
      <c r="DNX53" s="31"/>
      <c r="DNY53" s="31"/>
      <c r="DNZ53" s="31"/>
      <c r="DOA53" s="31"/>
      <c r="DOB53" s="31"/>
      <c r="DOC53" s="31"/>
      <c r="DOD53" s="31"/>
      <c r="DOE53" s="31"/>
      <c r="DOF53" s="31"/>
      <c r="DOG53" s="31"/>
      <c r="DOH53" s="31"/>
      <c r="DOI53" s="31"/>
      <c r="DOJ53" s="31"/>
      <c r="DOK53" s="31"/>
      <c r="DOL53" s="31"/>
      <c r="DOM53" s="31"/>
      <c r="DON53" s="31"/>
      <c r="DOO53" s="31"/>
      <c r="DOP53" s="31"/>
      <c r="DOQ53" s="31"/>
      <c r="DOR53" s="31"/>
      <c r="DOS53" s="31"/>
      <c r="DOT53" s="31"/>
      <c r="DOU53" s="31"/>
      <c r="DOV53" s="31"/>
      <c r="DOW53" s="31"/>
      <c r="DOX53" s="31"/>
      <c r="DOY53" s="31"/>
      <c r="DOZ53" s="31"/>
      <c r="DPA53" s="31"/>
      <c r="DPB53" s="31"/>
      <c r="DPC53" s="31"/>
      <c r="DPD53" s="31"/>
      <c r="DPE53" s="31"/>
      <c r="DPF53" s="31"/>
      <c r="DPG53" s="31"/>
      <c r="DPH53" s="31"/>
      <c r="DPI53" s="31"/>
      <c r="DPJ53" s="31"/>
      <c r="DPK53" s="31"/>
      <c r="DPL53" s="31"/>
      <c r="DPM53" s="31"/>
      <c r="DPN53" s="31"/>
      <c r="DPO53" s="31"/>
      <c r="DPP53" s="31"/>
      <c r="DPQ53" s="31"/>
      <c r="DPR53" s="31"/>
      <c r="DPS53" s="31"/>
      <c r="DPT53" s="31"/>
      <c r="DPU53" s="31"/>
      <c r="DPV53" s="31"/>
      <c r="DPW53" s="31"/>
      <c r="DPX53" s="31"/>
      <c r="DPY53" s="31"/>
      <c r="DPZ53" s="31"/>
      <c r="DQA53" s="31"/>
      <c r="DQB53" s="31"/>
      <c r="DQC53" s="31"/>
      <c r="DQD53" s="31"/>
      <c r="DQE53" s="31"/>
      <c r="DQF53" s="31"/>
      <c r="DQG53" s="31"/>
      <c r="DQH53" s="31"/>
      <c r="DQI53" s="31"/>
      <c r="DQJ53" s="31"/>
      <c r="DQK53" s="31"/>
      <c r="DQL53" s="31"/>
      <c r="DQM53" s="31"/>
      <c r="DQN53" s="31"/>
      <c r="DQO53" s="31"/>
      <c r="DQP53" s="31"/>
      <c r="DQQ53" s="31"/>
      <c r="DQR53" s="31"/>
      <c r="DQS53" s="31"/>
      <c r="DQT53" s="31"/>
      <c r="DQU53" s="31"/>
      <c r="DQV53" s="31"/>
      <c r="DQW53" s="31"/>
      <c r="DQX53" s="31"/>
      <c r="DQY53" s="31"/>
      <c r="DQZ53" s="31"/>
      <c r="DRA53" s="31"/>
      <c r="DRB53" s="31"/>
      <c r="DRC53" s="31"/>
      <c r="DRD53" s="31"/>
      <c r="DRE53" s="31"/>
      <c r="DRF53" s="31"/>
      <c r="DRG53" s="31"/>
      <c r="DRH53" s="31"/>
      <c r="DRI53" s="31"/>
      <c r="DRJ53" s="31"/>
      <c r="DRK53" s="31"/>
      <c r="DRL53" s="31"/>
      <c r="DRM53" s="31"/>
      <c r="DRN53" s="31"/>
      <c r="DRO53" s="31"/>
      <c r="DRP53" s="31"/>
      <c r="DRQ53" s="31"/>
      <c r="DRR53" s="31"/>
      <c r="DRS53" s="31"/>
      <c r="DRT53" s="31"/>
      <c r="DRU53" s="31"/>
      <c r="DRV53" s="31"/>
      <c r="DRW53" s="31"/>
      <c r="DRX53" s="31"/>
      <c r="DRY53" s="31"/>
      <c r="DRZ53" s="31"/>
      <c r="DSA53" s="31"/>
      <c r="DSB53" s="31"/>
      <c r="DSC53" s="31"/>
      <c r="DSD53" s="31"/>
      <c r="DSE53" s="31"/>
      <c r="DSF53" s="31"/>
      <c r="DSG53" s="31"/>
      <c r="DSH53" s="31"/>
      <c r="DSI53" s="31"/>
      <c r="DSJ53" s="31"/>
      <c r="DSK53" s="31"/>
      <c r="DSL53" s="31"/>
      <c r="DSM53" s="31"/>
      <c r="DSN53" s="31"/>
      <c r="DSO53" s="31"/>
      <c r="DSP53" s="31"/>
      <c r="DSQ53" s="31"/>
      <c r="DSR53" s="31"/>
      <c r="DSS53" s="31"/>
      <c r="DST53" s="31"/>
      <c r="DSU53" s="31"/>
      <c r="DSV53" s="31"/>
      <c r="DSW53" s="31"/>
      <c r="DSX53" s="31"/>
      <c r="DSY53" s="31"/>
      <c r="DSZ53" s="31"/>
      <c r="DTA53" s="31"/>
      <c r="DTB53" s="31"/>
      <c r="DTC53" s="31"/>
      <c r="DTD53" s="31"/>
      <c r="DTE53" s="31"/>
      <c r="DTF53" s="31"/>
      <c r="DTG53" s="31"/>
      <c r="DTH53" s="31"/>
      <c r="DTI53" s="31"/>
      <c r="DTJ53" s="31"/>
      <c r="DTK53" s="31"/>
      <c r="DTL53" s="31"/>
      <c r="DTM53" s="31"/>
      <c r="DTN53" s="31"/>
      <c r="DTO53" s="31"/>
      <c r="DTP53" s="31"/>
      <c r="DTQ53" s="31"/>
      <c r="DTR53" s="31"/>
      <c r="DTS53" s="31"/>
      <c r="DTT53" s="31"/>
      <c r="DTU53" s="31"/>
      <c r="DTV53" s="31"/>
      <c r="DTW53" s="31"/>
      <c r="DTX53" s="31"/>
      <c r="DTY53" s="31"/>
      <c r="DTZ53" s="31"/>
      <c r="DUA53" s="31"/>
      <c r="DUB53" s="31"/>
      <c r="DUC53" s="31"/>
      <c r="DUD53" s="31"/>
      <c r="DUE53" s="31"/>
      <c r="DUF53" s="31"/>
      <c r="DUG53" s="31"/>
      <c r="DUH53" s="31"/>
      <c r="DUI53" s="31"/>
      <c r="DUJ53" s="31"/>
      <c r="DUK53" s="31"/>
      <c r="DUL53" s="31"/>
      <c r="DUM53" s="31"/>
      <c r="DUN53" s="31"/>
      <c r="DUO53" s="31"/>
      <c r="DUP53" s="31"/>
      <c r="DUQ53" s="31"/>
      <c r="DUR53" s="31"/>
      <c r="DUS53" s="31"/>
      <c r="DUT53" s="31"/>
      <c r="DUU53" s="31"/>
      <c r="DUV53" s="31"/>
      <c r="DUW53" s="31"/>
      <c r="DUX53" s="31"/>
      <c r="DUY53" s="31"/>
      <c r="DUZ53" s="31"/>
      <c r="DVA53" s="31"/>
      <c r="DVB53" s="31"/>
      <c r="DVC53" s="31"/>
      <c r="DVD53" s="31"/>
      <c r="DVE53" s="31"/>
      <c r="DVF53" s="31"/>
      <c r="DVG53" s="31"/>
      <c r="DVH53" s="31"/>
      <c r="DVI53" s="31"/>
      <c r="DVJ53" s="31"/>
      <c r="DVK53" s="31"/>
      <c r="DVL53" s="31"/>
      <c r="DVM53" s="31"/>
      <c r="DVN53" s="31"/>
      <c r="DVO53" s="31"/>
      <c r="DVP53" s="31"/>
      <c r="DVQ53" s="31"/>
      <c r="DVR53" s="31"/>
      <c r="DVS53" s="31"/>
      <c r="DVT53" s="31"/>
      <c r="DVU53" s="31"/>
      <c r="DVV53" s="31"/>
      <c r="DVW53" s="31"/>
      <c r="DVX53" s="31"/>
      <c r="DVY53" s="31"/>
      <c r="DVZ53" s="31"/>
      <c r="DWA53" s="31"/>
      <c r="DWB53" s="31"/>
      <c r="DWC53" s="31"/>
      <c r="DWD53" s="31"/>
      <c r="DWE53" s="31"/>
      <c r="DWF53" s="31"/>
      <c r="DWG53" s="31"/>
      <c r="DWH53" s="31"/>
      <c r="DWI53" s="31"/>
      <c r="DWJ53" s="31"/>
      <c r="DWK53" s="31"/>
      <c r="DWL53" s="31"/>
      <c r="DWM53" s="31"/>
      <c r="DWN53" s="31"/>
      <c r="DWO53" s="31"/>
      <c r="DWP53" s="31"/>
      <c r="DWQ53" s="31"/>
      <c r="DWR53" s="31"/>
      <c r="DWS53" s="31"/>
      <c r="DWT53" s="31"/>
      <c r="DWU53" s="31"/>
      <c r="DWV53" s="31"/>
      <c r="DWW53" s="31"/>
      <c r="DWX53" s="31"/>
      <c r="DWY53" s="31"/>
      <c r="DWZ53" s="31"/>
      <c r="DXA53" s="31"/>
      <c r="DXB53" s="31"/>
      <c r="DXC53" s="31"/>
      <c r="DXD53" s="31"/>
      <c r="DXE53" s="31"/>
      <c r="DXF53" s="31"/>
      <c r="DXG53" s="31"/>
      <c r="DXH53" s="31"/>
      <c r="DXI53" s="31"/>
      <c r="DXJ53" s="31"/>
      <c r="DXK53" s="31"/>
      <c r="DXL53" s="31"/>
      <c r="DXM53" s="31"/>
      <c r="DXN53" s="31"/>
      <c r="DXO53" s="31"/>
      <c r="DXP53" s="31"/>
      <c r="DXQ53" s="31"/>
      <c r="DXR53" s="31"/>
      <c r="DXS53" s="31"/>
      <c r="DXT53" s="31"/>
      <c r="DXU53" s="31"/>
      <c r="DXV53" s="31"/>
      <c r="DXW53" s="31"/>
      <c r="DXX53" s="31"/>
      <c r="DXY53" s="31"/>
      <c r="DXZ53" s="31"/>
      <c r="DYA53" s="31"/>
      <c r="DYB53" s="31"/>
      <c r="DYC53" s="31"/>
      <c r="DYD53" s="31"/>
      <c r="DYE53" s="31"/>
      <c r="DYF53" s="31"/>
      <c r="DYG53" s="31"/>
      <c r="DYH53" s="31"/>
      <c r="DYI53" s="31"/>
      <c r="DYJ53" s="31"/>
      <c r="DYK53" s="31"/>
      <c r="DYL53" s="31"/>
      <c r="DYM53" s="31"/>
      <c r="DYN53" s="31"/>
      <c r="DYO53" s="31"/>
      <c r="DYP53" s="31"/>
      <c r="DYQ53" s="31"/>
      <c r="DYR53" s="31"/>
      <c r="DYS53" s="31"/>
      <c r="DYT53" s="31"/>
      <c r="DYU53" s="31"/>
      <c r="DYV53" s="31"/>
      <c r="DYW53" s="31"/>
      <c r="DYX53" s="31"/>
      <c r="DYY53" s="31"/>
      <c r="DYZ53" s="31"/>
      <c r="DZA53" s="31"/>
      <c r="DZB53" s="31"/>
      <c r="DZC53" s="31"/>
      <c r="DZD53" s="31"/>
      <c r="DZE53" s="31"/>
      <c r="DZF53" s="31"/>
      <c r="DZG53" s="31"/>
      <c r="DZH53" s="31"/>
      <c r="DZI53" s="31"/>
      <c r="DZJ53" s="31"/>
      <c r="DZK53" s="31"/>
      <c r="DZL53" s="31"/>
      <c r="DZM53" s="31"/>
      <c r="DZN53" s="31"/>
      <c r="DZO53" s="31"/>
      <c r="DZP53" s="31"/>
      <c r="DZQ53" s="31"/>
      <c r="DZR53" s="31"/>
      <c r="DZS53" s="31"/>
      <c r="DZT53" s="31"/>
      <c r="DZU53" s="31"/>
      <c r="DZV53" s="31"/>
      <c r="DZW53" s="31"/>
      <c r="DZX53" s="31"/>
      <c r="DZY53" s="31"/>
      <c r="DZZ53" s="31"/>
      <c r="EAA53" s="31"/>
      <c r="EAB53" s="31"/>
      <c r="EAC53" s="31"/>
      <c r="EAD53" s="31"/>
      <c r="EAE53" s="31"/>
      <c r="EAF53" s="31"/>
      <c r="EAG53" s="31"/>
      <c r="EAH53" s="31"/>
      <c r="EAI53" s="31"/>
      <c r="EAJ53" s="31"/>
      <c r="EAK53" s="31"/>
      <c r="EAL53" s="31"/>
      <c r="EAM53" s="31"/>
      <c r="EAN53" s="31"/>
      <c r="EAO53" s="31"/>
      <c r="EAP53" s="31"/>
      <c r="EAQ53" s="31"/>
      <c r="EAR53" s="31"/>
      <c r="EAS53" s="31"/>
      <c r="EAT53" s="31"/>
      <c r="EAU53" s="31"/>
      <c r="EAV53" s="31"/>
      <c r="EAW53" s="31"/>
      <c r="EAX53" s="31"/>
      <c r="EAY53" s="31"/>
      <c r="EAZ53" s="31"/>
      <c r="EBA53" s="31"/>
      <c r="EBB53" s="31"/>
      <c r="EBC53" s="31"/>
      <c r="EBD53" s="31"/>
      <c r="EBE53" s="31"/>
      <c r="EBF53" s="31"/>
      <c r="EBG53" s="31"/>
      <c r="EBH53" s="31"/>
      <c r="EBI53" s="31"/>
      <c r="EBJ53" s="31"/>
      <c r="EBK53" s="31"/>
      <c r="EBL53" s="31"/>
      <c r="EBM53" s="31"/>
      <c r="EBN53" s="31"/>
      <c r="EBO53" s="31"/>
      <c r="EBP53" s="31"/>
      <c r="EBQ53" s="31"/>
      <c r="EBR53" s="31"/>
      <c r="EBS53" s="31"/>
      <c r="EBT53" s="31"/>
      <c r="EBU53" s="31"/>
      <c r="EBV53" s="31"/>
      <c r="EBW53" s="31"/>
      <c r="EBX53" s="31"/>
      <c r="EBY53" s="31"/>
      <c r="EBZ53" s="31"/>
      <c r="ECA53" s="31"/>
      <c r="ECB53" s="31"/>
      <c r="ECC53" s="31"/>
      <c r="ECD53" s="31"/>
      <c r="ECE53" s="31"/>
      <c r="ECF53" s="31"/>
      <c r="ECG53" s="31"/>
      <c r="ECH53" s="31"/>
      <c r="ECI53" s="31"/>
      <c r="ECJ53" s="31"/>
      <c r="ECK53" s="31"/>
      <c r="ECL53" s="31"/>
      <c r="ECM53" s="31"/>
      <c r="ECN53" s="31"/>
      <c r="ECO53" s="31"/>
      <c r="ECP53" s="31"/>
      <c r="ECQ53" s="31"/>
      <c r="ECR53" s="31"/>
      <c r="ECS53" s="31"/>
      <c r="ECT53" s="31"/>
      <c r="ECU53" s="31"/>
      <c r="ECV53" s="31"/>
      <c r="ECW53" s="31"/>
      <c r="ECX53" s="31"/>
      <c r="ECY53" s="31"/>
      <c r="ECZ53" s="31"/>
      <c r="EDA53" s="31"/>
      <c r="EDB53" s="31"/>
      <c r="EDC53" s="31"/>
      <c r="EDD53" s="31"/>
      <c r="EDE53" s="31"/>
      <c r="EDF53" s="31"/>
      <c r="EDG53" s="31"/>
      <c r="EDH53" s="31"/>
      <c r="EDI53" s="31"/>
      <c r="EDJ53" s="31"/>
      <c r="EDK53" s="31"/>
      <c r="EDL53" s="31"/>
      <c r="EDM53" s="31"/>
      <c r="EDN53" s="31"/>
      <c r="EDO53" s="31"/>
      <c r="EDP53" s="31"/>
      <c r="EDQ53" s="31"/>
      <c r="EDR53" s="31"/>
      <c r="EDS53" s="31"/>
      <c r="EDT53" s="31"/>
      <c r="EDU53" s="31"/>
      <c r="EDV53" s="31"/>
      <c r="EDW53" s="31"/>
      <c r="EDX53" s="31"/>
      <c r="EDY53" s="31"/>
      <c r="EDZ53" s="31"/>
      <c r="EEA53" s="31"/>
      <c r="EEB53" s="31"/>
      <c r="EEC53" s="31"/>
      <c r="EED53" s="31"/>
      <c r="EEE53" s="31"/>
      <c r="EEF53" s="31"/>
      <c r="EEG53" s="31"/>
      <c r="EEH53" s="31"/>
      <c r="EEI53" s="31"/>
      <c r="EEJ53" s="31"/>
      <c r="EEK53" s="31"/>
      <c r="EEL53" s="31"/>
      <c r="EEM53" s="31"/>
      <c r="EEN53" s="31"/>
      <c r="EEO53" s="31"/>
      <c r="EEP53" s="31"/>
      <c r="EEQ53" s="31"/>
      <c r="EER53" s="31"/>
      <c r="EES53" s="31"/>
      <c r="EET53" s="31"/>
      <c r="EEU53" s="31"/>
      <c r="EEV53" s="31"/>
      <c r="EEW53" s="31"/>
      <c r="EEX53" s="31"/>
      <c r="EEY53" s="31"/>
      <c r="EEZ53" s="31"/>
      <c r="EFA53" s="31"/>
      <c r="EFB53" s="31"/>
      <c r="EFC53" s="31"/>
      <c r="EFD53" s="31"/>
      <c r="EFE53" s="31"/>
      <c r="EFF53" s="31"/>
      <c r="EFG53" s="31"/>
      <c r="EFH53" s="31"/>
      <c r="EFI53" s="31"/>
      <c r="EFJ53" s="31"/>
      <c r="EFK53" s="31"/>
      <c r="EFL53" s="31"/>
      <c r="EFM53" s="31"/>
      <c r="EFN53" s="31"/>
      <c r="EFO53" s="31"/>
      <c r="EFP53" s="31"/>
      <c r="EFQ53" s="31"/>
      <c r="EFR53" s="31"/>
      <c r="EFS53" s="31"/>
      <c r="EFT53" s="31"/>
      <c r="EFU53" s="31"/>
      <c r="EFV53" s="31"/>
      <c r="EFW53" s="31"/>
      <c r="EFX53" s="31"/>
      <c r="EFY53" s="31"/>
      <c r="EFZ53" s="31"/>
      <c r="EGA53" s="31"/>
      <c r="EGB53" s="31"/>
      <c r="EGC53" s="31"/>
      <c r="EGD53" s="31"/>
      <c r="EGE53" s="31"/>
      <c r="EGF53" s="31"/>
      <c r="EGG53" s="31"/>
      <c r="EGH53" s="31"/>
      <c r="EGI53" s="31"/>
      <c r="EGJ53" s="31"/>
      <c r="EGK53" s="31"/>
      <c r="EGL53" s="31"/>
      <c r="EGM53" s="31"/>
      <c r="EGN53" s="31"/>
      <c r="EGO53" s="31"/>
      <c r="EGP53" s="31"/>
      <c r="EGQ53" s="31"/>
      <c r="EGR53" s="31"/>
      <c r="EGS53" s="31"/>
      <c r="EGT53" s="31"/>
      <c r="EGU53" s="31"/>
      <c r="EGV53" s="31"/>
      <c r="EGW53" s="31"/>
      <c r="EGX53" s="31"/>
      <c r="EGY53" s="31"/>
      <c r="EGZ53" s="31"/>
      <c r="EHA53" s="31"/>
      <c r="EHB53" s="31"/>
      <c r="EHC53" s="31"/>
      <c r="EHD53" s="31"/>
      <c r="EHE53" s="31"/>
      <c r="EHF53" s="31"/>
      <c r="EHG53" s="31"/>
      <c r="EHH53" s="31"/>
      <c r="EHI53" s="31"/>
      <c r="EHJ53" s="31"/>
      <c r="EHK53" s="31"/>
      <c r="EHL53" s="31"/>
      <c r="EHM53" s="31"/>
      <c r="EHN53" s="31"/>
      <c r="EHO53" s="31"/>
      <c r="EHP53" s="31"/>
      <c r="EHQ53" s="31"/>
      <c r="EHR53" s="31"/>
      <c r="EHS53" s="31"/>
      <c r="EHT53" s="31"/>
      <c r="EHU53" s="31"/>
      <c r="EHV53" s="31"/>
      <c r="EHW53" s="31"/>
      <c r="EHX53" s="31"/>
      <c r="EHY53" s="31"/>
      <c r="EHZ53" s="31"/>
      <c r="EIA53" s="31"/>
      <c r="EIB53" s="31"/>
      <c r="EIC53" s="31"/>
      <c r="EID53" s="31"/>
      <c r="EIE53" s="31"/>
      <c r="EIF53" s="31"/>
      <c r="EIG53" s="31"/>
      <c r="EIH53" s="31"/>
      <c r="EII53" s="31"/>
      <c r="EIJ53" s="31"/>
      <c r="EIK53" s="31"/>
      <c r="EIL53" s="31"/>
      <c r="EIM53" s="31"/>
      <c r="EIN53" s="31"/>
      <c r="EIO53" s="31"/>
      <c r="EIP53" s="31"/>
      <c r="EIQ53" s="31"/>
      <c r="EIR53" s="31"/>
      <c r="EIS53" s="31"/>
      <c r="EIT53" s="31"/>
      <c r="EIU53" s="31"/>
      <c r="EIV53" s="31"/>
      <c r="EIW53" s="31"/>
      <c r="EIX53" s="31"/>
      <c r="EIY53" s="31"/>
      <c r="EIZ53" s="31"/>
      <c r="EJA53" s="31"/>
      <c r="EJB53" s="31"/>
      <c r="EJC53" s="31"/>
      <c r="EJD53" s="31"/>
      <c r="EJE53" s="31"/>
      <c r="EJF53" s="31"/>
      <c r="EJG53" s="31"/>
      <c r="EJH53" s="31"/>
      <c r="EJI53" s="31"/>
      <c r="EJJ53" s="31"/>
      <c r="EJK53" s="31"/>
      <c r="EJL53" s="31"/>
      <c r="EJM53" s="31"/>
      <c r="EJN53" s="31"/>
      <c r="EJO53" s="31"/>
      <c r="EJP53" s="31"/>
      <c r="EJQ53" s="31"/>
      <c r="EJR53" s="31"/>
      <c r="EJS53" s="31"/>
      <c r="EJT53" s="31"/>
      <c r="EJU53" s="31"/>
      <c r="EJV53" s="31"/>
      <c r="EJW53" s="31"/>
      <c r="EJX53" s="31"/>
      <c r="EJY53" s="31"/>
      <c r="EJZ53" s="31"/>
      <c r="EKA53" s="31"/>
      <c r="EKB53" s="31"/>
      <c r="EKC53" s="31"/>
      <c r="EKD53" s="31"/>
      <c r="EKE53" s="31"/>
      <c r="EKF53" s="31"/>
      <c r="EKG53" s="31"/>
      <c r="EKH53" s="31"/>
      <c r="EKI53" s="31"/>
      <c r="EKJ53" s="31"/>
      <c r="EKK53" s="31"/>
      <c r="EKL53" s="31"/>
      <c r="EKM53" s="31"/>
      <c r="EKN53" s="31"/>
      <c r="EKO53" s="31"/>
      <c r="EKP53" s="31"/>
      <c r="EKQ53" s="31"/>
      <c r="EKR53" s="31"/>
      <c r="EKS53" s="31"/>
      <c r="EKT53" s="31"/>
      <c r="EKU53" s="31"/>
      <c r="EKV53" s="31"/>
      <c r="EKW53" s="31"/>
      <c r="EKX53" s="31"/>
      <c r="EKY53" s="31"/>
      <c r="EKZ53" s="31"/>
      <c r="ELA53" s="31"/>
      <c r="ELB53" s="31"/>
      <c r="ELC53" s="31"/>
      <c r="ELD53" s="31"/>
      <c r="ELE53" s="31"/>
      <c r="ELF53" s="31"/>
      <c r="ELG53" s="31"/>
      <c r="ELH53" s="31"/>
      <c r="ELI53" s="31"/>
      <c r="ELJ53" s="31"/>
      <c r="ELK53" s="31"/>
      <c r="ELL53" s="31"/>
      <c r="ELM53" s="31"/>
      <c r="ELN53" s="31"/>
      <c r="ELO53" s="31"/>
      <c r="ELP53" s="31"/>
      <c r="ELQ53" s="31"/>
      <c r="ELR53" s="31"/>
      <c r="ELS53" s="31"/>
      <c r="ELT53" s="31"/>
      <c r="ELU53" s="31"/>
      <c r="ELV53" s="31"/>
      <c r="ELW53" s="31"/>
      <c r="ELX53" s="31"/>
      <c r="ELY53" s="31"/>
      <c r="ELZ53" s="31"/>
      <c r="EMA53" s="31"/>
      <c r="EMB53" s="31"/>
      <c r="EMC53" s="31"/>
      <c r="EMD53" s="31"/>
      <c r="EME53" s="31"/>
      <c r="EMF53" s="31"/>
      <c r="EMG53" s="31"/>
      <c r="EMH53" s="31"/>
      <c r="EMI53" s="31"/>
      <c r="EMJ53" s="31"/>
      <c r="EMK53" s="31"/>
      <c r="EML53" s="31"/>
      <c r="EMM53" s="31"/>
      <c r="EMN53" s="31"/>
      <c r="EMO53" s="31"/>
      <c r="EMP53" s="31"/>
      <c r="EMQ53" s="31"/>
      <c r="EMR53" s="31"/>
      <c r="EMS53" s="31"/>
      <c r="EMT53" s="31"/>
      <c r="EMU53" s="31"/>
      <c r="EMV53" s="31"/>
      <c r="EMW53" s="31"/>
      <c r="EMX53" s="31"/>
      <c r="EMY53" s="31"/>
      <c r="EMZ53" s="31"/>
      <c r="ENA53" s="31"/>
      <c r="ENB53" s="31"/>
      <c r="ENC53" s="31"/>
      <c r="END53" s="31"/>
      <c r="ENE53" s="31"/>
      <c r="ENF53" s="31"/>
      <c r="ENG53" s="31"/>
      <c r="ENH53" s="31"/>
      <c r="ENI53" s="31"/>
      <c r="ENJ53" s="31"/>
      <c r="ENK53" s="31"/>
      <c r="ENL53" s="31"/>
      <c r="ENM53" s="31"/>
      <c r="ENN53" s="31"/>
      <c r="ENO53" s="31"/>
      <c r="ENP53" s="31"/>
      <c r="ENQ53" s="31"/>
      <c r="ENR53" s="31"/>
      <c r="ENS53" s="31"/>
      <c r="ENT53" s="31"/>
      <c r="ENU53" s="31"/>
      <c r="ENV53" s="31"/>
      <c r="ENW53" s="31"/>
      <c r="ENX53" s="31"/>
      <c r="ENY53" s="31"/>
      <c r="ENZ53" s="31"/>
      <c r="EOA53" s="31"/>
      <c r="EOB53" s="31"/>
      <c r="EOC53" s="31"/>
      <c r="EOD53" s="31"/>
      <c r="EOE53" s="31"/>
      <c r="EOF53" s="31"/>
      <c r="EOG53" s="31"/>
      <c r="EOH53" s="31"/>
      <c r="EOI53" s="31"/>
      <c r="EOJ53" s="31"/>
      <c r="EOK53" s="31"/>
      <c r="EOL53" s="31"/>
      <c r="EOM53" s="31"/>
      <c r="EON53" s="31"/>
      <c r="EOO53" s="31"/>
      <c r="EOP53" s="31"/>
      <c r="EOQ53" s="31"/>
      <c r="EOR53" s="31"/>
      <c r="EOS53" s="31"/>
      <c r="EOT53" s="31"/>
      <c r="EOU53" s="31"/>
      <c r="EOV53" s="31"/>
      <c r="EOW53" s="31"/>
      <c r="EOX53" s="31"/>
      <c r="EOY53" s="31"/>
      <c r="EOZ53" s="31"/>
      <c r="EPA53" s="31"/>
      <c r="EPB53" s="31"/>
      <c r="EPC53" s="31"/>
      <c r="EPD53" s="31"/>
      <c r="EPE53" s="31"/>
      <c r="EPF53" s="31"/>
      <c r="EPG53" s="31"/>
      <c r="EPH53" s="31"/>
      <c r="EPI53" s="31"/>
      <c r="EPJ53" s="31"/>
      <c r="EPK53" s="31"/>
      <c r="EPL53" s="31"/>
      <c r="EPM53" s="31"/>
      <c r="EPN53" s="31"/>
      <c r="EPO53" s="31"/>
      <c r="EPP53" s="31"/>
      <c r="EPQ53" s="31"/>
      <c r="EPR53" s="31"/>
      <c r="EPS53" s="31"/>
      <c r="EPT53" s="31"/>
      <c r="EPU53" s="31"/>
      <c r="EPV53" s="31"/>
      <c r="EPW53" s="31"/>
      <c r="EPX53" s="31"/>
      <c r="EPY53" s="31"/>
      <c r="EPZ53" s="31"/>
      <c r="EQA53" s="31"/>
      <c r="EQB53" s="31"/>
      <c r="EQC53" s="31"/>
      <c r="EQD53" s="31"/>
      <c r="EQE53" s="31"/>
      <c r="EQF53" s="31"/>
      <c r="EQG53" s="31"/>
      <c r="EQH53" s="31"/>
      <c r="EQI53" s="31"/>
      <c r="EQJ53" s="31"/>
      <c r="EQK53" s="31"/>
      <c r="EQL53" s="31"/>
      <c r="EQM53" s="31"/>
      <c r="EQN53" s="31"/>
      <c r="EQO53" s="31"/>
      <c r="EQP53" s="31"/>
      <c r="EQQ53" s="31"/>
      <c r="EQR53" s="31"/>
      <c r="EQS53" s="31"/>
      <c r="EQT53" s="31"/>
      <c r="EQU53" s="31"/>
      <c r="EQV53" s="31"/>
      <c r="EQW53" s="31"/>
      <c r="EQX53" s="31"/>
      <c r="EQY53" s="31"/>
      <c r="EQZ53" s="31"/>
      <c r="ERA53" s="31"/>
      <c r="ERB53" s="31"/>
      <c r="ERC53" s="31"/>
      <c r="ERD53" s="31"/>
      <c r="ERE53" s="31"/>
      <c r="ERF53" s="31"/>
      <c r="ERG53" s="31"/>
      <c r="ERH53" s="31"/>
      <c r="ERI53" s="31"/>
      <c r="ERJ53" s="31"/>
      <c r="ERK53" s="31"/>
      <c r="ERL53" s="31"/>
      <c r="ERM53" s="31"/>
      <c r="ERN53" s="31"/>
      <c r="ERO53" s="31"/>
      <c r="ERP53" s="31"/>
      <c r="ERQ53" s="31"/>
      <c r="ERR53" s="31"/>
      <c r="ERS53" s="31"/>
      <c r="ERT53" s="31"/>
      <c r="ERU53" s="31"/>
      <c r="ERV53" s="31"/>
      <c r="ERW53" s="31"/>
      <c r="ERX53" s="31"/>
      <c r="ERY53" s="31"/>
      <c r="ERZ53" s="31"/>
      <c r="ESA53" s="31"/>
      <c r="ESB53" s="31"/>
      <c r="ESC53" s="31"/>
      <c r="ESD53" s="31"/>
      <c r="ESE53" s="31"/>
      <c r="ESF53" s="31"/>
      <c r="ESG53" s="31"/>
      <c r="ESH53" s="31"/>
      <c r="ESI53" s="31"/>
      <c r="ESJ53" s="31"/>
      <c r="ESK53" s="31"/>
      <c r="ESL53" s="31"/>
      <c r="ESM53" s="31"/>
      <c r="ESN53" s="31"/>
      <c r="ESO53" s="31"/>
      <c r="ESP53" s="31"/>
      <c r="ESQ53" s="31"/>
      <c r="ESR53" s="31"/>
      <c r="ESS53" s="31"/>
      <c r="EST53" s="31"/>
      <c r="ESU53" s="31"/>
      <c r="ESV53" s="31"/>
      <c r="ESW53" s="31"/>
      <c r="ESX53" s="31"/>
      <c r="ESY53" s="31"/>
      <c r="ESZ53" s="31"/>
      <c r="ETA53" s="31"/>
      <c r="ETB53" s="31"/>
      <c r="ETC53" s="31"/>
      <c r="ETD53" s="31"/>
      <c r="ETE53" s="31"/>
      <c r="ETF53" s="31"/>
      <c r="ETG53" s="31"/>
      <c r="ETH53" s="31"/>
      <c r="ETI53" s="31"/>
      <c r="ETJ53" s="31"/>
      <c r="ETK53" s="31"/>
      <c r="ETL53" s="31"/>
      <c r="ETM53" s="31"/>
      <c r="ETN53" s="31"/>
      <c r="ETO53" s="31"/>
      <c r="ETP53" s="31"/>
      <c r="ETQ53" s="31"/>
      <c r="ETR53" s="31"/>
      <c r="ETS53" s="31"/>
      <c r="ETT53" s="31"/>
      <c r="ETU53" s="31"/>
      <c r="ETV53" s="31"/>
      <c r="ETW53" s="31"/>
      <c r="ETX53" s="31"/>
      <c r="ETY53" s="31"/>
      <c r="ETZ53" s="31"/>
      <c r="EUA53" s="31"/>
      <c r="EUB53" s="31"/>
      <c r="EUC53" s="31"/>
      <c r="EUD53" s="31"/>
      <c r="EUE53" s="31"/>
      <c r="EUF53" s="31"/>
      <c r="EUG53" s="31"/>
      <c r="EUH53" s="31"/>
      <c r="EUI53" s="31"/>
      <c r="EUJ53" s="31"/>
      <c r="EUK53" s="31"/>
      <c r="EUL53" s="31"/>
      <c r="EUM53" s="31"/>
      <c r="EUN53" s="31"/>
      <c r="EUO53" s="31"/>
      <c r="EUP53" s="31"/>
      <c r="EUQ53" s="31"/>
      <c r="EUR53" s="31"/>
      <c r="EUS53" s="31"/>
      <c r="EUT53" s="31"/>
      <c r="EUU53" s="31"/>
      <c r="EUV53" s="31"/>
      <c r="EUW53" s="31"/>
      <c r="EUX53" s="31"/>
      <c r="EUY53" s="31"/>
      <c r="EUZ53" s="31"/>
      <c r="EVA53" s="31"/>
      <c r="EVB53" s="31"/>
      <c r="EVC53" s="31"/>
      <c r="EVD53" s="31"/>
      <c r="EVE53" s="31"/>
      <c r="EVF53" s="31"/>
      <c r="EVG53" s="31"/>
      <c r="EVH53" s="31"/>
      <c r="EVI53" s="31"/>
      <c r="EVJ53" s="31"/>
      <c r="EVK53" s="31"/>
      <c r="EVL53" s="31"/>
      <c r="EVM53" s="31"/>
      <c r="EVN53" s="31"/>
      <c r="EVO53" s="31"/>
      <c r="EVP53" s="31"/>
      <c r="EVQ53" s="31"/>
      <c r="EVR53" s="31"/>
      <c r="EVS53" s="31"/>
      <c r="EVT53" s="31"/>
      <c r="EVU53" s="31"/>
      <c r="EVV53" s="31"/>
      <c r="EVW53" s="31"/>
      <c r="EVX53" s="31"/>
      <c r="EVY53" s="31"/>
      <c r="EVZ53" s="31"/>
      <c r="EWA53" s="31"/>
      <c r="EWB53" s="31"/>
      <c r="EWC53" s="31"/>
      <c r="EWD53" s="31"/>
      <c r="EWE53" s="31"/>
      <c r="EWF53" s="31"/>
      <c r="EWG53" s="31"/>
      <c r="EWH53" s="31"/>
      <c r="EWI53" s="31"/>
      <c r="EWJ53" s="31"/>
      <c r="EWK53" s="31"/>
      <c r="EWL53" s="31"/>
      <c r="EWM53" s="31"/>
      <c r="EWN53" s="31"/>
      <c r="EWO53" s="31"/>
      <c r="EWP53" s="31"/>
      <c r="EWQ53" s="31"/>
      <c r="EWR53" s="31"/>
      <c r="EWS53" s="31"/>
      <c r="EWT53" s="31"/>
      <c r="EWU53" s="31"/>
      <c r="EWV53" s="31"/>
      <c r="EWW53" s="31"/>
      <c r="EWX53" s="31"/>
      <c r="EWY53" s="31"/>
      <c r="EWZ53" s="31"/>
      <c r="EXA53" s="31"/>
      <c r="EXB53" s="31"/>
      <c r="EXC53" s="31"/>
      <c r="EXD53" s="31"/>
      <c r="EXE53" s="31"/>
      <c r="EXF53" s="31"/>
      <c r="EXG53" s="31"/>
      <c r="EXH53" s="31"/>
      <c r="EXI53" s="31"/>
      <c r="EXJ53" s="31"/>
      <c r="EXK53" s="31"/>
      <c r="EXL53" s="31"/>
      <c r="EXM53" s="31"/>
      <c r="EXN53" s="31"/>
      <c r="EXO53" s="31"/>
      <c r="EXP53" s="31"/>
      <c r="EXQ53" s="31"/>
      <c r="EXR53" s="31"/>
      <c r="EXS53" s="31"/>
      <c r="EXT53" s="31"/>
      <c r="EXU53" s="31"/>
      <c r="EXV53" s="31"/>
      <c r="EXW53" s="31"/>
      <c r="EXX53" s="31"/>
      <c r="EXY53" s="31"/>
      <c r="EXZ53" s="31"/>
      <c r="EYA53" s="31"/>
      <c r="EYB53" s="31"/>
      <c r="EYC53" s="31"/>
      <c r="EYD53" s="31"/>
      <c r="EYE53" s="31"/>
      <c r="EYF53" s="31"/>
      <c r="EYG53" s="31"/>
      <c r="EYH53" s="31"/>
      <c r="EYI53" s="31"/>
      <c r="EYJ53" s="31"/>
      <c r="EYK53" s="31"/>
      <c r="EYL53" s="31"/>
      <c r="EYM53" s="31"/>
      <c r="EYN53" s="31"/>
      <c r="EYO53" s="31"/>
      <c r="EYP53" s="31"/>
      <c r="EYQ53" s="31"/>
      <c r="EYR53" s="31"/>
      <c r="EYS53" s="31"/>
      <c r="EYT53" s="31"/>
      <c r="EYU53" s="31"/>
      <c r="EYV53" s="31"/>
      <c r="EYW53" s="31"/>
      <c r="EYX53" s="31"/>
      <c r="EYY53" s="31"/>
      <c r="EYZ53" s="31"/>
      <c r="EZA53" s="31"/>
      <c r="EZB53" s="31"/>
      <c r="EZC53" s="31"/>
      <c r="EZD53" s="31"/>
      <c r="EZE53" s="31"/>
      <c r="EZF53" s="31"/>
      <c r="EZG53" s="31"/>
      <c r="EZH53" s="31"/>
      <c r="EZI53" s="31"/>
      <c r="EZJ53" s="31"/>
      <c r="EZK53" s="31"/>
      <c r="EZL53" s="31"/>
      <c r="EZM53" s="31"/>
      <c r="EZN53" s="31"/>
      <c r="EZO53" s="31"/>
      <c r="EZP53" s="31"/>
      <c r="EZQ53" s="31"/>
      <c r="EZR53" s="31"/>
      <c r="EZS53" s="31"/>
      <c r="EZT53" s="31"/>
      <c r="EZU53" s="31"/>
      <c r="EZV53" s="31"/>
      <c r="EZW53" s="31"/>
      <c r="EZX53" s="31"/>
      <c r="EZY53" s="31"/>
      <c r="EZZ53" s="31"/>
      <c r="FAA53" s="31"/>
      <c r="FAB53" s="31"/>
      <c r="FAC53" s="31"/>
      <c r="FAD53" s="31"/>
      <c r="FAE53" s="31"/>
      <c r="FAF53" s="31"/>
      <c r="FAG53" s="31"/>
      <c r="FAH53" s="31"/>
      <c r="FAI53" s="31"/>
      <c r="FAJ53" s="31"/>
      <c r="FAK53" s="31"/>
      <c r="FAL53" s="31"/>
      <c r="FAM53" s="31"/>
      <c r="FAN53" s="31"/>
      <c r="FAO53" s="31"/>
      <c r="FAP53" s="31"/>
      <c r="FAQ53" s="31"/>
      <c r="FAR53" s="31"/>
      <c r="FAS53" s="31"/>
      <c r="FAT53" s="31"/>
      <c r="FAU53" s="31"/>
      <c r="FAV53" s="31"/>
      <c r="FAW53" s="31"/>
      <c r="FAX53" s="31"/>
      <c r="FAY53" s="31"/>
      <c r="FAZ53" s="31"/>
      <c r="FBA53" s="31"/>
      <c r="FBB53" s="31"/>
      <c r="FBC53" s="31"/>
      <c r="FBD53" s="31"/>
      <c r="FBE53" s="31"/>
      <c r="FBF53" s="31"/>
      <c r="FBG53" s="31"/>
      <c r="FBH53" s="31"/>
      <c r="FBI53" s="31"/>
      <c r="FBJ53" s="31"/>
      <c r="FBK53" s="31"/>
      <c r="FBL53" s="31"/>
      <c r="FBM53" s="31"/>
      <c r="FBN53" s="31"/>
      <c r="FBO53" s="31"/>
      <c r="FBP53" s="31"/>
      <c r="FBQ53" s="31"/>
      <c r="FBR53" s="31"/>
      <c r="FBS53" s="31"/>
      <c r="FBT53" s="31"/>
      <c r="FBU53" s="31"/>
      <c r="FBV53" s="31"/>
      <c r="FBW53" s="31"/>
      <c r="FBX53" s="31"/>
      <c r="FBY53" s="31"/>
      <c r="FBZ53" s="31"/>
      <c r="FCA53" s="31"/>
      <c r="FCB53" s="31"/>
      <c r="FCC53" s="31"/>
      <c r="FCD53" s="31"/>
      <c r="FCE53" s="31"/>
      <c r="FCF53" s="31"/>
      <c r="FCG53" s="31"/>
      <c r="FCH53" s="31"/>
      <c r="FCI53" s="31"/>
      <c r="FCJ53" s="31"/>
      <c r="FCK53" s="31"/>
      <c r="FCL53" s="31"/>
      <c r="FCM53" s="31"/>
      <c r="FCN53" s="31"/>
      <c r="FCO53" s="31"/>
      <c r="FCP53" s="31"/>
      <c r="FCQ53" s="31"/>
      <c r="FCR53" s="31"/>
      <c r="FCS53" s="31"/>
      <c r="FCT53" s="31"/>
      <c r="FCU53" s="31"/>
      <c r="FCV53" s="31"/>
      <c r="FCW53" s="31"/>
      <c r="FCX53" s="31"/>
      <c r="FCY53" s="31"/>
      <c r="FCZ53" s="31"/>
      <c r="FDA53" s="31"/>
      <c r="FDB53" s="31"/>
      <c r="FDC53" s="31"/>
      <c r="FDD53" s="31"/>
      <c r="FDE53" s="31"/>
      <c r="FDF53" s="31"/>
      <c r="FDG53" s="31"/>
      <c r="FDH53" s="31"/>
      <c r="FDI53" s="31"/>
      <c r="FDJ53" s="31"/>
      <c r="FDK53" s="31"/>
      <c r="FDL53" s="31"/>
      <c r="FDM53" s="31"/>
      <c r="FDN53" s="31"/>
      <c r="FDO53" s="31"/>
      <c r="FDP53" s="31"/>
      <c r="FDQ53" s="31"/>
      <c r="FDR53" s="31"/>
      <c r="FDS53" s="31"/>
      <c r="FDT53" s="31"/>
      <c r="FDU53" s="31"/>
      <c r="FDV53" s="31"/>
      <c r="FDW53" s="31"/>
      <c r="FDX53" s="31"/>
      <c r="FDY53" s="31"/>
      <c r="FDZ53" s="31"/>
      <c r="FEA53" s="31"/>
      <c r="FEB53" s="31"/>
      <c r="FEC53" s="31"/>
      <c r="FED53" s="31"/>
      <c r="FEE53" s="31"/>
      <c r="FEF53" s="31"/>
      <c r="FEG53" s="31"/>
      <c r="FEH53" s="31"/>
      <c r="FEI53" s="31"/>
      <c r="FEJ53" s="31"/>
      <c r="FEK53" s="31"/>
      <c r="FEL53" s="31"/>
      <c r="FEM53" s="31"/>
      <c r="FEN53" s="31"/>
      <c r="FEO53" s="31"/>
      <c r="FEP53" s="31"/>
      <c r="FEQ53" s="31"/>
      <c r="FER53" s="31"/>
      <c r="FES53" s="31"/>
      <c r="FET53" s="31"/>
      <c r="FEU53" s="31"/>
      <c r="FEV53" s="31"/>
      <c r="FEW53" s="31"/>
      <c r="FEX53" s="31"/>
      <c r="FEY53" s="31"/>
      <c r="FEZ53" s="31"/>
      <c r="FFA53" s="31"/>
      <c r="FFB53" s="31"/>
      <c r="FFC53" s="31"/>
      <c r="FFD53" s="31"/>
      <c r="FFE53" s="31"/>
      <c r="FFF53" s="31"/>
      <c r="FFG53" s="31"/>
      <c r="FFH53" s="31"/>
      <c r="FFI53" s="31"/>
      <c r="FFJ53" s="31"/>
      <c r="FFK53" s="31"/>
      <c r="FFL53" s="31"/>
      <c r="FFM53" s="31"/>
      <c r="FFN53" s="31"/>
      <c r="FFO53" s="31"/>
      <c r="FFP53" s="31"/>
      <c r="FFQ53" s="31"/>
      <c r="FFR53" s="31"/>
      <c r="FFS53" s="31"/>
      <c r="FFT53" s="31"/>
      <c r="FFU53" s="31"/>
      <c r="FFV53" s="31"/>
      <c r="FFW53" s="31"/>
      <c r="FFX53" s="31"/>
      <c r="FFY53" s="31"/>
      <c r="FFZ53" s="31"/>
      <c r="FGA53" s="31"/>
      <c r="FGB53" s="31"/>
      <c r="FGC53" s="31"/>
      <c r="FGD53" s="31"/>
      <c r="FGE53" s="31"/>
      <c r="FGF53" s="31"/>
      <c r="FGG53" s="31"/>
      <c r="FGH53" s="31"/>
      <c r="FGI53" s="31"/>
      <c r="FGJ53" s="31"/>
      <c r="FGK53" s="31"/>
      <c r="FGL53" s="31"/>
      <c r="FGM53" s="31"/>
      <c r="FGN53" s="31"/>
      <c r="FGO53" s="31"/>
      <c r="FGP53" s="31"/>
      <c r="FGQ53" s="31"/>
      <c r="FGR53" s="31"/>
      <c r="FGS53" s="31"/>
      <c r="FGT53" s="31"/>
      <c r="FGU53" s="31"/>
      <c r="FGV53" s="31"/>
      <c r="FGW53" s="31"/>
      <c r="FGX53" s="31"/>
      <c r="FGY53" s="31"/>
      <c r="FGZ53" s="31"/>
      <c r="FHA53" s="31"/>
      <c r="FHB53" s="31"/>
      <c r="FHC53" s="31"/>
      <c r="FHD53" s="31"/>
      <c r="FHE53" s="31"/>
      <c r="FHF53" s="31"/>
      <c r="FHG53" s="31"/>
      <c r="FHH53" s="31"/>
      <c r="FHI53" s="31"/>
      <c r="FHJ53" s="31"/>
      <c r="FHK53" s="31"/>
      <c r="FHL53" s="31"/>
      <c r="FHM53" s="31"/>
      <c r="FHN53" s="31"/>
      <c r="FHO53" s="31"/>
      <c r="FHP53" s="31"/>
      <c r="FHQ53" s="31"/>
      <c r="FHR53" s="31"/>
      <c r="FHS53" s="31"/>
      <c r="FHT53" s="31"/>
      <c r="FHU53" s="31"/>
      <c r="FHV53" s="31"/>
      <c r="FHW53" s="31"/>
      <c r="FHX53" s="31"/>
      <c r="FHY53" s="31"/>
      <c r="FHZ53" s="31"/>
      <c r="FIA53" s="31"/>
      <c r="FIB53" s="31"/>
      <c r="FIC53" s="31"/>
      <c r="FID53" s="31"/>
      <c r="FIE53" s="31"/>
      <c r="FIF53" s="31"/>
      <c r="FIG53" s="31"/>
      <c r="FIH53" s="31"/>
      <c r="FII53" s="31"/>
      <c r="FIJ53" s="31"/>
      <c r="FIK53" s="31"/>
      <c r="FIL53" s="31"/>
      <c r="FIM53" s="31"/>
      <c r="FIN53" s="31"/>
      <c r="FIO53" s="31"/>
      <c r="FIP53" s="31"/>
      <c r="FIQ53" s="31"/>
      <c r="FIR53" s="31"/>
      <c r="FIS53" s="31"/>
      <c r="FIT53" s="31"/>
      <c r="FIU53" s="31"/>
      <c r="FIV53" s="31"/>
      <c r="FIW53" s="31"/>
      <c r="FIX53" s="31"/>
      <c r="FIY53" s="31"/>
      <c r="FIZ53" s="31"/>
      <c r="FJA53" s="31"/>
      <c r="FJB53" s="31"/>
      <c r="FJC53" s="31"/>
      <c r="FJD53" s="31"/>
      <c r="FJE53" s="31"/>
      <c r="FJF53" s="31"/>
      <c r="FJG53" s="31"/>
      <c r="FJH53" s="31"/>
      <c r="FJI53" s="31"/>
      <c r="FJJ53" s="31"/>
      <c r="FJK53" s="31"/>
      <c r="FJL53" s="31"/>
      <c r="FJM53" s="31"/>
      <c r="FJN53" s="31"/>
      <c r="FJO53" s="31"/>
      <c r="FJP53" s="31"/>
      <c r="FJQ53" s="31"/>
      <c r="FJR53" s="31"/>
      <c r="FJS53" s="31"/>
      <c r="FJT53" s="31"/>
      <c r="FJU53" s="31"/>
      <c r="FJV53" s="31"/>
      <c r="FJW53" s="31"/>
      <c r="FJX53" s="31"/>
      <c r="FJY53" s="31"/>
      <c r="FJZ53" s="31"/>
      <c r="FKA53" s="31"/>
      <c r="FKB53" s="31"/>
      <c r="FKC53" s="31"/>
      <c r="FKD53" s="31"/>
      <c r="FKE53" s="31"/>
      <c r="FKF53" s="31"/>
      <c r="FKG53" s="31"/>
      <c r="FKH53" s="31"/>
      <c r="FKI53" s="31"/>
      <c r="FKJ53" s="31"/>
      <c r="FKK53" s="31"/>
      <c r="FKL53" s="31"/>
      <c r="FKM53" s="31"/>
      <c r="FKN53" s="31"/>
      <c r="FKO53" s="31"/>
      <c r="FKP53" s="31"/>
      <c r="FKQ53" s="31"/>
      <c r="FKR53" s="31"/>
      <c r="FKS53" s="31"/>
      <c r="FKT53" s="31"/>
      <c r="FKU53" s="31"/>
      <c r="FKV53" s="31"/>
      <c r="FKW53" s="31"/>
      <c r="FKX53" s="31"/>
      <c r="FKY53" s="31"/>
      <c r="FKZ53" s="31"/>
      <c r="FLA53" s="31"/>
      <c r="FLB53" s="31"/>
      <c r="FLC53" s="31"/>
      <c r="FLD53" s="31"/>
      <c r="FLE53" s="31"/>
      <c r="FLF53" s="31"/>
      <c r="FLG53" s="31"/>
      <c r="FLH53" s="31"/>
      <c r="FLI53" s="31"/>
      <c r="FLJ53" s="31"/>
      <c r="FLK53" s="31"/>
      <c r="FLL53" s="31"/>
      <c r="FLM53" s="31"/>
      <c r="FLN53" s="31"/>
      <c r="FLO53" s="31"/>
      <c r="FLP53" s="31"/>
      <c r="FLQ53" s="31"/>
      <c r="FLR53" s="31"/>
      <c r="FLS53" s="31"/>
      <c r="FLT53" s="31"/>
      <c r="FLU53" s="31"/>
      <c r="FLV53" s="31"/>
      <c r="FLW53" s="31"/>
      <c r="FLX53" s="31"/>
      <c r="FLY53" s="31"/>
      <c r="FLZ53" s="31"/>
      <c r="FMA53" s="31"/>
      <c r="FMB53" s="31"/>
      <c r="FMC53" s="31"/>
      <c r="FMD53" s="31"/>
      <c r="FME53" s="31"/>
      <c r="FMF53" s="31"/>
      <c r="FMG53" s="31"/>
      <c r="FMH53" s="31"/>
      <c r="FMI53" s="31"/>
      <c r="FMJ53" s="31"/>
      <c r="FMK53" s="31"/>
      <c r="FML53" s="31"/>
      <c r="FMM53" s="31"/>
      <c r="FMN53" s="31"/>
      <c r="FMO53" s="31"/>
      <c r="FMP53" s="31"/>
      <c r="FMQ53" s="31"/>
      <c r="FMR53" s="31"/>
      <c r="FMS53" s="31"/>
      <c r="FMT53" s="31"/>
      <c r="FMU53" s="31"/>
      <c r="FMV53" s="31"/>
      <c r="FMW53" s="31"/>
      <c r="FMX53" s="31"/>
      <c r="FMY53" s="31"/>
      <c r="FMZ53" s="31"/>
      <c r="FNA53" s="31"/>
      <c r="FNB53" s="31"/>
      <c r="FNC53" s="31"/>
      <c r="FND53" s="31"/>
      <c r="FNE53" s="31"/>
      <c r="FNF53" s="31"/>
      <c r="FNG53" s="31"/>
      <c r="FNH53" s="31"/>
      <c r="FNI53" s="31"/>
      <c r="FNJ53" s="31"/>
      <c r="FNK53" s="31"/>
      <c r="FNL53" s="31"/>
      <c r="FNM53" s="31"/>
      <c r="FNN53" s="31"/>
      <c r="FNO53" s="31"/>
      <c r="FNP53" s="31"/>
      <c r="FNQ53" s="31"/>
      <c r="FNR53" s="31"/>
      <c r="FNS53" s="31"/>
      <c r="FNT53" s="31"/>
      <c r="FNU53" s="31"/>
      <c r="FNV53" s="31"/>
      <c r="FNW53" s="31"/>
      <c r="FNX53" s="31"/>
      <c r="FNY53" s="31"/>
      <c r="FNZ53" s="31"/>
      <c r="FOA53" s="31"/>
      <c r="FOB53" s="31"/>
      <c r="FOC53" s="31"/>
      <c r="FOD53" s="31"/>
      <c r="FOE53" s="31"/>
      <c r="FOF53" s="31"/>
      <c r="FOG53" s="31"/>
      <c r="FOH53" s="31"/>
      <c r="FOI53" s="31"/>
      <c r="FOJ53" s="31"/>
      <c r="FOK53" s="31"/>
      <c r="FOL53" s="31"/>
      <c r="FOM53" s="31"/>
      <c r="FON53" s="31"/>
      <c r="FOO53" s="31"/>
      <c r="FOP53" s="31"/>
      <c r="FOQ53" s="31"/>
      <c r="FOR53" s="31"/>
      <c r="FOS53" s="31"/>
      <c r="FOT53" s="31"/>
      <c r="FOU53" s="31"/>
      <c r="FOV53" s="31"/>
      <c r="FOW53" s="31"/>
      <c r="FOX53" s="31"/>
      <c r="FOY53" s="31"/>
      <c r="FOZ53" s="31"/>
      <c r="FPA53" s="31"/>
      <c r="FPB53" s="31"/>
      <c r="FPC53" s="31"/>
      <c r="FPD53" s="31"/>
      <c r="FPE53" s="31"/>
      <c r="FPF53" s="31"/>
      <c r="FPG53" s="31"/>
      <c r="FPH53" s="31"/>
      <c r="FPI53" s="31"/>
      <c r="FPJ53" s="31"/>
      <c r="FPK53" s="31"/>
      <c r="FPL53" s="31"/>
      <c r="FPM53" s="31"/>
      <c r="FPN53" s="31"/>
      <c r="FPO53" s="31"/>
      <c r="FPP53" s="31"/>
      <c r="FPQ53" s="31"/>
      <c r="FPR53" s="31"/>
      <c r="FPS53" s="31"/>
      <c r="FPT53" s="31"/>
      <c r="FPU53" s="31"/>
      <c r="FPV53" s="31"/>
      <c r="FPW53" s="31"/>
      <c r="FPX53" s="31"/>
      <c r="FPY53" s="31"/>
      <c r="FPZ53" s="31"/>
      <c r="FQA53" s="31"/>
      <c r="FQB53" s="31"/>
      <c r="FQC53" s="31"/>
      <c r="FQD53" s="31"/>
      <c r="FQE53" s="31"/>
      <c r="FQF53" s="31"/>
      <c r="FQG53" s="31"/>
      <c r="FQH53" s="31"/>
      <c r="FQI53" s="31"/>
      <c r="FQJ53" s="31"/>
      <c r="FQK53" s="31"/>
      <c r="FQL53" s="31"/>
      <c r="FQM53" s="31"/>
      <c r="FQN53" s="31"/>
      <c r="FQO53" s="31"/>
      <c r="FQP53" s="31"/>
      <c r="FQQ53" s="31"/>
      <c r="FQR53" s="31"/>
      <c r="FQS53" s="31"/>
      <c r="FQT53" s="31"/>
      <c r="FQU53" s="31"/>
      <c r="FQV53" s="31"/>
      <c r="FQW53" s="31"/>
      <c r="FQX53" s="31"/>
      <c r="FQY53" s="31"/>
      <c r="FQZ53" s="31"/>
      <c r="FRA53" s="31"/>
      <c r="FRB53" s="31"/>
      <c r="FRC53" s="31"/>
      <c r="FRD53" s="31"/>
      <c r="FRE53" s="31"/>
      <c r="FRF53" s="31"/>
      <c r="FRG53" s="31"/>
      <c r="FRH53" s="31"/>
      <c r="FRI53" s="31"/>
      <c r="FRJ53" s="31"/>
      <c r="FRK53" s="31"/>
      <c r="FRL53" s="31"/>
      <c r="FRM53" s="31"/>
      <c r="FRN53" s="31"/>
      <c r="FRO53" s="31"/>
      <c r="FRP53" s="31"/>
      <c r="FRQ53" s="31"/>
      <c r="FRR53" s="31"/>
      <c r="FRS53" s="31"/>
      <c r="FRT53" s="31"/>
      <c r="FRU53" s="31"/>
      <c r="FRV53" s="31"/>
      <c r="FRW53" s="31"/>
      <c r="FRX53" s="31"/>
      <c r="FRY53" s="31"/>
      <c r="FRZ53" s="31"/>
      <c r="FSA53" s="31"/>
      <c r="FSB53" s="31"/>
      <c r="FSC53" s="31"/>
      <c r="FSD53" s="31"/>
      <c r="FSE53" s="31"/>
      <c r="FSF53" s="31"/>
      <c r="FSG53" s="31"/>
      <c r="FSH53" s="31"/>
      <c r="FSI53" s="31"/>
      <c r="FSJ53" s="31"/>
      <c r="FSK53" s="31"/>
      <c r="FSL53" s="31"/>
      <c r="FSM53" s="31"/>
      <c r="FSN53" s="31"/>
      <c r="FSO53" s="31"/>
      <c r="FSP53" s="31"/>
      <c r="FSQ53" s="31"/>
      <c r="FSR53" s="31"/>
      <c r="FSS53" s="31"/>
      <c r="FST53" s="31"/>
      <c r="FSU53" s="31"/>
      <c r="FSV53" s="31"/>
      <c r="FSW53" s="31"/>
      <c r="FSX53" s="31"/>
      <c r="FSY53" s="31"/>
      <c r="FSZ53" s="31"/>
      <c r="FTA53" s="31"/>
      <c r="FTB53" s="31"/>
      <c r="FTC53" s="31"/>
      <c r="FTD53" s="31"/>
      <c r="FTE53" s="31"/>
      <c r="FTF53" s="31"/>
      <c r="FTG53" s="31"/>
      <c r="FTH53" s="31"/>
      <c r="FTI53" s="31"/>
      <c r="FTJ53" s="31"/>
      <c r="FTK53" s="31"/>
      <c r="FTL53" s="31"/>
      <c r="FTM53" s="31"/>
      <c r="FTN53" s="31"/>
      <c r="FTO53" s="31"/>
      <c r="FTP53" s="31"/>
      <c r="FTQ53" s="31"/>
      <c r="FTR53" s="31"/>
      <c r="FTS53" s="31"/>
      <c r="FTT53" s="31"/>
      <c r="FTU53" s="31"/>
      <c r="FTV53" s="31"/>
      <c r="FTW53" s="31"/>
      <c r="FTX53" s="31"/>
      <c r="FTY53" s="31"/>
      <c r="FTZ53" s="31"/>
      <c r="FUA53" s="31"/>
      <c r="FUB53" s="31"/>
      <c r="FUC53" s="31"/>
      <c r="FUD53" s="31"/>
      <c r="FUE53" s="31"/>
      <c r="FUF53" s="31"/>
      <c r="FUG53" s="31"/>
      <c r="FUH53" s="31"/>
      <c r="FUI53" s="31"/>
      <c r="FUJ53" s="31"/>
      <c r="FUK53" s="31"/>
      <c r="FUL53" s="31"/>
      <c r="FUM53" s="31"/>
      <c r="FUN53" s="31"/>
      <c r="FUO53" s="31"/>
      <c r="FUP53" s="31"/>
      <c r="FUQ53" s="31"/>
      <c r="FUR53" s="31"/>
      <c r="FUS53" s="31"/>
      <c r="FUT53" s="31"/>
      <c r="FUU53" s="31"/>
      <c r="FUV53" s="31"/>
      <c r="FUW53" s="31"/>
      <c r="FUX53" s="31"/>
      <c r="FUY53" s="31"/>
      <c r="FUZ53" s="31"/>
      <c r="FVA53" s="31"/>
      <c r="FVB53" s="31"/>
      <c r="FVC53" s="31"/>
      <c r="FVD53" s="31"/>
      <c r="FVE53" s="31"/>
      <c r="FVF53" s="31"/>
      <c r="FVG53" s="31"/>
      <c r="FVH53" s="31"/>
      <c r="FVI53" s="31"/>
      <c r="FVJ53" s="31"/>
      <c r="FVK53" s="31"/>
      <c r="FVL53" s="31"/>
      <c r="FVM53" s="31"/>
      <c r="FVN53" s="31"/>
      <c r="FVO53" s="31"/>
      <c r="FVP53" s="31"/>
      <c r="FVQ53" s="31"/>
      <c r="FVR53" s="31"/>
      <c r="FVS53" s="31"/>
      <c r="FVT53" s="31"/>
      <c r="FVU53" s="31"/>
      <c r="FVV53" s="31"/>
      <c r="FVW53" s="31"/>
      <c r="FVX53" s="31"/>
      <c r="FVY53" s="31"/>
      <c r="FVZ53" s="31"/>
      <c r="FWA53" s="31"/>
      <c r="FWB53" s="31"/>
      <c r="FWC53" s="31"/>
      <c r="FWD53" s="31"/>
      <c r="FWE53" s="31"/>
      <c r="FWF53" s="31"/>
      <c r="FWG53" s="31"/>
      <c r="FWH53" s="31"/>
      <c r="FWI53" s="31"/>
      <c r="FWJ53" s="31"/>
      <c r="FWK53" s="31"/>
      <c r="FWL53" s="31"/>
      <c r="FWM53" s="31"/>
      <c r="FWN53" s="31"/>
      <c r="FWO53" s="31"/>
      <c r="FWP53" s="31"/>
      <c r="FWQ53" s="31"/>
      <c r="FWR53" s="31"/>
      <c r="FWS53" s="31"/>
      <c r="FWT53" s="31"/>
      <c r="FWU53" s="31"/>
      <c r="FWV53" s="31"/>
      <c r="FWW53" s="31"/>
      <c r="FWX53" s="31"/>
      <c r="FWY53" s="31"/>
      <c r="FWZ53" s="31"/>
      <c r="FXA53" s="31"/>
      <c r="FXB53" s="31"/>
      <c r="FXC53" s="31"/>
      <c r="FXD53" s="31"/>
      <c r="FXE53" s="31"/>
      <c r="FXF53" s="31"/>
      <c r="FXG53" s="31"/>
      <c r="FXH53" s="31"/>
      <c r="FXI53" s="31"/>
      <c r="FXJ53" s="31"/>
      <c r="FXK53" s="31"/>
      <c r="FXL53" s="31"/>
      <c r="FXM53" s="31"/>
      <c r="FXN53" s="31"/>
      <c r="FXO53" s="31"/>
      <c r="FXP53" s="31"/>
      <c r="FXQ53" s="31"/>
      <c r="FXR53" s="31"/>
      <c r="FXS53" s="31"/>
      <c r="FXT53" s="31"/>
      <c r="FXU53" s="31"/>
      <c r="FXV53" s="31"/>
      <c r="FXW53" s="31"/>
      <c r="FXX53" s="31"/>
      <c r="FXY53" s="31"/>
      <c r="FXZ53" s="31"/>
      <c r="FYA53" s="31"/>
      <c r="FYB53" s="31"/>
      <c r="FYC53" s="31"/>
      <c r="FYD53" s="31"/>
      <c r="FYE53" s="31"/>
      <c r="FYF53" s="31"/>
      <c r="FYG53" s="31"/>
      <c r="FYH53" s="31"/>
      <c r="FYI53" s="31"/>
      <c r="FYJ53" s="31"/>
      <c r="FYK53" s="31"/>
      <c r="FYL53" s="31"/>
      <c r="FYM53" s="31"/>
      <c r="FYN53" s="31"/>
      <c r="FYO53" s="31"/>
      <c r="FYP53" s="31"/>
      <c r="FYQ53" s="31"/>
      <c r="FYR53" s="31"/>
      <c r="FYS53" s="31"/>
      <c r="FYT53" s="31"/>
      <c r="FYU53" s="31"/>
      <c r="FYV53" s="31"/>
      <c r="FYW53" s="31"/>
      <c r="FYX53" s="31"/>
      <c r="FYY53" s="31"/>
      <c r="FYZ53" s="31"/>
      <c r="FZA53" s="31"/>
      <c r="FZB53" s="31"/>
      <c r="FZC53" s="31"/>
      <c r="FZD53" s="31"/>
      <c r="FZE53" s="31"/>
      <c r="FZF53" s="31"/>
      <c r="FZG53" s="31"/>
      <c r="FZH53" s="31"/>
      <c r="FZI53" s="31"/>
      <c r="FZJ53" s="31"/>
      <c r="FZK53" s="31"/>
      <c r="FZL53" s="31"/>
      <c r="FZM53" s="31"/>
      <c r="FZN53" s="31"/>
      <c r="FZO53" s="31"/>
      <c r="FZP53" s="31"/>
      <c r="FZQ53" s="31"/>
      <c r="FZR53" s="31"/>
      <c r="FZS53" s="31"/>
      <c r="FZT53" s="31"/>
      <c r="FZU53" s="31"/>
      <c r="FZV53" s="31"/>
      <c r="FZW53" s="31"/>
      <c r="FZX53" s="31"/>
      <c r="FZY53" s="31"/>
      <c r="FZZ53" s="31"/>
      <c r="GAA53" s="31"/>
      <c r="GAB53" s="31"/>
      <c r="GAC53" s="31"/>
      <c r="GAD53" s="31"/>
      <c r="GAE53" s="31"/>
      <c r="GAF53" s="31"/>
      <c r="GAG53" s="31"/>
      <c r="GAH53" s="31"/>
      <c r="GAI53" s="31"/>
      <c r="GAJ53" s="31"/>
      <c r="GAK53" s="31"/>
      <c r="GAL53" s="31"/>
      <c r="GAM53" s="31"/>
      <c r="GAN53" s="31"/>
      <c r="GAO53" s="31"/>
      <c r="GAP53" s="31"/>
      <c r="GAQ53" s="31"/>
      <c r="GAR53" s="31"/>
      <c r="GAS53" s="31"/>
      <c r="GAT53" s="31"/>
      <c r="GAU53" s="31"/>
      <c r="GAV53" s="31"/>
      <c r="GAW53" s="31"/>
      <c r="GAX53" s="31"/>
      <c r="GAY53" s="31"/>
      <c r="GAZ53" s="31"/>
      <c r="GBA53" s="31"/>
      <c r="GBB53" s="31"/>
      <c r="GBC53" s="31"/>
      <c r="GBD53" s="31"/>
      <c r="GBE53" s="31"/>
      <c r="GBF53" s="31"/>
      <c r="GBG53" s="31"/>
      <c r="GBH53" s="31"/>
      <c r="GBI53" s="31"/>
      <c r="GBJ53" s="31"/>
      <c r="GBK53" s="31"/>
      <c r="GBL53" s="31"/>
      <c r="GBM53" s="31"/>
      <c r="GBN53" s="31"/>
      <c r="GBO53" s="31"/>
      <c r="GBP53" s="31"/>
      <c r="GBQ53" s="31"/>
      <c r="GBR53" s="31"/>
      <c r="GBS53" s="31"/>
      <c r="GBT53" s="31"/>
      <c r="GBU53" s="31"/>
      <c r="GBV53" s="31"/>
      <c r="GBW53" s="31"/>
      <c r="GBX53" s="31"/>
      <c r="GBY53" s="31"/>
      <c r="GBZ53" s="31"/>
      <c r="GCA53" s="31"/>
      <c r="GCB53" s="31"/>
      <c r="GCC53" s="31"/>
      <c r="GCD53" s="31"/>
      <c r="GCE53" s="31"/>
      <c r="GCF53" s="31"/>
      <c r="GCG53" s="31"/>
      <c r="GCH53" s="31"/>
      <c r="GCI53" s="31"/>
      <c r="GCJ53" s="31"/>
      <c r="GCK53" s="31"/>
      <c r="GCL53" s="31"/>
      <c r="GCM53" s="31"/>
      <c r="GCN53" s="31"/>
      <c r="GCO53" s="31"/>
      <c r="GCP53" s="31"/>
      <c r="GCQ53" s="31"/>
      <c r="GCR53" s="31"/>
      <c r="GCS53" s="31"/>
      <c r="GCT53" s="31"/>
      <c r="GCU53" s="31"/>
      <c r="GCV53" s="31"/>
      <c r="GCW53" s="31"/>
      <c r="GCX53" s="31"/>
      <c r="GCY53" s="31"/>
      <c r="GCZ53" s="31"/>
      <c r="GDA53" s="31"/>
      <c r="GDB53" s="31"/>
      <c r="GDC53" s="31"/>
      <c r="GDD53" s="31"/>
      <c r="GDE53" s="31"/>
      <c r="GDF53" s="31"/>
      <c r="GDG53" s="31"/>
      <c r="GDH53" s="31"/>
      <c r="GDI53" s="31"/>
      <c r="GDJ53" s="31"/>
      <c r="GDK53" s="31"/>
      <c r="GDL53" s="31"/>
      <c r="GDM53" s="31"/>
      <c r="GDN53" s="31"/>
      <c r="GDO53" s="31"/>
      <c r="GDP53" s="31"/>
      <c r="GDQ53" s="31"/>
      <c r="GDR53" s="31"/>
      <c r="GDS53" s="31"/>
      <c r="GDT53" s="31"/>
      <c r="GDU53" s="31"/>
      <c r="GDV53" s="31"/>
      <c r="GDW53" s="31"/>
      <c r="GDX53" s="31"/>
      <c r="GDY53" s="31"/>
      <c r="GDZ53" s="31"/>
      <c r="GEA53" s="31"/>
      <c r="GEB53" s="31"/>
      <c r="GEC53" s="31"/>
      <c r="GED53" s="31"/>
      <c r="GEE53" s="31"/>
      <c r="GEF53" s="31"/>
      <c r="GEG53" s="31"/>
      <c r="GEH53" s="31"/>
      <c r="GEI53" s="31"/>
      <c r="GEJ53" s="31"/>
      <c r="GEK53" s="31"/>
      <c r="GEL53" s="31"/>
      <c r="GEM53" s="31"/>
      <c r="GEN53" s="31"/>
      <c r="GEO53" s="31"/>
      <c r="GEP53" s="31"/>
      <c r="GEQ53" s="31"/>
      <c r="GER53" s="31"/>
      <c r="GES53" s="31"/>
      <c r="GET53" s="31"/>
      <c r="GEU53" s="31"/>
      <c r="GEV53" s="31"/>
      <c r="GEW53" s="31"/>
      <c r="GEX53" s="31"/>
      <c r="GEY53" s="31"/>
      <c r="GEZ53" s="31"/>
      <c r="GFA53" s="31"/>
      <c r="GFB53" s="31"/>
      <c r="GFC53" s="31"/>
      <c r="GFD53" s="31"/>
      <c r="GFE53" s="31"/>
      <c r="GFF53" s="31"/>
      <c r="GFG53" s="31"/>
      <c r="GFH53" s="31"/>
      <c r="GFI53" s="31"/>
      <c r="GFJ53" s="31"/>
      <c r="GFK53" s="31"/>
      <c r="GFL53" s="31"/>
      <c r="GFM53" s="31"/>
      <c r="GFN53" s="31"/>
      <c r="GFO53" s="31"/>
      <c r="GFP53" s="31"/>
      <c r="GFQ53" s="31"/>
      <c r="GFR53" s="31"/>
      <c r="GFS53" s="31"/>
      <c r="GFT53" s="31"/>
      <c r="GFU53" s="31"/>
      <c r="GFV53" s="31"/>
      <c r="GFW53" s="31"/>
      <c r="GFX53" s="31"/>
      <c r="GFY53" s="31"/>
      <c r="GFZ53" s="31"/>
      <c r="GGA53" s="31"/>
      <c r="GGB53" s="31"/>
      <c r="GGC53" s="31"/>
      <c r="GGD53" s="31"/>
      <c r="GGE53" s="31"/>
      <c r="GGF53" s="31"/>
      <c r="GGG53" s="31"/>
      <c r="GGH53" s="31"/>
      <c r="GGI53" s="31"/>
      <c r="GGJ53" s="31"/>
      <c r="GGK53" s="31"/>
      <c r="GGL53" s="31"/>
      <c r="GGM53" s="31"/>
      <c r="GGN53" s="31"/>
      <c r="GGO53" s="31"/>
      <c r="GGP53" s="31"/>
      <c r="GGQ53" s="31"/>
      <c r="GGR53" s="31"/>
      <c r="GGS53" s="31"/>
      <c r="GGT53" s="31"/>
      <c r="GGU53" s="31"/>
      <c r="GGV53" s="31"/>
      <c r="GGW53" s="31"/>
      <c r="GGX53" s="31"/>
      <c r="GGY53" s="31"/>
      <c r="GGZ53" s="31"/>
      <c r="GHA53" s="31"/>
      <c r="GHB53" s="31"/>
      <c r="GHC53" s="31"/>
      <c r="GHD53" s="31"/>
      <c r="GHE53" s="31"/>
      <c r="GHF53" s="31"/>
      <c r="GHG53" s="31"/>
      <c r="GHH53" s="31"/>
      <c r="GHI53" s="31"/>
      <c r="GHJ53" s="31"/>
      <c r="GHK53" s="31"/>
      <c r="GHL53" s="31"/>
      <c r="GHM53" s="31"/>
      <c r="GHN53" s="31"/>
      <c r="GHO53" s="31"/>
      <c r="GHP53" s="31"/>
      <c r="GHQ53" s="31"/>
      <c r="GHR53" s="31"/>
      <c r="GHS53" s="31"/>
      <c r="GHT53" s="31"/>
      <c r="GHU53" s="31"/>
      <c r="GHV53" s="31"/>
      <c r="GHW53" s="31"/>
      <c r="GHX53" s="31"/>
      <c r="GHY53" s="31"/>
      <c r="GHZ53" s="31"/>
      <c r="GIA53" s="31"/>
      <c r="GIB53" s="31"/>
      <c r="GIC53" s="31"/>
      <c r="GID53" s="31"/>
      <c r="GIE53" s="31"/>
      <c r="GIF53" s="31"/>
      <c r="GIG53" s="31"/>
      <c r="GIH53" s="31"/>
      <c r="GII53" s="31"/>
      <c r="GIJ53" s="31"/>
      <c r="GIK53" s="31"/>
      <c r="GIL53" s="31"/>
      <c r="GIM53" s="31"/>
      <c r="GIN53" s="31"/>
      <c r="GIO53" s="31"/>
      <c r="GIP53" s="31"/>
      <c r="GIQ53" s="31"/>
      <c r="GIR53" s="31"/>
      <c r="GIS53" s="31"/>
      <c r="GIT53" s="31"/>
      <c r="GIU53" s="31"/>
      <c r="GIV53" s="31"/>
      <c r="GIW53" s="31"/>
      <c r="GIX53" s="31"/>
      <c r="GIY53" s="31"/>
      <c r="GIZ53" s="31"/>
      <c r="GJA53" s="31"/>
      <c r="GJB53" s="31"/>
      <c r="GJC53" s="31"/>
      <c r="GJD53" s="31"/>
      <c r="GJE53" s="31"/>
      <c r="GJF53" s="31"/>
      <c r="GJG53" s="31"/>
      <c r="GJH53" s="31"/>
      <c r="GJI53" s="31"/>
      <c r="GJJ53" s="31"/>
      <c r="GJK53" s="31"/>
      <c r="GJL53" s="31"/>
      <c r="GJM53" s="31"/>
      <c r="GJN53" s="31"/>
      <c r="GJO53" s="31"/>
      <c r="GJP53" s="31"/>
      <c r="GJQ53" s="31"/>
      <c r="GJR53" s="31"/>
      <c r="GJS53" s="31"/>
      <c r="GJT53" s="31"/>
      <c r="GJU53" s="31"/>
      <c r="GJV53" s="31"/>
      <c r="GJW53" s="31"/>
      <c r="GJX53" s="31"/>
      <c r="GJY53" s="31"/>
      <c r="GJZ53" s="31"/>
      <c r="GKA53" s="31"/>
      <c r="GKB53" s="31"/>
      <c r="GKC53" s="31"/>
      <c r="GKD53" s="31"/>
      <c r="GKE53" s="31"/>
      <c r="GKF53" s="31"/>
      <c r="GKG53" s="31"/>
      <c r="GKH53" s="31"/>
      <c r="GKI53" s="31"/>
      <c r="GKJ53" s="31"/>
      <c r="GKK53" s="31"/>
      <c r="GKL53" s="31"/>
      <c r="GKM53" s="31"/>
      <c r="GKN53" s="31"/>
      <c r="GKO53" s="31"/>
      <c r="GKP53" s="31"/>
      <c r="GKQ53" s="31"/>
      <c r="GKR53" s="31"/>
      <c r="GKS53" s="31"/>
      <c r="GKT53" s="31"/>
      <c r="GKU53" s="31"/>
      <c r="GKV53" s="31"/>
      <c r="GKW53" s="31"/>
      <c r="GKX53" s="31"/>
      <c r="GKY53" s="31"/>
      <c r="GKZ53" s="31"/>
      <c r="GLA53" s="31"/>
      <c r="GLB53" s="31"/>
      <c r="GLC53" s="31"/>
      <c r="GLD53" s="31"/>
      <c r="GLE53" s="31"/>
      <c r="GLF53" s="31"/>
      <c r="GLG53" s="31"/>
      <c r="GLH53" s="31"/>
      <c r="GLI53" s="31"/>
      <c r="GLJ53" s="31"/>
      <c r="GLK53" s="31"/>
      <c r="GLL53" s="31"/>
      <c r="GLM53" s="31"/>
      <c r="GLN53" s="31"/>
      <c r="GLO53" s="31"/>
      <c r="GLP53" s="31"/>
      <c r="GLQ53" s="31"/>
      <c r="GLR53" s="31"/>
      <c r="GLS53" s="31"/>
      <c r="GLT53" s="31"/>
      <c r="GLU53" s="31"/>
      <c r="GLV53" s="31"/>
      <c r="GLW53" s="31"/>
      <c r="GLX53" s="31"/>
      <c r="GLY53" s="31"/>
      <c r="GLZ53" s="31"/>
      <c r="GMA53" s="31"/>
      <c r="GMB53" s="31"/>
      <c r="GMC53" s="31"/>
      <c r="GMD53" s="31"/>
      <c r="GME53" s="31"/>
      <c r="GMF53" s="31"/>
      <c r="GMG53" s="31"/>
      <c r="GMH53" s="31"/>
      <c r="GMI53" s="31"/>
      <c r="GMJ53" s="31"/>
      <c r="GMK53" s="31"/>
      <c r="GML53" s="31"/>
      <c r="GMM53" s="31"/>
      <c r="GMN53" s="31"/>
      <c r="GMO53" s="31"/>
      <c r="GMP53" s="31"/>
      <c r="GMQ53" s="31"/>
      <c r="GMR53" s="31"/>
      <c r="GMS53" s="31"/>
      <c r="GMT53" s="31"/>
      <c r="GMU53" s="31"/>
      <c r="GMV53" s="31"/>
      <c r="GMW53" s="31"/>
      <c r="GMX53" s="31"/>
      <c r="GMY53" s="31"/>
      <c r="GMZ53" s="31"/>
      <c r="GNA53" s="31"/>
      <c r="GNB53" s="31"/>
      <c r="GNC53" s="31"/>
      <c r="GND53" s="31"/>
      <c r="GNE53" s="31"/>
      <c r="GNF53" s="31"/>
      <c r="GNG53" s="31"/>
      <c r="GNH53" s="31"/>
      <c r="GNI53" s="31"/>
      <c r="GNJ53" s="31"/>
      <c r="GNK53" s="31"/>
      <c r="GNL53" s="31"/>
      <c r="GNM53" s="31"/>
      <c r="GNN53" s="31"/>
      <c r="GNO53" s="31"/>
      <c r="GNP53" s="31"/>
      <c r="GNQ53" s="31"/>
      <c r="GNR53" s="31"/>
      <c r="GNS53" s="31"/>
      <c r="GNT53" s="31"/>
      <c r="GNU53" s="31"/>
      <c r="GNV53" s="31"/>
      <c r="GNW53" s="31"/>
      <c r="GNX53" s="31"/>
      <c r="GNY53" s="31"/>
      <c r="GNZ53" s="31"/>
      <c r="GOA53" s="31"/>
      <c r="GOB53" s="31"/>
      <c r="GOC53" s="31"/>
      <c r="GOD53" s="31"/>
      <c r="GOE53" s="31"/>
      <c r="GOF53" s="31"/>
      <c r="GOG53" s="31"/>
      <c r="GOH53" s="31"/>
      <c r="GOI53" s="31"/>
      <c r="GOJ53" s="31"/>
      <c r="GOK53" s="31"/>
      <c r="GOL53" s="31"/>
      <c r="GOM53" s="31"/>
      <c r="GON53" s="31"/>
      <c r="GOO53" s="31"/>
      <c r="GOP53" s="31"/>
      <c r="GOQ53" s="31"/>
      <c r="GOR53" s="31"/>
      <c r="GOS53" s="31"/>
      <c r="GOT53" s="31"/>
      <c r="GOU53" s="31"/>
      <c r="GOV53" s="31"/>
      <c r="GOW53" s="31"/>
      <c r="GOX53" s="31"/>
      <c r="GOY53" s="31"/>
      <c r="GOZ53" s="31"/>
      <c r="GPA53" s="31"/>
      <c r="GPB53" s="31"/>
      <c r="GPC53" s="31"/>
      <c r="GPD53" s="31"/>
      <c r="GPE53" s="31"/>
      <c r="GPF53" s="31"/>
      <c r="GPG53" s="31"/>
      <c r="GPH53" s="31"/>
      <c r="GPI53" s="31"/>
      <c r="GPJ53" s="31"/>
      <c r="GPK53" s="31"/>
      <c r="GPL53" s="31"/>
      <c r="GPM53" s="31"/>
      <c r="GPN53" s="31"/>
      <c r="GPO53" s="31"/>
      <c r="GPP53" s="31"/>
      <c r="GPQ53" s="31"/>
      <c r="GPR53" s="31"/>
      <c r="GPS53" s="31"/>
      <c r="GPT53" s="31"/>
      <c r="GPU53" s="31"/>
      <c r="GPV53" s="31"/>
      <c r="GPW53" s="31"/>
      <c r="GPX53" s="31"/>
      <c r="GPY53" s="31"/>
      <c r="GPZ53" s="31"/>
      <c r="GQA53" s="31"/>
      <c r="GQB53" s="31"/>
      <c r="GQC53" s="31"/>
      <c r="GQD53" s="31"/>
      <c r="GQE53" s="31"/>
      <c r="GQF53" s="31"/>
      <c r="GQG53" s="31"/>
      <c r="GQH53" s="31"/>
      <c r="GQI53" s="31"/>
      <c r="GQJ53" s="31"/>
      <c r="GQK53" s="31"/>
      <c r="GQL53" s="31"/>
      <c r="GQM53" s="31"/>
      <c r="GQN53" s="31"/>
      <c r="GQO53" s="31"/>
      <c r="GQP53" s="31"/>
      <c r="GQQ53" s="31"/>
      <c r="GQR53" s="31"/>
      <c r="GQS53" s="31"/>
      <c r="GQT53" s="31"/>
      <c r="GQU53" s="31"/>
      <c r="GQV53" s="31"/>
      <c r="GQW53" s="31"/>
      <c r="GQX53" s="31"/>
      <c r="GQY53" s="31"/>
      <c r="GQZ53" s="31"/>
      <c r="GRA53" s="31"/>
      <c r="GRB53" s="31"/>
      <c r="GRC53" s="31"/>
      <c r="GRD53" s="31"/>
      <c r="GRE53" s="31"/>
      <c r="GRF53" s="31"/>
      <c r="GRG53" s="31"/>
      <c r="GRH53" s="31"/>
      <c r="GRI53" s="31"/>
      <c r="GRJ53" s="31"/>
      <c r="GRK53" s="31"/>
      <c r="GRL53" s="31"/>
      <c r="GRM53" s="31"/>
      <c r="GRN53" s="31"/>
      <c r="GRO53" s="31"/>
      <c r="GRP53" s="31"/>
      <c r="GRQ53" s="31"/>
      <c r="GRR53" s="31"/>
      <c r="GRS53" s="31"/>
      <c r="GRT53" s="31"/>
      <c r="GRU53" s="31"/>
      <c r="GRV53" s="31"/>
      <c r="GRW53" s="31"/>
      <c r="GRX53" s="31"/>
      <c r="GRY53" s="31"/>
      <c r="GRZ53" s="31"/>
      <c r="GSA53" s="31"/>
      <c r="GSB53" s="31"/>
      <c r="GSC53" s="31"/>
      <c r="GSD53" s="31"/>
      <c r="GSE53" s="31"/>
      <c r="GSF53" s="31"/>
      <c r="GSG53" s="31"/>
      <c r="GSH53" s="31"/>
      <c r="GSI53" s="31"/>
      <c r="GSJ53" s="31"/>
      <c r="GSK53" s="31"/>
      <c r="GSL53" s="31"/>
      <c r="GSM53" s="31"/>
      <c r="GSN53" s="31"/>
      <c r="GSO53" s="31"/>
      <c r="GSP53" s="31"/>
      <c r="GSQ53" s="31"/>
      <c r="GSR53" s="31"/>
      <c r="GSS53" s="31"/>
      <c r="GST53" s="31"/>
      <c r="GSU53" s="31"/>
      <c r="GSV53" s="31"/>
      <c r="GSW53" s="31"/>
      <c r="GSX53" s="31"/>
      <c r="GSY53" s="31"/>
      <c r="GSZ53" s="31"/>
      <c r="GTA53" s="31"/>
      <c r="GTB53" s="31"/>
      <c r="GTC53" s="31"/>
      <c r="GTD53" s="31"/>
      <c r="GTE53" s="31"/>
      <c r="GTF53" s="31"/>
      <c r="GTG53" s="31"/>
      <c r="GTH53" s="31"/>
      <c r="GTI53" s="31"/>
      <c r="GTJ53" s="31"/>
      <c r="GTK53" s="31"/>
      <c r="GTL53" s="31"/>
      <c r="GTM53" s="31"/>
      <c r="GTN53" s="31"/>
      <c r="GTO53" s="31"/>
      <c r="GTP53" s="31"/>
      <c r="GTQ53" s="31"/>
      <c r="GTR53" s="31"/>
      <c r="GTS53" s="31"/>
      <c r="GTT53" s="31"/>
      <c r="GTU53" s="31"/>
      <c r="GTV53" s="31"/>
      <c r="GTW53" s="31"/>
      <c r="GTX53" s="31"/>
      <c r="GTY53" s="31"/>
      <c r="GTZ53" s="31"/>
      <c r="GUA53" s="31"/>
      <c r="GUB53" s="31"/>
      <c r="GUC53" s="31"/>
      <c r="GUD53" s="31"/>
      <c r="GUE53" s="31"/>
      <c r="GUF53" s="31"/>
      <c r="GUG53" s="31"/>
      <c r="GUH53" s="31"/>
      <c r="GUI53" s="31"/>
      <c r="GUJ53" s="31"/>
      <c r="GUK53" s="31"/>
      <c r="GUL53" s="31"/>
      <c r="GUM53" s="31"/>
      <c r="GUN53" s="31"/>
      <c r="GUO53" s="31"/>
      <c r="GUP53" s="31"/>
      <c r="GUQ53" s="31"/>
      <c r="GUR53" s="31"/>
      <c r="GUS53" s="31"/>
      <c r="GUT53" s="31"/>
      <c r="GUU53" s="31"/>
      <c r="GUV53" s="31"/>
      <c r="GUW53" s="31"/>
      <c r="GUX53" s="31"/>
      <c r="GUY53" s="31"/>
      <c r="GUZ53" s="31"/>
      <c r="GVA53" s="31"/>
      <c r="GVB53" s="31"/>
      <c r="GVC53" s="31"/>
      <c r="GVD53" s="31"/>
      <c r="GVE53" s="31"/>
      <c r="GVF53" s="31"/>
      <c r="GVG53" s="31"/>
      <c r="GVH53" s="31"/>
      <c r="GVI53" s="31"/>
      <c r="GVJ53" s="31"/>
      <c r="GVK53" s="31"/>
      <c r="GVL53" s="31"/>
      <c r="GVM53" s="31"/>
      <c r="GVN53" s="31"/>
      <c r="GVO53" s="31"/>
      <c r="GVP53" s="31"/>
      <c r="GVQ53" s="31"/>
      <c r="GVR53" s="31"/>
      <c r="GVS53" s="31"/>
      <c r="GVT53" s="31"/>
      <c r="GVU53" s="31"/>
      <c r="GVV53" s="31"/>
      <c r="GVW53" s="31"/>
      <c r="GVX53" s="31"/>
      <c r="GVY53" s="31"/>
      <c r="GVZ53" s="31"/>
      <c r="GWA53" s="31"/>
      <c r="GWB53" s="31"/>
      <c r="GWC53" s="31"/>
      <c r="GWD53" s="31"/>
      <c r="GWE53" s="31"/>
      <c r="GWF53" s="31"/>
      <c r="GWG53" s="31"/>
      <c r="GWH53" s="31"/>
      <c r="GWI53" s="31"/>
      <c r="GWJ53" s="31"/>
      <c r="GWK53" s="31"/>
      <c r="GWL53" s="31"/>
      <c r="GWM53" s="31"/>
      <c r="GWN53" s="31"/>
      <c r="GWO53" s="31"/>
      <c r="GWP53" s="31"/>
      <c r="GWQ53" s="31"/>
      <c r="GWR53" s="31"/>
      <c r="GWS53" s="31"/>
      <c r="GWT53" s="31"/>
      <c r="GWU53" s="31"/>
      <c r="GWV53" s="31"/>
      <c r="GWW53" s="31"/>
      <c r="GWX53" s="31"/>
      <c r="GWY53" s="31"/>
      <c r="GWZ53" s="31"/>
      <c r="GXA53" s="31"/>
      <c r="GXB53" s="31"/>
      <c r="GXC53" s="31"/>
      <c r="GXD53" s="31"/>
      <c r="GXE53" s="31"/>
      <c r="GXF53" s="31"/>
      <c r="GXG53" s="31"/>
      <c r="GXH53" s="31"/>
      <c r="GXI53" s="31"/>
      <c r="GXJ53" s="31"/>
      <c r="GXK53" s="31"/>
      <c r="GXL53" s="31"/>
      <c r="GXM53" s="31"/>
      <c r="GXN53" s="31"/>
      <c r="GXO53" s="31"/>
      <c r="GXP53" s="31"/>
      <c r="GXQ53" s="31"/>
      <c r="GXR53" s="31"/>
      <c r="GXS53" s="31"/>
      <c r="GXT53" s="31"/>
      <c r="GXU53" s="31"/>
      <c r="GXV53" s="31"/>
      <c r="GXW53" s="31"/>
      <c r="GXX53" s="31"/>
      <c r="GXY53" s="31"/>
      <c r="GXZ53" s="31"/>
      <c r="GYA53" s="31"/>
      <c r="GYB53" s="31"/>
      <c r="GYC53" s="31"/>
      <c r="GYD53" s="31"/>
      <c r="GYE53" s="31"/>
      <c r="GYF53" s="31"/>
      <c r="GYG53" s="31"/>
      <c r="GYH53" s="31"/>
      <c r="GYI53" s="31"/>
      <c r="GYJ53" s="31"/>
      <c r="GYK53" s="31"/>
      <c r="GYL53" s="31"/>
      <c r="GYM53" s="31"/>
      <c r="GYN53" s="31"/>
      <c r="GYO53" s="31"/>
      <c r="GYP53" s="31"/>
      <c r="GYQ53" s="31"/>
      <c r="GYR53" s="31"/>
      <c r="GYS53" s="31"/>
      <c r="GYT53" s="31"/>
      <c r="GYU53" s="31"/>
      <c r="GYV53" s="31"/>
      <c r="GYW53" s="31"/>
      <c r="GYX53" s="31"/>
      <c r="GYY53" s="31"/>
      <c r="GYZ53" s="31"/>
      <c r="GZA53" s="31"/>
      <c r="GZB53" s="31"/>
      <c r="GZC53" s="31"/>
      <c r="GZD53" s="31"/>
      <c r="GZE53" s="31"/>
      <c r="GZF53" s="31"/>
      <c r="GZG53" s="31"/>
      <c r="GZH53" s="31"/>
      <c r="GZI53" s="31"/>
      <c r="GZJ53" s="31"/>
      <c r="GZK53" s="31"/>
      <c r="GZL53" s="31"/>
      <c r="GZM53" s="31"/>
      <c r="GZN53" s="31"/>
      <c r="GZO53" s="31"/>
      <c r="GZP53" s="31"/>
      <c r="GZQ53" s="31"/>
      <c r="GZR53" s="31"/>
      <c r="GZS53" s="31"/>
      <c r="GZT53" s="31"/>
      <c r="GZU53" s="31"/>
      <c r="GZV53" s="31"/>
      <c r="GZW53" s="31"/>
      <c r="GZX53" s="31"/>
      <c r="GZY53" s="31"/>
      <c r="GZZ53" s="31"/>
      <c r="HAA53" s="31"/>
      <c r="HAB53" s="31"/>
      <c r="HAC53" s="31"/>
      <c r="HAD53" s="31"/>
      <c r="HAE53" s="31"/>
      <c r="HAF53" s="31"/>
      <c r="HAG53" s="31"/>
      <c r="HAH53" s="31"/>
      <c r="HAI53" s="31"/>
      <c r="HAJ53" s="31"/>
      <c r="HAK53" s="31"/>
      <c r="HAL53" s="31"/>
      <c r="HAM53" s="31"/>
      <c r="HAN53" s="31"/>
      <c r="HAO53" s="31"/>
      <c r="HAP53" s="31"/>
      <c r="HAQ53" s="31"/>
      <c r="HAR53" s="31"/>
      <c r="HAS53" s="31"/>
      <c r="HAT53" s="31"/>
      <c r="HAU53" s="31"/>
      <c r="HAV53" s="31"/>
      <c r="HAW53" s="31"/>
      <c r="HAX53" s="31"/>
      <c r="HAY53" s="31"/>
      <c r="HAZ53" s="31"/>
      <c r="HBA53" s="31"/>
      <c r="HBB53" s="31"/>
      <c r="HBC53" s="31"/>
      <c r="HBD53" s="31"/>
      <c r="HBE53" s="31"/>
      <c r="HBF53" s="31"/>
      <c r="HBG53" s="31"/>
      <c r="HBH53" s="31"/>
      <c r="HBI53" s="31"/>
      <c r="HBJ53" s="31"/>
      <c r="HBK53" s="31"/>
      <c r="HBL53" s="31"/>
      <c r="HBM53" s="31"/>
      <c r="HBN53" s="31"/>
      <c r="HBO53" s="31"/>
      <c r="HBP53" s="31"/>
      <c r="HBQ53" s="31"/>
      <c r="HBR53" s="31"/>
      <c r="HBS53" s="31"/>
      <c r="HBT53" s="31"/>
      <c r="HBU53" s="31"/>
      <c r="HBV53" s="31"/>
      <c r="HBW53" s="31"/>
      <c r="HBX53" s="31"/>
      <c r="HBY53" s="31"/>
      <c r="HBZ53" s="31"/>
      <c r="HCA53" s="31"/>
      <c r="HCB53" s="31"/>
      <c r="HCC53" s="31"/>
      <c r="HCD53" s="31"/>
      <c r="HCE53" s="31"/>
      <c r="HCF53" s="31"/>
      <c r="HCG53" s="31"/>
      <c r="HCH53" s="31"/>
      <c r="HCI53" s="31"/>
      <c r="HCJ53" s="31"/>
      <c r="HCK53" s="31"/>
      <c r="HCL53" s="31"/>
      <c r="HCM53" s="31"/>
      <c r="HCN53" s="31"/>
      <c r="HCO53" s="31"/>
      <c r="HCP53" s="31"/>
      <c r="HCQ53" s="31"/>
      <c r="HCR53" s="31"/>
      <c r="HCS53" s="31"/>
      <c r="HCT53" s="31"/>
      <c r="HCU53" s="31"/>
      <c r="HCV53" s="31"/>
      <c r="HCW53" s="31"/>
      <c r="HCX53" s="31"/>
      <c r="HCY53" s="31"/>
      <c r="HCZ53" s="31"/>
      <c r="HDA53" s="31"/>
      <c r="HDB53" s="31"/>
      <c r="HDC53" s="31"/>
      <c r="HDD53" s="31"/>
      <c r="HDE53" s="31"/>
      <c r="HDF53" s="31"/>
      <c r="HDG53" s="31"/>
      <c r="HDH53" s="31"/>
      <c r="HDI53" s="31"/>
      <c r="HDJ53" s="31"/>
      <c r="HDK53" s="31"/>
      <c r="HDL53" s="31"/>
      <c r="HDM53" s="31"/>
      <c r="HDN53" s="31"/>
      <c r="HDO53" s="31"/>
      <c r="HDP53" s="31"/>
      <c r="HDQ53" s="31"/>
      <c r="HDR53" s="31"/>
      <c r="HDS53" s="31"/>
      <c r="HDT53" s="31"/>
      <c r="HDU53" s="31"/>
      <c r="HDV53" s="31"/>
      <c r="HDW53" s="31"/>
      <c r="HDX53" s="31"/>
      <c r="HDY53" s="31"/>
      <c r="HDZ53" s="31"/>
      <c r="HEA53" s="31"/>
      <c r="HEB53" s="31"/>
      <c r="HEC53" s="31"/>
      <c r="HED53" s="31"/>
      <c r="HEE53" s="31"/>
      <c r="HEF53" s="31"/>
      <c r="HEG53" s="31"/>
      <c r="HEH53" s="31"/>
      <c r="HEI53" s="31"/>
      <c r="HEJ53" s="31"/>
      <c r="HEK53" s="31"/>
      <c r="HEL53" s="31"/>
      <c r="HEM53" s="31"/>
      <c r="HEN53" s="31"/>
      <c r="HEO53" s="31"/>
      <c r="HEP53" s="31"/>
      <c r="HEQ53" s="31"/>
      <c r="HER53" s="31"/>
      <c r="HES53" s="31"/>
      <c r="HET53" s="31"/>
      <c r="HEU53" s="31"/>
      <c r="HEV53" s="31"/>
      <c r="HEW53" s="31"/>
      <c r="HEX53" s="31"/>
      <c r="HEY53" s="31"/>
      <c r="HEZ53" s="31"/>
      <c r="HFA53" s="31"/>
      <c r="HFB53" s="31"/>
      <c r="HFC53" s="31"/>
      <c r="HFD53" s="31"/>
      <c r="HFE53" s="31"/>
      <c r="HFF53" s="31"/>
      <c r="HFG53" s="31"/>
      <c r="HFH53" s="31"/>
      <c r="HFI53" s="31"/>
      <c r="HFJ53" s="31"/>
      <c r="HFK53" s="31"/>
      <c r="HFL53" s="31"/>
      <c r="HFM53" s="31"/>
      <c r="HFN53" s="31"/>
      <c r="HFO53" s="31"/>
      <c r="HFP53" s="31"/>
      <c r="HFQ53" s="31"/>
      <c r="HFR53" s="31"/>
      <c r="HFS53" s="31"/>
      <c r="HFT53" s="31"/>
      <c r="HFU53" s="31"/>
      <c r="HFV53" s="31"/>
      <c r="HFW53" s="31"/>
      <c r="HFX53" s="31"/>
      <c r="HFY53" s="31"/>
      <c r="HFZ53" s="31"/>
      <c r="HGA53" s="31"/>
      <c r="HGB53" s="31"/>
      <c r="HGC53" s="31"/>
      <c r="HGD53" s="31"/>
      <c r="HGE53" s="31"/>
      <c r="HGF53" s="31"/>
      <c r="HGG53" s="31"/>
      <c r="HGH53" s="31"/>
      <c r="HGI53" s="31"/>
      <c r="HGJ53" s="31"/>
      <c r="HGK53" s="31"/>
      <c r="HGL53" s="31"/>
      <c r="HGM53" s="31"/>
      <c r="HGN53" s="31"/>
      <c r="HGO53" s="31"/>
      <c r="HGP53" s="31"/>
      <c r="HGQ53" s="31"/>
      <c r="HGR53" s="31"/>
      <c r="HGS53" s="31"/>
      <c r="HGT53" s="31"/>
      <c r="HGU53" s="31"/>
      <c r="HGV53" s="31"/>
      <c r="HGW53" s="31"/>
      <c r="HGX53" s="31"/>
      <c r="HGY53" s="31"/>
      <c r="HGZ53" s="31"/>
      <c r="HHA53" s="31"/>
      <c r="HHB53" s="31"/>
      <c r="HHC53" s="31"/>
      <c r="HHD53" s="31"/>
      <c r="HHE53" s="31"/>
      <c r="HHF53" s="31"/>
      <c r="HHG53" s="31"/>
      <c r="HHH53" s="31"/>
      <c r="HHI53" s="31"/>
      <c r="HHJ53" s="31"/>
      <c r="HHK53" s="31"/>
      <c r="HHL53" s="31"/>
      <c r="HHM53" s="31"/>
      <c r="HHN53" s="31"/>
      <c r="HHO53" s="31"/>
      <c r="HHP53" s="31"/>
      <c r="HHQ53" s="31"/>
      <c r="HHR53" s="31"/>
      <c r="HHS53" s="31"/>
      <c r="HHT53" s="31"/>
      <c r="HHU53" s="31"/>
      <c r="HHV53" s="31"/>
      <c r="HHW53" s="31"/>
      <c r="HHX53" s="31"/>
      <c r="HHY53" s="31"/>
      <c r="HHZ53" s="31"/>
      <c r="HIA53" s="31"/>
      <c r="HIB53" s="31"/>
      <c r="HIC53" s="31"/>
      <c r="HID53" s="31"/>
      <c r="HIE53" s="31"/>
      <c r="HIF53" s="31"/>
      <c r="HIG53" s="31"/>
      <c r="HIH53" s="31"/>
      <c r="HII53" s="31"/>
      <c r="HIJ53" s="31"/>
      <c r="HIK53" s="31"/>
      <c r="HIL53" s="31"/>
      <c r="HIM53" s="31"/>
      <c r="HIN53" s="31"/>
      <c r="HIO53" s="31"/>
      <c r="HIP53" s="31"/>
      <c r="HIQ53" s="31"/>
      <c r="HIR53" s="31"/>
      <c r="HIS53" s="31"/>
      <c r="HIT53" s="31"/>
      <c r="HIU53" s="31"/>
      <c r="HIV53" s="31"/>
      <c r="HIW53" s="31"/>
      <c r="HIX53" s="31"/>
      <c r="HIY53" s="31"/>
      <c r="HIZ53" s="31"/>
      <c r="HJA53" s="31"/>
      <c r="HJB53" s="31"/>
      <c r="HJC53" s="31"/>
      <c r="HJD53" s="31"/>
      <c r="HJE53" s="31"/>
      <c r="HJF53" s="31"/>
      <c r="HJG53" s="31"/>
      <c r="HJH53" s="31"/>
      <c r="HJI53" s="31"/>
      <c r="HJJ53" s="31"/>
      <c r="HJK53" s="31"/>
      <c r="HJL53" s="31"/>
      <c r="HJM53" s="31"/>
      <c r="HJN53" s="31"/>
      <c r="HJO53" s="31"/>
      <c r="HJP53" s="31"/>
      <c r="HJQ53" s="31"/>
      <c r="HJR53" s="31"/>
      <c r="HJS53" s="31"/>
      <c r="HJT53" s="31"/>
      <c r="HJU53" s="31"/>
      <c r="HJV53" s="31"/>
      <c r="HJW53" s="31"/>
      <c r="HJX53" s="31"/>
      <c r="HJY53" s="31"/>
      <c r="HJZ53" s="31"/>
      <c r="HKA53" s="31"/>
      <c r="HKB53" s="31"/>
      <c r="HKC53" s="31"/>
      <c r="HKD53" s="31"/>
      <c r="HKE53" s="31"/>
      <c r="HKF53" s="31"/>
      <c r="HKG53" s="31"/>
      <c r="HKH53" s="31"/>
      <c r="HKI53" s="31"/>
      <c r="HKJ53" s="31"/>
      <c r="HKK53" s="31"/>
      <c r="HKL53" s="31"/>
      <c r="HKM53" s="31"/>
      <c r="HKN53" s="31"/>
      <c r="HKO53" s="31"/>
      <c r="HKP53" s="31"/>
      <c r="HKQ53" s="31"/>
      <c r="HKR53" s="31"/>
      <c r="HKS53" s="31"/>
      <c r="HKT53" s="31"/>
      <c r="HKU53" s="31"/>
      <c r="HKV53" s="31"/>
      <c r="HKW53" s="31"/>
      <c r="HKX53" s="31"/>
      <c r="HKY53" s="31"/>
      <c r="HKZ53" s="31"/>
      <c r="HLA53" s="31"/>
      <c r="HLB53" s="31"/>
      <c r="HLC53" s="31"/>
      <c r="HLD53" s="31"/>
      <c r="HLE53" s="31"/>
      <c r="HLF53" s="31"/>
      <c r="HLG53" s="31"/>
      <c r="HLH53" s="31"/>
      <c r="HLI53" s="31"/>
      <c r="HLJ53" s="31"/>
      <c r="HLK53" s="31"/>
      <c r="HLL53" s="31"/>
      <c r="HLM53" s="31"/>
      <c r="HLN53" s="31"/>
      <c r="HLO53" s="31"/>
      <c r="HLP53" s="31"/>
      <c r="HLQ53" s="31"/>
      <c r="HLR53" s="31"/>
      <c r="HLS53" s="31"/>
      <c r="HLT53" s="31"/>
      <c r="HLU53" s="31"/>
      <c r="HLV53" s="31"/>
      <c r="HLW53" s="31"/>
      <c r="HLX53" s="31"/>
      <c r="HLY53" s="31"/>
      <c r="HLZ53" s="31"/>
      <c r="HMA53" s="31"/>
      <c r="HMB53" s="31"/>
      <c r="HMC53" s="31"/>
      <c r="HMD53" s="31"/>
      <c r="HME53" s="31"/>
      <c r="HMF53" s="31"/>
      <c r="HMG53" s="31"/>
      <c r="HMH53" s="31"/>
      <c r="HMI53" s="31"/>
      <c r="HMJ53" s="31"/>
      <c r="HMK53" s="31"/>
      <c r="HML53" s="31"/>
      <c r="HMM53" s="31"/>
      <c r="HMN53" s="31"/>
      <c r="HMO53" s="31"/>
      <c r="HMP53" s="31"/>
      <c r="HMQ53" s="31"/>
      <c r="HMR53" s="31"/>
      <c r="HMS53" s="31"/>
      <c r="HMT53" s="31"/>
      <c r="HMU53" s="31"/>
      <c r="HMV53" s="31"/>
      <c r="HMW53" s="31"/>
      <c r="HMX53" s="31"/>
      <c r="HMY53" s="31"/>
      <c r="HMZ53" s="31"/>
      <c r="HNA53" s="31"/>
      <c r="HNB53" s="31"/>
      <c r="HNC53" s="31"/>
      <c r="HND53" s="31"/>
      <c r="HNE53" s="31"/>
      <c r="HNF53" s="31"/>
      <c r="HNG53" s="31"/>
      <c r="HNH53" s="31"/>
      <c r="HNI53" s="31"/>
      <c r="HNJ53" s="31"/>
      <c r="HNK53" s="31"/>
      <c r="HNL53" s="31"/>
      <c r="HNM53" s="31"/>
      <c r="HNN53" s="31"/>
      <c r="HNO53" s="31"/>
      <c r="HNP53" s="31"/>
      <c r="HNQ53" s="31"/>
      <c r="HNR53" s="31"/>
      <c r="HNS53" s="31"/>
      <c r="HNT53" s="31"/>
      <c r="HNU53" s="31"/>
      <c r="HNV53" s="31"/>
      <c r="HNW53" s="31"/>
      <c r="HNX53" s="31"/>
      <c r="HNY53" s="31"/>
      <c r="HNZ53" s="31"/>
      <c r="HOA53" s="31"/>
      <c r="HOB53" s="31"/>
      <c r="HOC53" s="31"/>
      <c r="HOD53" s="31"/>
      <c r="HOE53" s="31"/>
      <c r="HOF53" s="31"/>
      <c r="HOG53" s="31"/>
      <c r="HOH53" s="31"/>
      <c r="HOI53" s="31"/>
      <c r="HOJ53" s="31"/>
      <c r="HOK53" s="31"/>
      <c r="HOL53" s="31"/>
      <c r="HOM53" s="31"/>
      <c r="HON53" s="31"/>
      <c r="HOO53" s="31"/>
      <c r="HOP53" s="31"/>
      <c r="HOQ53" s="31"/>
      <c r="HOR53" s="31"/>
      <c r="HOS53" s="31"/>
      <c r="HOT53" s="31"/>
      <c r="HOU53" s="31"/>
      <c r="HOV53" s="31"/>
      <c r="HOW53" s="31"/>
      <c r="HOX53" s="31"/>
      <c r="HOY53" s="31"/>
      <c r="HOZ53" s="31"/>
      <c r="HPA53" s="31"/>
      <c r="HPB53" s="31"/>
      <c r="HPC53" s="31"/>
      <c r="HPD53" s="31"/>
      <c r="HPE53" s="31"/>
      <c r="HPF53" s="31"/>
      <c r="HPG53" s="31"/>
      <c r="HPH53" s="31"/>
      <c r="HPI53" s="31"/>
      <c r="HPJ53" s="31"/>
      <c r="HPK53" s="31"/>
      <c r="HPL53" s="31"/>
      <c r="HPM53" s="31"/>
      <c r="HPN53" s="31"/>
      <c r="HPO53" s="31"/>
      <c r="HPP53" s="31"/>
      <c r="HPQ53" s="31"/>
      <c r="HPR53" s="31"/>
      <c r="HPS53" s="31"/>
      <c r="HPT53" s="31"/>
      <c r="HPU53" s="31"/>
      <c r="HPV53" s="31"/>
      <c r="HPW53" s="31"/>
      <c r="HPX53" s="31"/>
      <c r="HPY53" s="31"/>
      <c r="HPZ53" s="31"/>
      <c r="HQA53" s="31"/>
      <c r="HQB53" s="31"/>
      <c r="HQC53" s="31"/>
      <c r="HQD53" s="31"/>
      <c r="HQE53" s="31"/>
      <c r="HQF53" s="31"/>
      <c r="HQG53" s="31"/>
      <c r="HQH53" s="31"/>
      <c r="HQI53" s="31"/>
      <c r="HQJ53" s="31"/>
      <c r="HQK53" s="31"/>
      <c r="HQL53" s="31"/>
      <c r="HQM53" s="31"/>
      <c r="HQN53" s="31"/>
      <c r="HQO53" s="31"/>
      <c r="HQP53" s="31"/>
      <c r="HQQ53" s="31"/>
      <c r="HQR53" s="31"/>
      <c r="HQS53" s="31"/>
      <c r="HQT53" s="31"/>
      <c r="HQU53" s="31"/>
      <c r="HQV53" s="31"/>
      <c r="HQW53" s="31"/>
      <c r="HQX53" s="31"/>
      <c r="HQY53" s="31"/>
      <c r="HQZ53" s="31"/>
      <c r="HRA53" s="31"/>
      <c r="HRB53" s="31"/>
      <c r="HRC53" s="31"/>
      <c r="HRD53" s="31"/>
      <c r="HRE53" s="31"/>
      <c r="HRF53" s="31"/>
      <c r="HRG53" s="31"/>
      <c r="HRH53" s="31"/>
      <c r="HRI53" s="31"/>
      <c r="HRJ53" s="31"/>
      <c r="HRK53" s="31"/>
      <c r="HRL53" s="31"/>
      <c r="HRM53" s="31"/>
      <c r="HRN53" s="31"/>
      <c r="HRO53" s="31"/>
      <c r="HRP53" s="31"/>
      <c r="HRQ53" s="31"/>
      <c r="HRR53" s="31"/>
      <c r="HRS53" s="31"/>
      <c r="HRT53" s="31"/>
      <c r="HRU53" s="31"/>
      <c r="HRV53" s="31"/>
      <c r="HRW53" s="31"/>
      <c r="HRX53" s="31"/>
      <c r="HRY53" s="31"/>
      <c r="HRZ53" s="31"/>
      <c r="HSA53" s="31"/>
      <c r="HSB53" s="31"/>
      <c r="HSC53" s="31"/>
      <c r="HSD53" s="31"/>
      <c r="HSE53" s="31"/>
      <c r="HSF53" s="31"/>
      <c r="HSG53" s="31"/>
      <c r="HSH53" s="31"/>
      <c r="HSI53" s="31"/>
      <c r="HSJ53" s="31"/>
      <c r="HSK53" s="31"/>
      <c r="HSL53" s="31"/>
      <c r="HSM53" s="31"/>
      <c r="HSN53" s="31"/>
      <c r="HSO53" s="31"/>
      <c r="HSP53" s="31"/>
      <c r="HSQ53" s="31"/>
      <c r="HSR53" s="31"/>
      <c r="HSS53" s="31"/>
      <c r="HST53" s="31"/>
      <c r="HSU53" s="31"/>
      <c r="HSV53" s="31"/>
      <c r="HSW53" s="31"/>
      <c r="HSX53" s="31"/>
      <c r="HSY53" s="31"/>
      <c r="HSZ53" s="31"/>
      <c r="HTA53" s="31"/>
      <c r="HTB53" s="31"/>
      <c r="HTC53" s="31"/>
      <c r="HTD53" s="31"/>
      <c r="HTE53" s="31"/>
      <c r="HTF53" s="31"/>
      <c r="HTG53" s="31"/>
      <c r="HTH53" s="31"/>
      <c r="HTI53" s="31"/>
      <c r="HTJ53" s="31"/>
      <c r="HTK53" s="31"/>
      <c r="HTL53" s="31"/>
      <c r="HTM53" s="31"/>
      <c r="HTN53" s="31"/>
      <c r="HTO53" s="31"/>
      <c r="HTP53" s="31"/>
      <c r="HTQ53" s="31"/>
      <c r="HTR53" s="31"/>
      <c r="HTS53" s="31"/>
      <c r="HTT53" s="31"/>
      <c r="HTU53" s="31"/>
      <c r="HTV53" s="31"/>
      <c r="HTW53" s="31"/>
      <c r="HTX53" s="31"/>
      <c r="HTY53" s="31"/>
      <c r="HTZ53" s="31"/>
      <c r="HUA53" s="31"/>
      <c r="HUB53" s="31"/>
      <c r="HUC53" s="31"/>
      <c r="HUD53" s="31"/>
      <c r="HUE53" s="31"/>
      <c r="HUF53" s="31"/>
      <c r="HUG53" s="31"/>
      <c r="HUH53" s="31"/>
      <c r="HUI53" s="31"/>
      <c r="HUJ53" s="31"/>
      <c r="HUK53" s="31"/>
      <c r="HUL53" s="31"/>
      <c r="HUM53" s="31"/>
      <c r="HUN53" s="31"/>
      <c r="HUO53" s="31"/>
      <c r="HUP53" s="31"/>
      <c r="HUQ53" s="31"/>
      <c r="HUR53" s="31"/>
      <c r="HUS53" s="31"/>
      <c r="HUT53" s="31"/>
      <c r="HUU53" s="31"/>
      <c r="HUV53" s="31"/>
      <c r="HUW53" s="31"/>
      <c r="HUX53" s="31"/>
      <c r="HUY53" s="31"/>
      <c r="HUZ53" s="31"/>
      <c r="HVA53" s="31"/>
      <c r="HVB53" s="31"/>
      <c r="HVC53" s="31"/>
      <c r="HVD53" s="31"/>
      <c r="HVE53" s="31"/>
      <c r="HVF53" s="31"/>
      <c r="HVG53" s="31"/>
      <c r="HVH53" s="31"/>
      <c r="HVI53" s="31"/>
      <c r="HVJ53" s="31"/>
      <c r="HVK53" s="31"/>
      <c r="HVL53" s="31"/>
      <c r="HVM53" s="31"/>
      <c r="HVN53" s="31"/>
      <c r="HVO53" s="31"/>
      <c r="HVP53" s="31"/>
      <c r="HVQ53" s="31"/>
      <c r="HVR53" s="31"/>
      <c r="HVS53" s="31"/>
      <c r="HVT53" s="31"/>
      <c r="HVU53" s="31"/>
      <c r="HVV53" s="31"/>
      <c r="HVW53" s="31"/>
      <c r="HVX53" s="31"/>
      <c r="HVY53" s="31"/>
      <c r="HVZ53" s="31"/>
      <c r="HWA53" s="31"/>
      <c r="HWB53" s="31"/>
      <c r="HWC53" s="31"/>
      <c r="HWD53" s="31"/>
      <c r="HWE53" s="31"/>
      <c r="HWF53" s="31"/>
      <c r="HWG53" s="31"/>
      <c r="HWH53" s="31"/>
      <c r="HWI53" s="31"/>
      <c r="HWJ53" s="31"/>
      <c r="HWK53" s="31"/>
      <c r="HWL53" s="31"/>
      <c r="HWM53" s="31"/>
      <c r="HWN53" s="31"/>
      <c r="HWO53" s="31"/>
      <c r="HWP53" s="31"/>
      <c r="HWQ53" s="31"/>
      <c r="HWR53" s="31"/>
      <c r="HWS53" s="31"/>
      <c r="HWT53" s="31"/>
      <c r="HWU53" s="31"/>
      <c r="HWV53" s="31"/>
      <c r="HWW53" s="31"/>
      <c r="HWX53" s="31"/>
      <c r="HWY53" s="31"/>
      <c r="HWZ53" s="31"/>
      <c r="HXA53" s="31"/>
      <c r="HXB53" s="31"/>
      <c r="HXC53" s="31"/>
      <c r="HXD53" s="31"/>
      <c r="HXE53" s="31"/>
      <c r="HXF53" s="31"/>
      <c r="HXG53" s="31"/>
      <c r="HXH53" s="31"/>
      <c r="HXI53" s="31"/>
      <c r="HXJ53" s="31"/>
      <c r="HXK53" s="31"/>
      <c r="HXL53" s="31"/>
      <c r="HXM53" s="31"/>
      <c r="HXN53" s="31"/>
      <c r="HXO53" s="31"/>
      <c r="HXP53" s="31"/>
      <c r="HXQ53" s="31"/>
      <c r="HXR53" s="31"/>
      <c r="HXS53" s="31"/>
      <c r="HXT53" s="31"/>
      <c r="HXU53" s="31"/>
      <c r="HXV53" s="31"/>
      <c r="HXW53" s="31"/>
      <c r="HXX53" s="31"/>
      <c r="HXY53" s="31"/>
      <c r="HXZ53" s="31"/>
      <c r="HYA53" s="31"/>
      <c r="HYB53" s="31"/>
      <c r="HYC53" s="31"/>
      <c r="HYD53" s="31"/>
      <c r="HYE53" s="31"/>
      <c r="HYF53" s="31"/>
      <c r="HYG53" s="31"/>
      <c r="HYH53" s="31"/>
      <c r="HYI53" s="31"/>
      <c r="HYJ53" s="31"/>
      <c r="HYK53" s="31"/>
      <c r="HYL53" s="31"/>
      <c r="HYM53" s="31"/>
      <c r="HYN53" s="31"/>
      <c r="HYO53" s="31"/>
      <c r="HYP53" s="31"/>
      <c r="HYQ53" s="31"/>
      <c r="HYR53" s="31"/>
      <c r="HYS53" s="31"/>
      <c r="HYT53" s="31"/>
      <c r="HYU53" s="31"/>
      <c r="HYV53" s="31"/>
      <c r="HYW53" s="31"/>
      <c r="HYX53" s="31"/>
      <c r="HYY53" s="31"/>
      <c r="HYZ53" s="31"/>
      <c r="HZA53" s="31"/>
      <c r="HZB53" s="31"/>
      <c r="HZC53" s="31"/>
      <c r="HZD53" s="31"/>
      <c r="HZE53" s="31"/>
      <c r="HZF53" s="31"/>
      <c r="HZG53" s="31"/>
      <c r="HZH53" s="31"/>
      <c r="HZI53" s="31"/>
      <c r="HZJ53" s="31"/>
      <c r="HZK53" s="31"/>
      <c r="HZL53" s="31"/>
      <c r="HZM53" s="31"/>
      <c r="HZN53" s="31"/>
      <c r="HZO53" s="31"/>
      <c r="HZP53" s="31"/>
      <c r="HZQ53" s="31"/>
      <c r="HZR53" s="31"/>
      <c r="HZS53" s="31"/>
      <c r="HZT53" s="31"/>
      <c r="HZU53" s="31"/>
      <c r="HZV53" s="31"/>
      <c r="HZW53" s="31"/>
      <c r="HZX53" s="31"/>
      <c r="HZY53" s="31"/>
      <c r="HZZ53" s="31"/>
      <c r="IAA53" s="31"/>
      <c r="IAB53" s="31"/>
      <c r="IAC53" s="31"/>
      <c r="IAD53" s="31"/>
      <c r="IAE53" s="31"/>
      <c r="IAF53" s="31"/>
      <c r="IAG53" s="31"/>
      <c r="IAH53" s="31"/>
      <c r="IAI53" s="31"/>
      <c r="IAJ53" s="31"/>
      <c r="IAK53" s="31"/>
      <c r="IAL53" s="31"/>
      <c r="IAM53" s="31"/>
      <c r="IAN53" s="31"/>
      <c r="IAO53" s="31"/>
      <c r="IAP53" s="31"/>
      <c r="IAQ53" s="31"/>
      <c r="IAR53" s="31"/>
      <c r="IAS53" s="31"/>
      <c r="IAT53" s="31"/>
      <c r="IAU53" s="31"/>
      <c r="IAV53" s="31"/>
      <c r="IAW53" s="31"/>
      <c r="IAX53" s="31"/>
      <c r="IAY53" s="31"/>
      <c r="IAZ53" s="31"/>
      <c r="IBA53" s="31"/>
      <c r="IBB53" s="31"/>
      <c r="IBC53" s="31"/>
      <c r="IBD53" s="31"/>
      <c r="IBE53" s="31"/>
      <c r="IBF53" s="31"/>
      <c r="IBG53" s="31"/>
      <c r="IBH53" s="31"/>
      <c r="IBI53" s="31"/>
      <c r="IBJ53" s="31"/>
      <c r="IBK53" s="31"/>
      <c r="IBL53" s="31"/>
      <c r="IBM53" s="31"/>
      <c r="IBN53" s="31"/>
      <c r="IBO53" s="31"/>
      <c r="IBP53" s="31"/>
      <c r="IBQ53" s="31"/>
      <c r="IBR53" s="31"/>
      <c r="IBS53" s="31"/>
      <c r="IBT53" s="31"/>
      <c r="IBU53" s="31"/>
      <c r="IBV53" s="31"/>
      <c r="IBW53" s="31"/>
      <c r="IBX53" s="31"/>
      <c r="IBY53" s="31"/>
      <c r="IBZ53" s="31"/>
      <c r="ICA53" s="31"/>
      <c r="ICB53" s="31"/>
      <c r="ICC53" s="31"/>
      <c r="ICD53" s="31"/>
      <c r="ICE53" s="31"/>
      <c r="ICF53" s="31"/>
      <c r="ICG53" s="31"/>
      <c r="ICH53" s="31"/>
      <c r="ICI53" s="31"/>
      <c r="ICJ53" s="31"/>
      <c r="ICK53" s="31"/>
      <c r="ICL53" s="31"/>
      <c r="ICM53" s="31"/>
      <c r="ICN53" s="31"/>
      <c r="ICO53" s="31"/>
      <c r="ICP53" s="31"/>
      <c r="ICQ53" s="31"/>
      <c r="ICR53" s="31"/>
      <c r="ICS53" s="31"/>
      <c r="ICT53" s="31"/>
      <c r="ICU53" s="31"/>
      <c r="ICV53" s="31"/>
      <c r="ICW53" s="31"/>
      <c r="ICX53" s="31"/>
      <c r="ICY53" s="31"/>
      <c r="ICZ53" s="31"/>
      <c r="IDA53" s="31"/>
      <c r="IDB53" s="31"/>
      <c r="IDC53" s="31"/>
      <c r="IDD53" s="31"/>
      <c r="IDE53" s="31"/>
      <c r="IDF53" s="31"/>
      <c r="IDG53" s="31"/>
      <c r="IDH53" s="31"/>
      <c r="IDI53" s="31"/>
      <c r="IDJ53" s="31"/>
      <c r="IDK53" s="31"/>
      <c r="IDL53" s="31"/>
      <c r="IDM53" s="31"/>
      <c r="IDN53" s="31"/>
      <c r="IDO53" s="31"/>
      <c r="IDP53" s="31"/>
      <c r="IDQ53" s="31"/>
      <c r="IDR53" s="31"/>
      <c r="IDS53" s="31"/>
      <c r="IDT53" s="31"/>
      <c r="IDU53" s="31"/>
      <c r="IDV53" s="31"/>
      <c r="IDW53" s="31"/>
      <c r="IDX53" s="31"/>
      <c r="IDY53" s="31"/>
      <c r="IDZ53" s="31"/>
      <c r="IEA53" s="31"/>
      <c r="IEB53" s="31"/>
      <c r="IEC53" s="31"/>
      <c r="IED53" s="31"/>
      <c r="IEE53" s="31"/>
      <c r="IEF53" s="31"/>
      <c r="IEG53" s="31"/>
      <c r="IEH53" s="31"/>
      <c r="IEI53" s="31"/>
      <c r="IEJ53" s="31"/>
      <c r="IEK53" s="31"/>
      <c r="IEL53" s="31"/>
      <c r="IEM53" s="31"/>
      <c r="IEN53" s="31"/>
      <c r="IEO53" s="31"/>
      <c r="IEP53" s="31"/>
      <c r="IEQ53" s="31"/>
      <c r="IER53" s="31"/>
      <c r="IES53" s="31"/>
      <c r="IET53" s="31"/>
      <c r="IEU53" s="31"/>
      <c r="IEV53" s="31"/>
      <c r="IEW53" s="31"/>
      <c r="IEX53" s="31"/>
      <c r="IEY53" s="31"/>
      <c r="IEZ53" s="31"/>
      <c r="IFA53" s="31"/>
      <c r="IFB53" s="31"/>
      <c r="IFC53" s="31"/>
      <c r="IFD53" s="31"/>
      <c r="IFE53" s="31"/>
      <c r="IFF53" s="31"/>
      <c r="IFG53" s="31"/>
      <c r="IFH53" s="31"/>
      <c r="IFI53" s="31"/>
      <c r="IFJ53" s="31"/>
      <c r="IFK53" s="31"/>
      <c r="IFL53" s="31"/>
      <c r="IFM53" s="31"/>
      <c r="IFN53" s="31"/>
      <c r="IFO53" s="31"/>
      <c r="IFP53" s="31"/>
      <c r="IFQ53" s="31"/>
      <c r="IFR53" s="31"/>
      <c r="IFS53" s="31"/>
      <c r="IFT53" s="31"/>
      <c r="IFU53" s="31"/>
      <c r="IFV53" s="31"/>
      <c r="IFW53" s="31"/>
      <c r="IFX53" s="31"/>
      <c r="IFY53" s="31"/>
      <c r="IFZ53" s="31"/>
      <c r="IGA53" s="31"/>
      <c r="IGB53" s="31"/>
      <c r="IGC53" s="31"/>
      <c r="IGD53" s="31"/>
      <c r="IGE53" s="31"/>
      <c r="IGF53" s="31"/>
      <c r="IGG53" s="31"/>
      <c r="IGH53" s="31"/>
      <c r="IGI53" s="31"/>
      <c r="IGJ53" s="31"/>
      <c r="IGK53" s="31"/>
      <c r="IGL53" s="31"/>
      <c r="IGM53" s="31"/>
      <c r="IGN53" s="31"/>
      <c r="IGO53" s="31"/>
      <c r="IGP53" s="31"/>
      <c r="IGQ53" s="31"/>
      <c r="IGR53" s="31"/>
      <c r="IGS53" s="31"/>
      <c r="IGT53" s="31"/>
      <c r="IGU53" s="31"/>
      <c r="IGV53" s="31"/>
      <c r="IGW53" s="31"/>
      <c r="IGX53" s="31"/>
      <c r="IGY53" s="31"/>
      <c r="IGZ53" s="31"/>
      <c r="IHA53" s="31"/>
      <c r="IHB53" s="31"/>
      <c r="IHC53" s="31"/>
      <c r="IHD53" s="31"/>
      <c r="IHE53" s="31"/>
      <c r="IHF53" s="31"/>
      <c r="IHG53" s="31"/>
      <c r="IHH53" s="31"/>
      <c r="IHI53" s="31"/>
      <c r="IHJ53" s="31"/>
      <c r="IHK53" s="31"/>
      <c r="IHL53" s="31"/>
      <c r="IHM53" s="31"/>
      <c r="IHN53" s="31"/>
      <c r="IHO53" s="31"/>
      <c r="IHP53" s="31"/>
      <c r="IHQ53" s="31"/>
      <c r="IHR53" s="31"/>
      <c r="IHS53" s="31"/>
      <c r="IHT53" s="31"/>
      <c r="IHU53" s="31"/>
      <c r="IHV53" s="31"/>
      <c r="IHW53" s="31"/>
      <c r="IHX53" s="31"/>
      <c r="IHY53" s="31"/>
      <c r="IHZ53" s="31"/>
      <c r="IIA53" s="31"/>
      <c r="IIB53" s="31"/>
      <c r="IIC53" s="31"/>
      <c r="IID53" s="31"/>
      <c r="IIE53" s="31"/>
      <c r="IIF53" s="31"/>
      <c r="IIG53" s="31"/>
      <c r="IIH53" s="31"/>
      <c r="III53" s="31"/>
      <c r="IIJ53" s="31"/>
      <c r="IIK53" s="31"/>
      <c r="IIL53" s="31"/>
      <c r="IIM53" s="31"/>
      <c r="IIN53" s="31"/>
      <c r="IIO53" s="31"/>
      <c r="IIP53" s="31"/>
      <c r="IIQ53" s="31"/>
      <c r="IIR53" s="31"/>
      <c r="IIS53" s="31"/>
      <c r="IIT53" s="31"/>
      <c r="IIU53" s="31"/>
      <c r="IIV53" s="31"/>
      <c r="IIW53" s="31"/>
      <c r="IIX53" s="31"/>
      <c r="IIY53" s="31"/>
      <c r="IIZ53" s="31"/>
      <c r="IJA53" s="31"/>
      <c r="IJB53" s="31"/>
      <c r="IJC53" s="31"/>
      <c r="IJD53" s="31"/>
      <c r="IJE53" s="31"/>
      <c r="IJF53" s="31"/>
      <c r="IJG53" s="31"/>
      <c r="IJH53" s="31"/>
      <c r="IJI53" s="31"/>
      <c r="IJJ53" s="31"/>
      <c r="IJK53" s="31"/>
      <c r="IJL53" s="31"/>
      <c r="IJM53" s="31"/>
      <c r="IJN53" s="31"/>
      <c r="IJO53" s="31"/>
      <c r="IJP53" s="31"/>
      <c r="IJQ53" s="31"/>
      <c r="IJR53" s="31"/>
      <c r="IJS53" s="31"/>
      <c r="IJT53" s="31"/>
      <c r="IJU53" s="31"/>
      <c r="IJV53" s="31"/>
      <c r="IJW53" s="31"/>
      <c r="IJX53" s="31"/>
      <c r="IJY53" s="31"/>
      <c r="IJZ53" s="31"/>
      <c r="IKA53" s="31"/>
      <c r="IKB53" s="31"/>
      <c r="IKC53" s="31"/>
      <c r="IKD53" s="31"/>
      <c r="IKE53" s="31"/>
      <c r="IKF53" s="31"/>
      <c r="IKG53" s="31"/>
      <c r="IKH53" s="31"/>
      <c r="IKI53" s="31"/>
      <c r="IKJ53" s="31"/>
      <c r="IKK53" s="31"/>
      <c r="IKL53" s="31"/>
      <c r="IKM53" s="31"/>
      <c r="IKN53" s="31"/>
      <c r="IKO53" s="31"/>
      <c r="IKP53" s="31"/>
      <c r="IKQ53" s="31"/>
      <c r="IKR53" s="31"/>
      <c r="IKS53" s="31"/>
      <c r="IKT53" s="31"/>
      <c r="IKU53" s="31"/>
      <c r="IKV53" s="31"/>
      <c r="IKW53" s="31"/>
      <c r="IKX53" s="31"/>
      <c r="IKY53" s="31"/>
      <c r="IKZ53" s="31"/>
      <c r="ILA53" s="31"/>
      <c r="ILB53" s="31"/>
      <c r="ILC53" s="31"/>
      <c r="ILD53" s="31"/>
      <c r="ILE53" s="31"/>
      <c r="ILF53" s="31"/>
      <c r="ILG53" s="31"/>
      <c r="ILH53" s="31"/>
      <c r="ILI53" s="31"/>
      <c r="ILJ53" s="31"/>
      <c r="ILK53" s="31"/>
      <c r="ILL53" s="31"/>
      <c r="ILM53" s="31"/>
      <c r="ILN53" s="31"/>
      <c r="ILO53" s="31"/>
      <c r="ILP53" s="31"/>
      <c r="ILQ53" s="31"/>
      <c r="ILR53" s="31"/>
      <c r="ILS53" s="31"/>
      <c r="ILT53" s="31"/>
      <c r="ILU53" s="31"/>
      <c r="ILV53" s="31"/>
      <c r="ILW53" s="31"/>
      <c r="ILX53" s="31"/>
      <c r="ILY53" s="31"/>
      <c r="ILZ53" s="31"/>
      <c r="IMA53" s="31"/>
      <c r="IMB53" s="31"/>
      <c r="IMC53" s="31"/>
      <c r="IMD53" s="31"/>
      <c r="IME53" s="31"/>
      <c r="IMF53" s="31"/>
      <c r="IMG53" s="31"/>
      <c r="IMH53" s="31"/>
      <c r="IMI53" s="31"/>
      <c r="IMJ53" s="31"/>
      <c r="IMK53" s="31"/>
      <c r="IML53" s="31"/>
      <c r="IMM53" s="31"/>
      <c r="IMN53" s="31"/>
      <c r="IMO53" s="31"/>
      <c r="IMP53" s="31"/>
      <c r="IMQ53" s="31"/>
      <c r="IMR53" s="31"/>
      <c r="IMS53" s="31"/>
      <c r="IMT53" s="31"/>
      <c r="IMU53" s="31"/>
      <c r="IMV53" s="31"/>
      <c r="IMW53" s="31"/>
      <c r="IMX53" s="31"/>
      <c r="IMY53" s="31"/>
      <c r="IMZ53" s="31"/>
      <c r="INA53" s="31"/>
      <c r="INB53" s="31"/>
      <c r="INC53" s="31"/>
      <c r="IND53" s="31"/>
      <c r="INE53" s="31"/>
      <c r="INF53" s="31"/>
      <c r="ING53" s="31"/>
      <c r="INH53" s="31"/>
      <c r="INI53" s="31"/>
      <c r="INJ53" s="31"/>
      <c r="INK53" s="31"/>
      <c r="INL53" s="31"/>
      <c r="INM53" s="31"/>
      <c r="INN53" s="31"/>
      <c r="INO53" s="31"/>
      <c r="INP53" s="31"/>
      <c r="INQ53" s="31"/>
      <c r="INR53" s="31"/>
      <c r="INS53" s="31"/>
      <c r="INT53" s="31"/>
      <c r="INU53" s="31"/>
      <c r="INV53" s="31"/>
      <c r="INW53" s="31"/>
      <c r="INX53" s="31"/>
      <c r="INY53" s="31"/>
      <c r="INZ53" s="31"/>
      <c r="IOA53" s="31"/>
      <c r="IOB53" s="31"/>
      <c r="IOC53" s="31"/>
      <c r="IOD53" s="31"/>
      <c r="IOE53" s="31"/>
      <c r="IOF53" s="31"/>
      <c r="IOG53" s="31"/>
      <c r="IOH53" s="31"/>
      <c r="IOI53" s="31"/>
      <c r="IOJ53" s="31"/>
      <c r="IOK53" s="31"/>
      <c r="IOL53" s="31"/>
      <c r="IOM53" s="31"/>
      <c r="ION53" s="31"/>
      <c r="IOO53" s="31"/>
      <c r="IOP53" s="31"/>
      <c r="IOQ53" s="31"/>
      <c r="IOR53" s="31"/>
      <c r="IOS53" s="31"/>
      <c r="IOT53" s="31"/>
      <c r="IOU53" s="31"/>
      <c r="IOV53" s="31"/>
      <c r="IOW53" s="31"/>
      <c r="IOX53" s="31"/>
      <c r="IOY53" s="31"/>
      <c r="IOZ53" s="31"/>
      <c r="IPA53" s="31"/>
      <c r="IPB53" s="31"/>
      <c r="IPC53" s="31"/>
      <c r="IPD53" s="31"/>
      <c r="IPE53" s="31"/>
      <c r="IPF53" s="31"/>
      <c r="IPG53" s="31"/>
      <c r="IPH53" s="31"/>
      <c r="IPI53" s="31"/>
      <c r="IPJ53" s="31"/>
      <c r="IPK53" s="31"/>
      <c r="IPL53" s="31"/>
      <c r="IPM53" s="31"/>
      <c r="IPN53" s="31"/>
      <c r="IPO53" s="31"/>
      <c r="IPP53" s="31"/>
      <c r="IPQ53" s="31"/>
      <c r="IPR53" s="31"/>
      <c r="IPS53" s="31"/>
      <c r="IPT53" s="31"/>
      <c r="IPU53" s="31"/>
      <c r="IPV53" s="31"/>
      <c r="IPW53" s="31"/>
      <c r="IPX53" s="31"/>
      <c r="IPY53" s="31"/>
      <c r="IPZ53" s="31"/>
      <c r="IQA53" s="31"/>
      <c r="IQB53" s="31"/>
      <c r="IQC53" s="31"/>
      <c r="IQD53" s="31"/>
      <c r="IQE53" s="31"/>
      <c r="IQF53" s="31"/>
      <c r="IQG53" s="31"/>
      <c r="IQH53" s="31"/>
      <c r="IQI53" s="31"/>
      <c r="IQJ53" s="31"/>
      <c r="IQK53" s="31"/>
      <c r="IQL53" s="31"/>
      <c r="IQM53" s="31"/>
      <c r="IQN53" s="31"/>
      <c r="IQO53" s="31"/>
      <c r="IQP53" s="31"/>
      <c r="IQQ53" s="31"/>
      <c r="IQR53" s="31"/>
      <c r="IQS53" s="31"/>
      <c r="IQT53" s="31"/>
      <c r="IQU53" s="31"/>
      <c r="IQV53" s="31"/>
      <c r="IQW53" s="31"/>
      <c r="IQX53" s="31"/>
      <c r="IQY53" s="31"/>
      <c r="IQZ53" s="31"/>
      <c r="IRA53" s="31"/>
      <c r="IRB53" s="31"/>
      <c r="IRC53" s="31"/>
      <c r="IRD53" s="31"/>
      <c r="IRE53" s="31"/>
      <c r="IRF53" s="31"/>
      <c r="IRG53" s="31"/>
      <c r="IRH53" s="31"/>
      <c r="IRI53" s="31"/>
      <c r="IRJ53" s="31"/>
      <c r="IRK53" s="31"/>
      <c r="IRL53" s="31"/>
      <c r="IRM53" s="31"/>
      <c r="IRN53" s="31"/>
      <c r="IRO53" s="31"/>
      <c r="IRP53" s="31"/>
      <c r="IRQ53" s="31"/>
      <c r="IRR53" s="31"/>
      <c r="IRS53" s="31"/>
      <c r="IRT53" s="31"/>
      <c r="IRU53" s="31"/>
      <c r="IRV53" s="31"/>
      <c r="IRW53" s="31"/>
      <c r="IRX53" s="31"/>
      <c r="IRY53" s="31"/>
      <c r="IRZ53" s="31"/>
      <c r="ISA53" s="31"/>
      <c r="ISB53" s="31"/>
      <c r="ISC53" s="31"/>
      <c r="ISD53" s="31"/>
      <c r="ISE53" s="31"/>
      <c r="ISF53" s="31"/>
      <c r="ISG53" s="31"/>
      <c r="ISH53" s="31"/>
      <c r="ISI53" s="31"/>
      <c r="ISJ53" s="31"/>
      <c r="ISK53" s="31"/>
      <c r="ISL53" s="31"/>
      <c r="ISM53" s="31"/>
      <c r="ISN53" s="31"/>
      <c r="ISO53" s="31"/>
      <c r="ISP53" s="31"/>
      <c r="ISQ53" s="31"/>
      <c r="ISR53" s="31"/>
      <c r="ISS53" s="31"/>
      <c r="IST53" s="31"/>
      <c r="ISU53" s="31"/>
      <c r="ISV53" s="31"/>
      <c r="ISW53" s="31"/>
      <c r="ISX53" s="31"/>
      <c r="ISY53" s="31"/>
      <c r="ISZ53" s="31"/>
      <c r="ITA53" s="31"/>
      <c r="ITB53" s="31"/>
      <c r="ITC53" s="31"/>
      <c r="ITD53" s="31"/>
      <c r="ITE53" s="31"/>
      <c r="ITF53" s="31"/>
      <c r="ITG53" s="31"/>
      <c r="ITH53" s="31"/>
      <c r="ITI53" s="31"/>
      <c r="ITJ53" s="31"/>
      <c r="ITK53" s="31"/>
      <c r="ITL53" s="31"/>
      <c r="ITM53" s="31"/>
      <c r="ITN53" s="31"/>
      <c r="ITO53" s="31"/>
      <c r="ITP53" s="31"/>
      <c r="ITQ53" s="31"/>
      <c r="ITR53" s="31"/>
      <c r="ITS53" s="31"/>
      <c r="ITT53" s="31"/>
      <c r="ITU53" s="31"/>
      <c r="ITV53" s="31"/>
      <c r="ITW53" s="31"/>
      <c r="ITX53" s="31"/>
      <c r="ITY53" s="31"/>
      <c r="ITZ53" s="31"/>
      <c r="IUA53" s="31"/>
      <c r="IUB53" s="31"/>
      <c r="IUC53" s="31"/>
      <c r="IUD53" s="31"/>
      <c r="IUE53" s="31"/>
      <c r="IUF53" s="31"/>
      <c r="IUG53" s="31"/>
      <c r="IUH53" s="31"/>
      <c r="IUI53" s="31"/>
      <c r="IUJ53" s="31"/>
      <c r="IUK53" s="31"/>
      <c r="IUL53" s="31"/>
      <c r="IUM53" s="31"/>
      <c r="IUN53" s="31"/>
      <c r="IUO53" s="31"/>
      <c r="IUP53" s="31"/>
      <c r="IUQ53" s="31"/>
      <c r="IUR53" s="31"/>
      <c r="IUS53" s="31"/>
      <c r="IUT53" s="31"/>
      <c r="IUU53" s="31"/>
      <c r="IUV53" s="31"/>
      <c r="IUW53" s="31"/>
      <c r="IUX53" s="31"/>
      <c r="IUY53" s="31"/>
      <c r="IUZ53" s="31"/>
      <c r="IVA53" s="31"/>
      <c r="IVB53" s="31"/>
      <c r="IVC53" s="31"/>
      <c r="IVD53" s="31"/>
      <c r="IVE53" s="31"/>
      <c r="IVF53" s="31"/>
      <c r="IVG53" s="31"/>
      <c r="IVH53" s="31"/>
      <c r="IVI53" s="31"/>
      <c r="IVJ53" s="31"/>
      <c r="IVK53" s="31"/>
      <c r="IVL53" s="31"/>
      <c r="IVM53" s="31"/>
      <c r="IVN53" s="31"/>
      <c r="IVO53" s="31"/>
      <c r="IVP53" s="31"/>
      <c r="IVQ53" s="31"/>
      <c r="IVR53" s="31"/>
      <c r="IVS53" s="31"/>
      <c r="IVT53" s="31"/>
      <c r="IVU53" s="31"/>
      <c r="IVV53" s="31"/>
      <c r="IVW53" s="31"/>
      <c r="IVX53" s="31"/>
      <c r="IVY53" s="31"/>
      <c r="IVZ53" s="31"/>
      <c r="IWA53" s="31"/>
      <c r="IWB53" s="31"/>
      <c r="IWC53" s="31"/>
      <c r="IWD53" s="31"/>
      <c r="IWE53" s="31"/>
      <c r="IWF53" s="31"/>
      <c r="IWG53" s="31"/>
      <c r="IWH53" s="31"/>
      <c r="IWI53" s="31"/>
      <c r="IWJ53" s="31"/>
      <c r="IWK53" s="31"/>
      <c r="IWL53" s="31"/>
      <c r="IWM53" s="31"/>
      <c r="IWN53" s="31"/>
      <c r="IWO53" s="31"/>
      <c r="IWP53" s="31"/>
      <c r="IWQ53" s="31"/>
      <c r="IWR53" s="31"/>
      <c r="IWS53" s="31"/>
      <c r="IWT53" s="31"/>
      <c r="IWU53" s="31"/>
      <c r="IWV53" s="31"/>
      <c r="IWW53" s="31"/>
      <c r="IWX53" s="31"/>
      <c r="IWY53" s="31"/>
      <c r="IWZ53" s="31"/>
      <c r="IXA53" s="31"/>
      <c r="IXB53" s="31"/>
      <c r="IXC53" s="31"/>
      <c r="IXD53" s="31"/>
      <c r="IXE53" s="31"/>
      <c r="IXF53" s="31"/>
      <c r="IXG53" s="31"/>
      <c r="IXH53" s="31"/>
      <c r="IXI53" s="31"/>
      <c r="IXJ53" s="31"/>
      <c r="IXK53" s="31"/>
      <c r="IXL53" s="31"/>
      <c r="IXM53" s="31"/>
      <c r="IXN53" s="31"/>
      <c r="IXO53" s="31"/>
      <c r="IXP53" s="31"/>
      <c r="IXQ53" s="31"/>
      <c r="IXR53" s="31"/>
      <c r="IXS53" s="31"/>
      <c r="IXT53" s="31"/>
      <c r="IXU53" s="31"/>
      <c r="IXV53" s="31"/>
      <c r="IXW53" s="31"/>
      <c r="IXX53" s="31"/>
      <c r="IXY53" s="31"/>
      <c r="IXZ53" s="31"/>
      <c r="IYA53" s="31"/>
      <c r="IYB53" s="31"/>
      <c r="IYC53" s="31"/>
      <c r="IYD53" s="31"/>
      <c r="IYE53" s="31"/>
      <c r="IYF53" s="31"/>
      <c r="IYG53" s="31"/>
      <c r="IYH53" s="31"/>
      <c r="IYI53" s="31"/>
      <c r="IYJ53" s="31"/>
      <c r="IYK53" s="31"/>
      <c r="IYL53" s="31"/>
      <c r="IYM53" s="31"/>
      <c r="IYN53" s="31"/>
      <c r="IYO53" s="31"/>
      <c r="IYP53" s="31"/>
      <c r="IYQ53" s="31"/>
      <c r="IYR53" s="31"/>
      <c r="IYS53" s="31"/>
      <c r="IYT53" s="31"/>
      <c r="IYU53" s="31"/>
      <c r="IYV53" s="31"/>
      <c r="IYW53" s="31"/>
      <c r="IYX53" s="31"/>
      <c r="IYY53" s="31"/>
      <c r="IYZ53" s="31"/>
      <c r="IZA53" s="31"/>
      <c r="IZB53" s="31"/>
      <c r="IZC53" s="31"/>
      <c r="IZD53" s="31"/>
      <c r="IZE53" s="31"/>
      <c r="IZF53" s="31"/>
      <c r="IZG53" s="31"/>
      <c r="IZH53" s="31"/>
      <c r="IZI53" s="31"/>
      <c r="IZJ53" s="31"/>
      <c r="IZK53" s="31"/>
      <c r="IZL53" s="31"/>
      <c r="IZM53" s="31"/>
      <c r="IZN53" s="31"/>
      <c r="IZO53" s="31"/>
      <c r="IZP53" s="31"/>
      <c r="IZQ53" s="31"/>
      <c r="IZR53" s="31"/>
      <c r="IZS53" s="31"/>
      <c r="IZT53" s="31"/>
      <c r="IZU53" s="31"/>
      <c r="IZV53" s="31"/>
      <c r="IZW53" s="31"/>
      <c r="IZX53" s="31"/>
      <c r="IZY53" s="31"/>
      <c r="IZZ53" s="31"/>
      <c r="JAA53" s="31"/>
      <c r="JAB53" s="31"/>
      <c r="JAC53" s="31"/>
      <c r="JAD53" s="31"/>
      <c r="JAE53" s="31"/>
      <c r="JAF53" s="31"/>
      <c r="JAG53" s="31"/>
      <c r="JAH53" s="31"/>
      <c r="JAI53" s="31"/>
      <c r="JAJ53" s="31"/>
      <c r="JAK53" s="31"/>
      <c r="JAL53" s="31"/>
      <c r="JAM53" s="31"/>
      <c r="JAN53" s="31"/>
      <c r="JAO53" s="31"/>
      <c r="JAP53" s="31"/>
      <c r="JAQ53" s="31"/>
      <c r="JAR53" s="31"/>
      <c r="JAS53" s="31"/>
      <c r="JAT53" s="31"/>
      <c r="JAU53" s="31"/>
      <c r="JAV53" s="31"/>
      <c r="JAW53" s="31"/>
      <c r="JAX53" s="31"/>
      <c r="JAY53" s="31"/>
      <c r="JAZ53" s="31"/>
      <c r="JBA53" s="31"/>
      <c r="JBB53" s="31"/>
      <c r="JBC53" s="31"/>
      <c r="JBD53" s="31"/>
      <c r="JBE53" s="31"/>
      <c r="JBF53" s="31"/>
      <c r="JBG53" s="31"/>
      <c r="JBH53" s="31"/>
      <c r="JBI53" s="31"/>
      <c r="JBJ53" s="31"/>
      <c r="JBK53" s="31"/>
      <c r="JBL53" s="31"/>
      <c r="JBM53" s="31"/>
      <c r="JBN53" s="31"/>
      <c r="JBO53" s="31"/>
      <c r="JBP53" s="31"/>
      <c r="JBQ53" s="31"/>
      <c r="JBR53" s="31"/>
      <c r="JBS53" s="31"/>
      <c r="JBT53" s="31"/>
      <c r="JBU53" s="31"/>
      <c r="JBV53" s="31"/>
      <c r="JBW53" s="31"/>
      <c r="JBX53" s="31"/>
      <c r="JBY53" s="31"/>
      <c r="JBZ53" s="31"/>
      <c r="JCA53" s="31"/>
      <c r="JCB53" s="31"/>
      <c r="JCC53" s="31"/>
      <c r="JCD53" s="31"/>
      <c r="JCE53" s="31"/>
      <c r="JCF53" s="31"/>
      <c r="JCG53" s="31"/>
      <c r="JCH53" s="31"/>
      <c r="JCI53" s="31"/>
      <c r="JCJ53" s="31"/>
      <c r="JCK53" s="31"/>
      <c r="JCL53" s="31"/>
      <c r="JCM53" s="31"/>
      <c r="JCN53" s="31"/>
      <c r="JCO53" s="31"/>
      <c r="JCP53" s="31"/>
      <c r="JCQ53" s="31"/>
      <c r="JCR53" s="31"/>
      <c r="JCS53" s="31"/>
      <c r="JCT53" s="31"/>
      <c r="JCU53" s="31"/>
      <c r="JCV53" s="31"/>
      <c r="JCW53" s="31"/>
      <c r="JCX53" s="31"/>
      <c r="JCY53" s="31"/>
      <c r="JCZ53" s="31"/>
      <c r="JDA53" s="31"/>
      <c r="JDB53" s="31"/>
      <c r="JDC53" s="31"/>
      <c r="JDD53" s="31"/>
      <c r="JDE53" s="31"/>
      <c r="JDF53" s="31"/>
      <c r="JDG53" s="31"/>
      <c r="JDH53" s="31"/>
      <c r="JDI53" s="31"/>
      <c r="JDJ53" s="31"/>
      <c r="JDK53" s="31"/>
      <c r="JDL53" s="31"/>
      <c r="JDM53" s="31"/>
      <c r="JDN53" s="31"/>
      <c r="JDO53" s="31"/>
      <c r="JDP53" s="31"/>
      <c r="JDQ53" s="31"/>
      <c r="JDR53" s="31"/>
      <c r="JDS53" s="31"/>
      <c r="JDT53" s="31"/>
      <c r="JDU53" s="31"/>
      <c r="JDV53" s="31"/>
      <c r="JDW53" s="31"/>
      <c r="JDX53" s="31"/>
      <c r="JDY53" s="31"/>
      <c r="JDZ53" s="31"/>
      <c r="JEA53" s="31"/>
      <c r="JEB53" s="31"/>
      <c r="JEC53" s="31"/>
      <c r="JED53" s="31"/>
      <c r="JEE53" s="31"/>
      <c r="JEF53" s="31"/>
      <c r="JEG53" s="31"/>
      <c r="JEH53" s="31"/>
      <c r="JEI53" s="31"/>
      <c r="JEJ53" s="31"/>
      <c r="JEK53" s="31"/>
      <c r="JEL53" s="31"/>
      <c r="JEM53" s="31"/>
      <c r="JEN53" s="31"/>
      <c r="JEO53" s="31"/>
      <c r="JEP53" s="31"/>
      <c r="JEQ53" s="31"/>
      <c r="JER53" s="31"/>
      <c r="JES53" s="31"/>
      <c r="JET53" s="31"/>
      <c r="JEU53" s="31"/>
      <c r="JEV53" s="31"/>
      <c r="JEW53" s="31"/>
      <c r="JEX53" s="31"/>
      <c r="JEY53" s="31"/>
      <c r="JEZ53" s="31"/>
      <c r="JFA53" s="31"/>
      <c r="JFB53" s="31"/>
      <c r="JFC53" s="31"/>
      <c r="JFD53" s="31"/>
      <c r="JFE53" s="31"/>
      <c r="JFF53" s="31"/>
      <c r="JFG53" s="31"/>
      <c r="JFH53" s="31"/>
      <c r="JFI53" s="31"/>
      <c r="JFJ53" s="31"/>
      <c r="JFK53" s="31"/>
      <c r="JFL53" s="31"/>
      <c r="JFM53" s="31"/>
      <c r="JFN53" s="31"/>
      <c r="JFO53" s="31"/>
      <c r="JFP53" s="31"/>
      <c r="JFQ53" s="31"/>
      <c r="JFR53" s="31"/>
      <c r="JFS53" s="31"/>
      <c r="JFT53" s="31"/>
      <c r="JFU53" s="31"/>
      <c r="JFV53" s="31"/>
      <c r="JFW53" s="31"/>
      <c r="JFX53" s="31"/>
      <c r="JFY53" s="31"/>
      <c r="JFZ53" s="31"/>
      <c r="JGA53" s="31"/>
      <c r="JGB53" s="31"/>
      <c r="JGC53" s="31"/>
      <c r="JGD53" s="31"/>
      <c r="JGE53" s="31"/>
      <c r="JGF53" s="31"/>
      <c r="JGG53" s="31"/>
      <c r="JGH53" s="31"/>
      <c r="JGI53" s="31"/>
      <c r="JGJ53" s="31"/>
      <c r="JGK53" s="31"/>
      <c r="JGL53" s="31"/>
      <c r="JGM53" s="31"/>
      <c r="JGN53" s="31"/>
      <c r="JGO53" s="31"/>
      <c r="JGP53" s="31"/>
      <c r="JGQ53" s="31"/>
      <c r="JGR53" s="31"/>
      <c r="JGS53" s="31"/>
      <c r="JGT53" s="31"/>
      <c r="JGU53" s="31"/>
      <c r="JGV53" s="31"/>
      <c r="JGW53" s="31"/>
      <c r="JGX53" s="31"/>
      <c r="JGY53" s="31"/>
      <c r="JGZ53" s="31"/>
      <c r="JHA53" s="31"/>
      <c r="JHB53" s="31"/>
      <c r="JHC53" s="31"/>
      <c r="JHD53" s="31"/>
      <c r="JHE53" s="31"/>
      <c r="JHF53" s="31"/>
      <c r="JHG53" s="31"/>
      <c r="JHH53" s="31"/>
      <c r="JHI53" s="31"/>
      <c r="JHJ53" s="31"/>
      <c r="JHK53" s="31"/>
      <c r="JHL53" s="31"/>
      <c r="JHM53" s="31"/>
      <c r="JHN53" s="31"/>
      <c r="JHO53" s="31"/>
      <c r="JHP53" s="31"/>
      <c r="JHQ53" s="31"/>
      <c r="JHR53" s="31"/>
      <c r="JHS53" s="31"/>
      <c r="JHT53" s="31"/>
      <c r="JHU53" s="31"/>
      <c r="JHV53" s="31"/>
      <c r="JHW53" s="31"/>
      <c r="JHX53" s="31"/>
      <c r="JHY53" s="31"/>
      <c r="JHZ53" s="31"/>
      <c r="JIA53" s="31"/>
      <c r="JIB53" s="31"/>
      <c r="JIC53" s="31"/>
      <c r="JID53" s="31"/>
      <c r="JIE53" s="31"/>
      <c r="JIF53" s="31"/>
      <c r="JIG53" s="31"/>
      <c r="JIH53" s="31"/>
      <c r="JII53" s="31"/>
      <c r="JIJ53" s="31"/>
      <c r="JIK53" s="31"/>
      <c r="JIL53" s="31"/>
      <c r="JIM53" s="31"/>
      <c r="JIN53" s="31"/>
      <c r="JIO53" s="31"/>
      <c r="JIP53" s="31"/>
      <c r="JIQ53" s="31"/>
      <c r="JIR53" s="31"/>
      <c r="JIS53" s="31"/>
      <c r="JIT53" s="31"/>
      <c r="JIU53" s="31"/>
      <c r="JIV53" s="31"/>
      <c r="JIW53" s="31"/>
      <c r="JIX53" s="31"/>
      <c r="JIY53" s="31"/>
      <c r="JIZ53" s="31"/>
      <c r="JJA53" s="31"/>
      <c r="JJB53" s="31"/>
      <c r="JJC53" s="31"/>
      <c r="JJD53" s="31"/>
      <c r="JJE53" s="31"/>
      <c r="JJF53" s="31"/>
      <c r="JJG53" s="31"/>
      <c r="JJH53" s="31"/>
      <c r="JJI53" s="31"/>
      <c r="JJJ53" s="31"/>
      <c r="JJK53" s="31"/>
      <c r="JJL53" s="31"/>
      <c r="JJM53" s="31"/>
      <c r="JJN53" s="31"/>
      <c r="JJO53" s="31"/>
      <c r="JJP53" s="31"/>
      <c r="JJQ53" s="31"/>
      <c r="JJR53" s="31"/>
      <c r="JJS53" s="31"/>
      <c r="JJT53" s="31"/>
      <c r="JJU53" s="31"/>
      <c r="JJV53" s="31"/>
      <c r="JJW53" s="31"/>
      <c r="JJX53" s="31"/>
      <c r="JJY53" s="31"/>
      <c r="JJZ53" s="31"/>
      <c r="JKA53" s="31"/>
      <c r="JKB53" s="31"/>
      <c r="JKC53" s="31"/>
      <c r="JKD53" s="31"/>
      <c r="JKE53" s="31"/>
      <c r="JKF53" s="31"/>
      <c r="JKG53" s="31"/>
      <c r="JKH53" s="31"/>
      <c r="JKI53" s="31"/>
      <c r="JKJ53" s="31"/>
      <c r="JKK53" s="31"/>
      <c r="JKL53" s="31"/>
      <c r="JKM53" s="31"/>
      <c r="JKN53" s="31"/>
      <c r="JKO53" s="31"/>
      <c r="JKP53" s="31"/>
      <c r="JKQ53" s="31"/>
      <c r="JKR53" s="31"/>
      <c r="JKS53" s="31"/>
      <c r="JKT53" s="31"/>
      <c r="JKU53" s="31"/>
      <c r="JKV53" s="31"/>
      <c r="JKW53" s="31"/>
      <c r="JKX53" s="31"/>
      <c r="JKY53" s="31"/>
      <c r="JKZ53" s="31"/>
      <c r="JLA53" s="31"/>
      <c r="JLB53" s="31"/>
      <c r="JLC53" s="31"/>
      <c r="JLD53" s="31"/>
      <c r="JLE53" s="31"/>
      <c r="JLF53" s="31"/>
      <c r="JLG53" s="31"/>
      <c r="JLH53" s="31"/>
      <c r="JLI53" s="31"/>
      <c r="JLJ53" s="31"/>
      <c r="JLK53" s="31"/>
      <c r="JLL53" s="31"/>
      <c r="JLM53" s="31"/>
      <c r="JLN53" s="31"/>
      <c r="JLO53" s="31"/>
      <c r="JLP53" s="31"/>
      <c r="JLQ53" s="31"/>
      <c r="JLR53" s="31"/>
      <c r="JLS53" s="31"/>
      <c r="JLT53" s="31"/>
      <c r="JLU53" s="31"/>
      <c r="JLV53" s="31"/>
      <c r="JLW53" s="31"/>
      <c r="JLX53" s="31"/>
      <c r="JLY53" s="31"/>
      <c r="JLZ53" s="31"/>
      <c r="JMA53" s="31"/>
      <c r="JMB53" s="31"/>
      <c r="JMC53" s="31"/>
      <c r="JMD53" s="31"/>
      <c r="JME53" s="31"/>
      <c r="JMF53" s="31"/>
      <c r="JMG53" s="31"/>
      <c r="JMH53" s="31"/>
      <c r="JMI53" s="31"/>
      <c r="JMJ53" s="31"/>
      <c r="JMK53" s="31"/>
      <c r="JML53" s="31"/>
      <c r="JMM53" s="31"/>
      <c r="JMN53" s="31"/>
      <c r="JMO53" s="31"/>
      <c r="JMP53" s="31"/>
      <c r="JMQ53" s="31"/>
      <c r="JMR53" s="31"/>
      <c r="JMS53" s="31"/>
      <c r="JMT53" s="31"/>
      <c r="JMU53" s="31"/>
      <c r="JMV53" s="31"/>
      <c r="JMW53" s="31"/>
      <c r="JMX53" s="31"/>
      <c r="JMY53" s="31"/>
      <c r="JMZ53" s="31"/>
      <c r="JNA53" s="31"/>
      <c r="JNB53" s="31"/>
      <c r="JNC53" s="31"/>
      <c r="JND53" s="31"/>
      <c r="JNE53" s="31"/>
      <c r="JNF53" s="31"/>
      <c r="JNG53" s="31"/>
      <c r="JNH53" s="31"/>
      <c r="JNI53" s="31"/>
      <c r="JNJ53" s="31"/>
      <c r="JNK53" s="31"/>
      <c r="JNL53" s="31"/>
      <c r="JNM53" s="31"/>
      <c r="JNN53" s="31"/>
      <c r="JNO53" s="31"/>
      <c r="JNP53" s="31"/>
      <c r="JNQ53" s="31"/>
      <c r="JNR53" s="31"/>
      <c r="JNS53" s="31"/>
      <c r="JNT53" s="31"/>
      <c r="JNU53" s="31"/>
      <c r="JNV53" s="31"/>
      <c r="JNW53" s="31"/>
      <c r="JNX53" s="31"/>
      <c r="JNY53" s="31"/>
      <c r="JNZ53" s="31"/>
      <c r="JOA53" s="31"/>
      <c r="JOB53" s="31"/>
      <c r="JOC53" s="31"/>
      <c r="JOD53" s="31"/>
      <c r="JOE53" s="31"/>
      <c r="JOF53" s="31"/>
      <c r="JOG53" s="31"/>
      <c r="JOH53" s="31"/>
      <c r="JOI53" s="31"/>
      <c r="JOJ53" s="31"/>
      <c r="JOK53" s="31"/>
      <c r="JOL53" s="31"/>
      <c r="JOM53" s="31"/>
      <c r="JON53" s="31"/>
      <c r="JOO53" s="31"/>
      <c r="JOP53" s="31"/>
      <c r="JOQ53" s="31"/>
      <c r="JOR53" s="31"/>
      <c r="JOS53" s="31"/>
      <c r="JOT53" s="31"/>
      <c r="JOU53" s="31"/>
      <c r="JOV53" s="31"/>
      <c r="JOW53" s="31"/>
      <c r="JOX53" s="31"/>
      <c r="JOY53" s="31"/>
      <c r="JOZ53" s="31"/>
      <c r="JPA53" s="31"/>
      <c r="JPB53" s="31"/>
      <c r="JPC53" s="31"/>
      <c r="JPD53" s="31"/>
      <c r="JPE53" s="31"/>
      <c r="JPF53" s="31"/>
      <c r="JPG53" s="31"/>
      <c r="JPH53" s="31"/>
      <c r="JPI53" s="31"/>
      <c r="JPJ53" s="31"/>
      <c r="JPK53" s="31"/>
      <c r="JPL53" s="31"/>
      <c r="JPM53" s="31"/>
      <c r="JPN53" s="31"/>
      <c r="JPO53" s="31"/>
      <c r="JPP53" s="31"/>
      <c r="JPQ53" s="31"/>
      <c r="JPR53" s="31"/>
      <c r="JPS53" s="31"/>
      <c r="JPT53" s="31"/>
      <c r="JPU53" s="31"/>
      <c r="JPV53" s="31"/>
      <c r="JPW53" s="31"/>
      <c r="JPX53" s="31"/>
      <c r="JPY53" s="31"/>
      <c r="JPZ53" s="31"/>
      <c r="JQA53" s="31"/>
      <c r="JQB53" s="31"/>
      <c r="JQC53" s="31"/>
      <c r="JQD53" s="31"/>
      <c r="JQE53" s="31"/>
      <c r="JQF53" s="31"/>
      <c r="JQG53" s="31"/>
      <c r="JQH53" s="31"/>
      <c r="JQI53" s="31"/>
      <c r="JQJ53" s="31"/>
      <c r="JQK53" s="31"/>
      <c r="JQL53" s="31"/>
      <c r="JQM53" s="31"/>
      <c r="JQN53" s="31"/>
      <c r="JQO53" s="31"/>
      <c r="JQP53" s="31"/>
      <c r="JQQ53" s="31"/>
      <c r="JQR53" s="31"/>
      <c r="JQS53" s="31"/>
      <c r="JQT53" s="31"/>
      <c r="JQU53" s="31"/>
      <c r="JQV53" s="31"/>
      <c r="JQW53" s="31"/>
      <c r="JQX53" s="31"/>
      <c r="JQY53" s="31"/>
      <c r="JQZ53" s="31"/>
      <c r="JRA53" s="31"/>
      <c r="JRB53" s="31"/>
      <c r="JRC53" s="31"/>
      <c r="JRD53" s="31"/>
      <c r="JRE53" s="31"/>
      <c r="JRF53" s="31"/>
      <c r="JRG53" s="31"/>
      <c r="JRH53" s="31"/>
      <c r="JRI53" s="31"/>
      <c r="JRJ53" s="31"/>
      <c r="JRK53" s="31"/>
      <c r="JRL53" s="31"/>
      <c r="JRM53" s="31"/>
      <c r="JRN53" s="31"/>
      <c r="JRO53" s="31"/>
      <c r="JRP53" s="31"/>
      <c r="JRQ53" s="31"/>
      <c r="JRR53" s="31"/>
      <c r="JRS53" s="31"/>
      <c r="JRT53" s="31"/>
      <c r="JRU53" s="31"/>
      <c r="JRV53" s="31"/>
      <c r="JRW53" s="31"/>
      <c r="JRX53" s="31"/>
      <c r="JRY53" s="31"/>
      <c r="JRZ53" s="31"/>
      <c r="JSA53" s="31"/>
      <c r="JSB53" s="31"/>
      <c r="JSC53" s="31"/>
      <c r="JSD53" s="31"/>
      <c r="JSE53" s="31"/>
      <c r="JSF53" s="31"/>
      <c r="JSG53" s="31"/>
      <c r="JSH53" s="31"/>
      <c r="JSI53" s="31"/>
      <c r="JSJ53" s="31"/>
      <c r="JSK53" s="31"/>
      <c r="JSL53" s="31"/>
      <c r="JSM53" s="31"/>
      <c r="JSN53" s="31"/>
      <c r="JSO53" s="31"/>
      <c r="JSP53" s="31"/>
      <c r="JSQ53" s="31"/>
      <c r="JSR53" s="31"/>
      <c r="JSS53" s="31"/>
      <c r="JST53" s="31"/>
      <c r="JSU53" s="31"/>
      <c r="JSV53" s="31"/>
      <c r="JSW53" s="31"/>
      <c r="JSX53" s="31"/>
      <c r="JSY53" s="31"/>
      <c r="JSZ53" s="31"/>
      <c r="JTA53" s="31"/>
      <c r="JTB53" s="31"/>
      <c r="JTC53" s="31"/>
      <c r="JTD53" s="31"/>
      <c r="JTE53" s="31"/>
      <c r="JTF53" s="31"/>
      <c r="JTG53" s="31"/>
      <c r="JTH53" s="31"/>
      <c r="JTI53" s="31"/>
      <c r="JTJ53" s="31"/>
      <c r="JTK53" s="31"/>
      <c r="JTL53" s="31"/>
      <c r="JTM53" s="31"/>
      <c r="JTN53" s="31"/>
      <c r="JTO53" s="31"/>
      <c r="JTP53" s="31"/>
      <c r="JTQ53" s="31"/>
      <c r="JTR53" s="31"/>
      <c r="JTS53" s="31"/>
      <c r="JTT53" s="31"/>
      <c r="JTU53" s="31"/>
      <c r="JTV53" s="31"/>
      <c r="JTW53" s="31"/>
      <c r="JTX53" s="31"/>
      <c r="JTY53" s="31"/>
      <c r="JTZ53" s="31"/>
      <c r="JUA53" s="31"/>
      <c r="JUB53" s="31"/>
      <c r="JUC53" s="31"/>
      <c r="JUD53" s="31"/>
      <c r="JUE53" s="31"/>
      <c r="JUF53" s="31"/>
      <c r="JUG53" s="31"/>
      <c r="JUH53" s="31"/>
      <c r="JUI53" s="31"/>
      <c r="JUJ53" s="31"/>
      <c r="JUK53" s="31"/>
      <c r="JUL53" s="31"/>
      <c r="JUM53" s="31"/>
      <c r="JUN53" s="31"/>
      <c r="JUO53" s="31"/>
      <c r="JUP53" s="31"/>
      <c r="JUQ53" s="31"/>
      <c r="JUR53" s="31"/>
      <c r="JUS53" s="31"/>
      <c r="JUT53" s="31"/>
      <c r="JUU53" s="31"/>
      <c r="JUV53" s="31"/>
      <c r="JUW53" s="31"/>
      <c r="JUX53" s="31"/>
      <c r="JUY53" s="31"/>
      <c r="JUZ53" s="31"/>
      <c r="JVA53" s="31"/>
      <c r="JVB53" s="31"/>
      <c r="JVC53" s="31"/>
      <c r="JVD53" s="31"/>
      <c r="JVE53" s="31"/>
      <c r="JVF53" s="31"/>
      <c r="JVG53" s="31"/>
      <c r="JVH53" s="31"/>
      <c r="JVI53" s="31"/>
      <c r="JVJ53" s="31"/>
      <c r="JVK53" s="31"/>
      <c r="JVL53" s="31"/>
      <c r="JVM53" s="31"/>
      <c r="JVN53" s="31"/>
      <c r="JVO53" s="31"/>
      <c r="JVP53" s="31"/>
      <c r="JVQ53" s="31"/>
      <c r="JVR53" s="31"/>
      <c r="JVS53" s="31"/>
      <c r="JVT53" s="31"/>
      <c r="JVU53" s="31"/>
      <c r="JVV53" s="31"/>
      <c r="JVW53" s="31"/>
      <c r="JVX53" s="31"/>
      <c r="JVY53" s="31"/>
      <c r="JVZ53" s="31"/>
      <c r="JWA53" s="31"/>
      <c r="JWB53" s="31"/>
      <c r="JWC53" s="31"/>
      <c r="JWD53" s="31"/>
      <c r="JWE53" s="31"/>
      <c r="JWF53" s="31"/>
      <c r="JWG53" s="31"/>
      <c r="JWH53" s="31"/>
      <c r="JWI53" s="31"/>
      <c r="JWJ53" s="31"/>
      <c r="JWK53" s="31"/>
      <c r="JWL53" s="31"/>
      <c r="JWM53" s="31"/>
      <c r="JWN53" s="31"/>
      <c r="JWO53" s="31"/>
      <c r="JWP53" s="31"/>
      <c r="JWQ53" s="31"/>
      <c r="JWR53" s="31"/>
      <c r="JWS53" s="31"/>
      <c r="JWT53" s="31"/>
      <c r="JWU53" s="31"/>
      <c r="JWV53" s="31"/>
      <c r="JWW53" s="31"/>
      <c r="JWX53" s="31"/>
      <c r="JWY53" s="31"/>
      <c r="JWZ53" s="31"/>
      <c r="JXA53" s="31"/>
      <c r="JXB53" s="31"/>
      <c r="JXC53" s="31"/>
      <c r="JXD53" s="31"/>
      <c r="JXE53" s="31"/>
      <c r="JXF53" s="31"/>
      <c r="JXG53" s="31"/>
      <c r="JXH53" s="31"/>
      <c r="JXI53" s="31"/>
      <c r="JXJ53" s="31"/>
      <c r="JXK53" s="31"/>
      <c r="JXL53" s="31"/>
      <c r="JXM53" s="31"/>
      <c r="JXN53" s="31"/>
      <c r="JXO53" s="31"/>
      <c r="JXP53" s="31"/>
      <c r="JXQ53" s="31"/>
      <c r="JXR53" s="31"/>
      <c r="JXS53" s="31"/>
      <c r="JXT53" s="31"/>
      <c r="JXU53" s="31"/>
      <c r="JXV53" s="31"/>
      <c r="JXW53" s="31"/>
      <c r="JXX53" s="31"/>
      <c r="JXY53" s="31"/>
      <c r="JXZ53" s="31"/>
      <c r="JYA53" s="31"/>
      <c r="JYB53" s="31"/>
      <c r="JYC53" s="31"/>
      <c r="JYD53" s="31"/>
      <c r="JYE53" s="31"/>
      <c r="JYF53" s="31"/>
      <c r="JYG53" s="31"/>
      <c r="JYH53" s="31"/>
      <c r="JYI53" s="31"/>
      <c r="JYJ53" s="31"/>
      <c r="JYK53" s="31"/>
      <c r="JYL53" s="31"/>
      <c r="JYM53" s="31"/>
      <c r="JYN53" s="31"/>
      <c r="JYO53" s="31"/>
      <c r="JYP53" s="31"/>
      <c r="JYQ53" s="31"/>
      <c r="JYR53" s="31"/>
      <c r="JYS53" s="31"/>
      <c r="JYT53" s="31"/>
      <c r="JYU53" s="31"/>
      <c r="JYV53" s="31"/>
      <c r="JYW53" s="31"/>
      <c r="JYX53" s="31"/>
      <c r="JYY53" s="31"/>
      <c r="JYZ53" s="31"/>
      <c r="JZA53" s="31"/>
      <c r="JZB53" s="31"/>
      <c r="JZC53" s="31"/>
      <c r="JZD53" s="31"/>
      <c r="JZE53" s="31"/>
      <c r="JZF53" s="31"/>
      <c r="JZG53" s="31"/>
      <c r="JZH53" s="31"/>
      <c r="JZI53" s="31"/>
      <c r="JZJ53" s="31"/>
      <c r="JZK53" s="31"/>
      <c r="JZL53" s="31"/>
      <c r="JZM53" s="31"/>
      <c r="JZN53" s="31"/>
      <c r="JZO53" s="31"/>
      <c r="JZP53" s="31"/>
      <c r="JZQ53" s="31"/>
      <c r="JZR53" s="31"/>
      <c r="JZS53" s="31"/>
      <c r="JZT53" s="31"/>
      <c r="JZU53" s="31"/>
      <c r="JZV53" s="31"/>
      <c r="JZW53" s="31"/>
      <c r="JZX53" s="31"/>
      <c r="JZY53" s="31"/>
      <c r="JZZ53" s="31"/>
      <c r="KAA53" s="31"/>
      <c r="KAB53" s="31"/>
      <c r="KAC53" s="31"/>
      <c r="KAD53" s="31"/>
      <c r="KAE53" s="31"/>
      <c r="KAF53" s="31"/>
      <c r="KAG53" s="31"/>
      <c r="KAH53" s="31"/>
      <c r="KAI53" s="31"/>
      <c r="KAJ53" s="31"/>
      <c r="KAK53" s="31"/>
      <c r="KAL53" s="31"/>
      <c r="KAM53" s="31"/>
      <c r="KAN53" s="31"/>
      <c r="KAO53" s="31"/>
      <c r="KAP53" s="31"/>
      <c r="KAQ53" s="31"/>
      <c r="KAR53" s="31"/>
      <c r="KAS53" s="31"/>
      <c r="KAT53" s="31"/>
      <c r="KAU53" s="31"/>
      <c r="KAV53" s="31"/>
      <c r="KAW53" s="31"/>
      <c r="KAX53" s="31"/>
      <c r="KAY53" s="31"/>
      <c r="KAZ53" s="31"/>
      <c r="KBA53" s="31"/>
      <c r="KBB53" s="31"/>
      <c r="KBC53" s="31"/>
      <c r="KBD53" s="31"/>
      <c r="KBE53" s="31"/>
      <c r="KBF53" s="31"/>
      <c r="KBG53" s="31"/>
      <c r="KBH53" s="31"/>
      <c r="KBI53" s="31"/>
      <c r="KBJ53" s="31"/>
      <c r="KBK53" s="31"/>
      <c r="KBL53" s="31"/>
      <c r="KBM53" s="31"/>
      <c r="KBN53" s="31"/>
      <c r="KBO53" s="31"/>
      <c r="KBP53" s="31"/>
      <c r="KBQ53" s="31"/>
      <c r="KBR53" s="31"/>
      <c r="KBS53" s="31"/>
      <c r="KBT53" s="31"/>
      <c r="KBU53" s="31"/>
      <c r="KBV53" s="31"/>
      <c r="KBW53" s="31"/>
      <c r="KBX53" s="31"/>
      <c r="KBY53" s="31"/>
      <c r="KBZ53" s="31"/>
      <c r="KCA53" s="31"/>
      <c r="KCB53" s="31"/>
      <c r="KCC53" s="31"/>
      <c r="KCD53" s="31"/>
      <c r="KCE53" s="31"/>
      <c r="KCF53" s="31"/>
      <c r="KCG53" s="31"/>
      <c r="KCH53" s="31"/>
      <c r="KCI53" s="31"/>
      <c r="KCJ53" s="31"/>
      <c r="KCK53" s="31"/>
      <c r="KCL53" s="31"/>
      <c r="KCM53" s="31"/>
      <c r="KCN53" s="31"/>
      <c r="KCO53" s="31"/>
      <c r="KCP53" s="31"/>
      <c r="KCQ53" s="31"/>
      <c r="KCR53" s="31"/>
      <c r="KCS53" s="31"/>
      <c r="KCT53" s="31"/>
      <c r="KCU53" s="31"/>
      <c r="KCV53" s="31"/>
      <c r="KCW53" s="31"/>
      <c r="KCX53" s="31"/>
      <c r="KCY53" s="31"/>
      <c r="KCZ53" s="31"/>
      <c r="KDA53" s="31"/>
      <c r="KDB53" s="31"/>
      <c r="KDC53" s="31"/>
      <c r="KDD53" s="31"/>
      <c r="KDE53" s="31"/>
      <c r="KDF53" s="31"/>
      <c r="KDG53" s="31"/>
      <c r="KDH53" s="31"/>
      <c r="KDI53" s="31"/>
      <c r="KDJ53" s="31"/>
      <c r="KDK53" s="31"/>
      <c r="KDL53" s="31"/>
      <c r="KDM53" s="31"/>
      <c r="KDN53" s="31"/>
      <c r="KDO53" s="31"/>
      <c r="KDP53" s="31"/>
      <c r="KDQ53" s="31"/>
      <c r="KDR53" s="31"/>
      <c r="KDS53" s="31"/>
      <c r="KDT53" s="31"/>
      <c r="KDU53" s="31"/>
      <c r="KDV53" s="31"/>
      <c r="KDW53" s="31"/>
      <c r="KDX53" s="31"/>
      <c r="KDY53" s="31"/>
      <c r="KDZ53" s="31"/>
      <c r="KEA53" s="31"/>
      <c r="KEB53" s="31"/>
      <c r="KEC53" s="31"/>
      <c r="KED53" s="31"/>
      <c r="KEE53" s="31"/>
      <c r="KEF53" s="31"/>
      <c r="KEG53" s="31"/>
      <c r="KEH53" s="31"/>
      <c r="KEI53" s="31"/>
      <c r="KEJ53" s="31"/>
      <c r="KEK53" s="31"/>
      <c r="KEL53" s="31"/>
      <c r="KEM53" s="31"/>
      <c r="KEN53" s="31"/>
      <c r="KEO53" s="31"/>
      <c r="KEP53" s="31"/>
      <c r="KEQ53" s="31"/>
      <c r="KER53" s="31"/>
      <c r="KES53" s="31"/>
      <c r="KET53" s="31"/>
      <c r="KEU53" s="31"/>
      <c r="KEV53" s="31"/>
      <c r="KEW53" s="31"/>
      <c r="KEX53" s="31"/>
      <c r="KEY53" s="31"/>
      <c r="KEZ53" s="31"/>
      <c r="KFA53" s="31"/>
      <c r="KFB53" s="31"/>
      <c r="KFC53" s="31"/>
      <c r="KFD53" s="31"/>
      <c r="KFE53" s="31"/>
      <c r="KFF53" s="31"/>
      <c r="KFG53" s="31"/>
      <c r="KFH53" s="31"/>
      <c r="KFI53" s="31"/>
      <c r="KFJ53" s="31"/>
      <c r="KFK53" s="31"/>
      <c r="KFL53" s="31"/>
      <c r="KFM53" s="31"/>
      <c r="KFN53" s="31"/>
      <c r="KFO53" s="31"/>
      <c r="KFP53" s="31"/>
      <c r="KFQ53" s="31"/>
      <c r="KFR53" s="31"/>
      <c r="KFS53" s="31"/>
      <c r="KFT53" s="31"/>
      <c r="KFU53" s="31"/>
      <c r="KFV53" s="31"/>
      <c r="KFW53" s="31"/>
      <c r="KFX53" s="31"/>
      <c r="KFY53" s="31"/>
      <c r="KFZ53" s="31"/>
      <c r="KGA53" s="31"/>
      <c r="KGB53" s="31"/>
      <c r="KGC53" s="31"/>
      <c r="KGD53" s="31"/>
      <c r="KGE53" s="31"/>
      <c r="KGF53" s="31"/>
      <c r="KGG53" s="31"/>
      <c r="KGH53" s="31"/>
      <c r="KGI53" s="31"/>
      <c r="KGJ53" s="31"/>
      <c r="KGK53" s="31"/>
      <c r="KGL53" s="31"/>
      <c r="KGM53" s="31"/>
      <c r="KGN53" s="31"/>
      <c r="KGO53" s="31"/>
      <c r="KGP53" s="31"/>
      <c r="KGQ53" s="31"/>
      <c r="KGR53" s="31"/>
      <c r="KGS53" s="31"/>
      <c r="KGT53" s="31"/>
      <c r="KGU53" s="31"/>
      <c r="KGV53" s="31"/>
      <c r="KGW53" s="31"/>
      <c r="KGX53" s="31"/>
      <c r="KGY53" s="31"/>
      <c r="KGZ53" s="31"/>
      <c r="KHA53" s="31"/>
      <c r="KHB53" s="31"/>
      <c r="KHC53" s="31"/>
      <c r="KHD53" s="31"/>
      <c r="KHE53" s="31"/>
      <c r="KHF53" s="31"/>
      <c r="KHG53" s="31"/>
      <c r="KHH53" s="31"/>
      <c r="KHI53" s="31"/>
      <c r="KHJ53" s="31"/>
      <c r="KHK53" s="31"/>
      <c r="KHL53" s="31"/>
      <c r="KHM53" s="31"/>
      <c r="KHN53" s="31"/>
      <c r="KHO53" s="31"/>
      <c r="KHP53" s="31"/>
      <c r="KHQ53" s="31"/>
      <c r="KHR53" s="31"/>
      <c r="KHS53" s="31"/>
      <c r="KHT53" s="31"/>
      <c r="KHU53" s="31"/>
      <c r="KHV53" s="31"/>
      <c r="KHW53" s="31"/>
      <c r="KHX53" s="31"/>
      <c r="KHY53" s="31"/>
      <c r="KHZ53" s="31"/>
      <c r="KIA53" s="31"/>
      <c r="KIB53" s="31"/>
      <c r="KIC53" s="31"/>
      <c r="KID53" s="31"/>
      <c r="KIE53" s="31"/>
      <c r="KIF53" s="31"/>
      <c r="KIG53" s="31"/>
      <c r="KIH53" s="31"/>
      <c r="KII53" s="31"/>
      <c r="KIJ53" s="31"/>
      <c r="KIK53" s="31"/>
      <c r="KIL53" s="31"/>
      <c r="KIM53" s="31"/>
      <c r="KIN53" s="31"/>
      <c r="KIO53" s="31"/>
      <c r="KIP53" s="31"/>
      <c r="KIQ53" s="31"/>
      <c r="KIR53" s="31"/>
      <c r="KIS53" s="31"/>
      <c r="KIT53" s="31"/>
      <c r="KIU53" s="31"/>
      <c r="KIV53" s="31"/>
      <c r="KIW53" s="31"/>
      <c r="KIX53" s="31"/>
      <c r="KIY53" s="31"/>
      <c r="KIZ53" s="31"/>
      <c r="KJA53" s="31"/>
      <c r="KJB53" s="31"/>
      <c r="KJC53" s="31"/>
      <c r="KJD53" s="31"/>
      <c r="KJE53" s="31"/>
      <c r="KJF53" s="31"/>
      <c r="KJG53" s="31"/>
      <c r="KJH53" s="31"/>
      <c r="KJI53" s="31"/>
      <c r="KJJ53" s="31"/>
      <c r="KJK53" s="31"/>
      <c r="KJL53" s="31"/>
      <c r="KJM53" s="31"/>
      <c r="KJN53" s="31"/>
      <c r="KJO53" s="31"/>
      <c r="KJP53" s="31"/>
      <c r="KJQ53" s="31"/>
      <c r="KJR53" s="31"/>
      <c r="KJS53" s="31"/>
      <c r="KJT53" s="31"/>
      <c r="KJU53" s="31"/>
      <c r="KJV53" s="31"/>
      <c r="KJW53" s="31"/>
      <c r="KJX53" s="31"/>
      <c r="KJY53" s="31"/>
      <c r="KJZ53" s="31"/>
      <c r="KKA53" s="31"/>
      <c r="KKB53" s="31"/>
      <c r="KKC53" s="31"/>
      <c r="KKD53" s="31"/>
      <c r="KKE53" s="31"/>
      <c r="KKF53" s="31"/>
      <c r="KKG53" s="31"/>
      <c r="KKH53" s="31"/>
      <c r="KKI53" s="31"/>
      <c r="KKJ53" s="31"/>
      <c r="KKK53" s="31"/>
      <c r="KKL53" s="31"/>
      <c r="KKM53" s="31"/>
      <c r="KKN53" s="31"/>
      <c r="KKO53" s="31"/>
      <c r="KKP53" s="31"/>
      <c r="KKQ53" s="31"/>
      <c r="KKR53" s="31"/>
      <c r="KKS53" s="31"/>
      <c r="KKT53" s="31"/>
      <c r="KKU53" s="31"/>
      <c r="KKV53" s="31"/>
      <c r="KKW53" s="31"/>
      <c r="KKX53" s="31"/>
      <c r="KKY53" s="31"/>
      <c r="KKZ53" s="31"/>
      <c r="KLA53" s="31"/>
      <c r="KLB53" s="31"/>
      <c r="KLC53" s="31"/>
      <c r="KLD53" s="31"/>
      <c r="KLE53" s="31"/>
      <c r="KLF53" s="31"/>
      <c r="KLG53" s="31"/>
      <c r="KLH53" s="31"/>
      <c r="KLI53" s="31"/>
      <c r="KLJ53" s="31"/>
      <c r="KLK53" s="31"/>
      <c r="KLL53" s="31"/>
      <c r="KLM53" s="31"/>
      <c r="KLN53" s="31"/>
      <c r="KLO53" s="31"/>
      <c r="KLP53" s="31"/>
      <c r="KLQ53" s="31"/>
      <c r="KLR53" s="31"/>
      <c r="KLS53" s="31"/>
      <c r="KLT53" s="31"/>
      <c r="KLU53" s="31"/>
      <c r="KLV53" s="31"/>
      <c r="KLW53" s="31"/>
      <c r="KLX53" s="31"/>
      <c r="KLY53" s="31"/>
      <c r="KLZ53" s="31"/>
      <c r="KMA53" s="31"/>
      <c r="KMB53" s="31"/>
      <c r="KMC53" s="31"/>
      <c r="KMD53" s="31"/>
      <c r="KME53" s="31"/>
      <c r="KMF53" s="31"/>
      <c r="KMG53" s="31"/>
      <c r="KMH53" s="31"/>
      <c r="KMI53" s="31"/>
      <c r="KMJ53" s="31"/>
      <c r="KMK53" s="31"/>
      <c r="KML53" s="31"/>
      <c r="KMM53" s="31"/>
      <c r="KMN53" s="31"/>
      <c r="KMO53" s="31"/>
      <c r="KMP53" s="31"/>
      <c r="KMQ53" s="31"/>
      <c r="KMR53" s="31"/>
      <c r="KMS53" s="31"/>
      <c r="KMT53" s="31"/>
      <c r="KMU53" s="31"/>
      <c r="KMV53" s="31"/>
      <c r="KMW53" s="31"/>
      <c r="KMX53" s="31"/>
      <c r="KMY53" s="31"/>
      <c r="KMZ53" s="31"/>
      <c r="KNA53" s="31"/>
      <c r="KNB53" s="31"/>
      <c r="KNC53" s="31"/>
      <c r="KND53" s="31"/>
      <c r="KNE53" s="31"/>
      <c r="KNF53" s="31"/>
      <c r="KNG53" s="31"/>
      <c r="KNH53" s="31"/>
      <c r="KNI53" s="31"/>
      <c r="KNJ53" s="31"/>
      <c r="KNK53" s="31"/>
      <c r="KNL53" s="31"/>
      <c r="KNM53" s="31"/>
      <c r="KNN53" s="31"/>
      <c r="KNO53" s="31"/>
      <c r="KNP53" s="31"/>
      <c r="KNQ53" s="31"/>
      <c r="KNR53" s="31"/>
      <c r="KNS53" s="31"/>
      <c r="KNT53" s="31"/>
      <c r="KNU53" s="31"/>
      <c r="KNV53" s="31"/>
      <c r="KNW53" s="31"/>
      <c r="KNX53" s="31"/>
      <c r="KNY53" s="31"/>
      <c r="KNZ53" s="31"/>
      <c r="KOA53" s="31"/>
      <c r="KOB53" s="31"/>
      <c r="KOC53" s="31"/>
      <c r="KOD53" s="31"/>
      <c r="KOE53" s="31"/>
      <c r="KOF53" s="31"/>
      <c r="KOG53" s="31"/>
      <c r="KOH53" s="31"/>
      <c r="KOI53" s="31"/>
      <c r="KOJ53" s="31"/>
      <c r="KOK53" s="31"/>
      <c r="KOL53" s="31"/>
      <c r="KOM53" s="31"/>
      <c r="KON53" s="31"/>
      <c r="KOO53" s="31"/>
      <c r="KOP53" s="31"/>
      <c r="KOQ53" s="31"/>
      <c r="KOR53" s="31"/>
      <c r="KOS53" s="31"/>
      <c r="KOT53" s="31"/>
      <c r="KOU53" s="31"/>
      <c r="KOV53" s="31"/>
      <c r="KOW53" s="31"/>
      <c r="KOX53" s="31"/>
      <c r="KOY53" s="31"/>
      <c r="KOZ53" s="31"/>
      <c r="KPA53" s="31"/>
      <c r="KPB53" s="31"/>
      <c r="KPC53" s="31"/>
      <c r="KPD53" s="31"/>
      <c r="KPE53" s="31"/>
      <c r="KPF53" s="31"/>
      <c r="KPG53" s="31"/>
      <c r="KPH53" s="31"/>
      <c r="KPI53" s="31"/>
      <c r="KPJ53" s="31"/>
      <c r="KPK53" s="31"/>
      <c r="KPL53" s="31"/>
      <c r="KPM53" s="31"/>
      <c r="KPN53" s="31"/>
      <c r="KPO53" s="31"/>
      <c r="KPP53" s="31"/>
      <c r="KPQ53" s="31"/>
      <c r="KPR53" s="31"/>
      <c r="KPS53" s="31"/>
      <c r="KPT53" s="31"/>
      <c r="KPU53" s="31"/>
      <c r="KPV53" s="31"/>
      <c r="KPW53" s="31"/>
      <c r="KPX53" s="31"/>
      <c r="KPY53" s="31"/>
      <c r="KPZ53" s="31"/>
      <c r="KQA53" s="31"/>
      <c r="KQB53" s="31"/>
      <c r="KQC53" s="31"/>
      <c r="KQD53" s="31"/>
      <c r="KQE53" s="31"/>
      <c r="KQF53" s="31"/>
      <c r="KQG53" s="31"/>
      <c r="KQH53" s="31"/>
      <c r="KQI53" s="31"/>
      <c r="KQJ53" s="31"/>
      <c r="KQK53" s="31"/>
      <c r="KQL53" s="31"/>
      <c r="KQM53" s="31"/>
      <c r="KQN53" s="31"/>
      <c r="KQO53" s="31"/>
      <c r="KQP53" s="31"/>
      <c r="KQQ53" s="31"/>
      <c r="KQR53" s="31"/>
      <c r="KQS53" s="31"/>
      <c r="KQT53" s="31"/>
      <c r="KQU53" s="31"/>
      <c r="KQV53" s="31"/>
      <c r="KQW53" s="31"/>
      <c r="KQX53" s="31"/>
      <c r="KQY53" s="31"/>
      <c r="KQZ53" s="31"/>
      <c r="KRA53" s="31"/>
      <c r="KRB53" s="31"/>
      <c r="KRC53" s="31"/>
      <c r="KRD53" s="31"/>
      <c r="KRE53" s="31"/>
      <c r="KRF53" s="31"/>
      <c r="KRG53" s="31"/>
      <c r="KRH53" s="31"/>
      <c r="KRI53" s="31"/>
      <c r="KRJ53" s="31"/>
      <c r="KRK53" s="31"/>
      <c r="KRL53" s="31"/>
      <c r="KRM53" s="31"/>
      <c r="KRN53" s="31"/>
      <c r="KRO53" s="31"/>
      <c r="KRP53" s="31"/>
      <c r="KRQ53" s="31"/>
      <c r="KRR53" s="31"/>
      <c r="KRS53" s="31"/>
      <c r="KRT53" s="31"/>
      <c r="KRU53" s="31"/>
      <c r="KRV53" s="31"/>
      <c r="KRW53" s="31"/>
      <c r="KRX53" s="31"/>
      <c r="KRY53" s="31"/>
      <c r="KRZ53" s="31"/>
      <c r="KSA53" s="31"/>
      <c r="KSB53" s="31"/>
      <c r="KSC53" s="31"/>
      <c r="KSD53" s="31"/>
      <c r="KSE53" s="31"/>
      <c r="KSF53" s="31"/>
      <c r="KSG53" s="31"/>
      <c r="KSH53" s="31"/>
      <c r="KSI53" s="31"/>
      <c r="KSJ53" s="31"/>
      <c r="KSK53" s="31"/>
      <c r="KSL53" s="31"/>
      <c r="KSM53" s="31"/>
      <c r="KSN53" s="31"/>
      <c r="KSO53" s="31"/>
      <c r="KSP53" s="31"/>
      <c r="KSQ53" s="31"/>
      <c r="KSR53" s="31"/>
      <c r="KSS53" s="31"/>
      <c r="KST53" s="31"/>
      <c r="KSU53" s="31"/>
      <c r="KSV53" s="31"/>
      <c r="KSW53" s="31"/>
      <c r="KSX53" s="31"/>
      <c r="KSY53" s="31"/>
      <c r="KSZ53" s="31"/>
      <c r="KTA53" s="31"/>
      <c r="KTB53" s="31"/>
      <c r="KTC53" s="31"/>
      <c r="KTD53" s="31"/>
      <c r="KTE53" s="31"/>
      <c r="KTF53" s="31"/>
      <c r="KTG53" s="31"/>
      <c r="KTH53" s="31"/>
      <c r="KTI53" s="31"/>
      <c r="KTJ53" s="31"/>
      <c r="KTK53" s="31"/>
      <c r="KTL53" s="31"/>
      <c r="KTM53" s="31"/>
      <c r="KTN53" s="31"/>
      <c r="KTO53" s="31"/>
      <c r="KTP53" s="31"/>
      <c r="KTQ53" s="31"/>
      <c r="KTR53" s="31"/>
      <c r="KTS53" s="31"/>
      <c r="KTT53" s="31"/>
      <c r="KTU53" s="31"/>
      <c r="KTV53" s="31"/>
      <c r="KTW53" s="31"/>
      <c r="KTX53" s="31"/>
      <c r="KTY53" s="31"/>
      <c r="KTZ53" s="31"/>
      <c r="KUA53" s="31"/>
      <c r="KUB53" s="31"/>
      <c r="KUC53" s="31"/>
      <c r="KUD53" s="31"/>
      <c r="KUE53" s="31"/>
      <c r="KUF53" s="31"/>
      <c r="KUG53" s="31"/>
      <c r="KUH53" s="31"/>
      <c r="KUI53" s="31"/>
      <c r="KUJ53" s="31"/>
      <c r="KUK53" s="31"/>
      <c r="KUL53" s="31"/>
      <c r="KUM53" s="31"/>
      <c r="KUN53" s="31"/>
      <c r="KUO53" s="31"/>
      <c r="KUP53" s="31"/>
      <c r="KUQ53" s="31"/>
      <c r="KUR53" s="31"/>
      <c r="KUS53" s="31"/>
      <c r="KUT53" s="31"/>
      <c r="KUU53" s="31"/>
      <c r="KUV53" s="31"/>
      <c r="KUW53" s="31"/>
      <c r="KUX53" s="31"/>
      <c r="KUY53" s="31"/>
      <c r="KUZ53" s="31"/>
      <c r="KVA53" s="31"/>
      <c r="KVB53" s="31"/>
      <c r="KVC53" s="31"/>
      <c r="KVD53" s="31"/>
      <c r="KVE53" s="31"/>
      <c r="KVF53" s="31"/>
      <c r="KVG53" s="31"/>
      <c r="KVH53" s="31"/>
      <c r="KVI53" s="31"/>
      <c r="KVJ53" s="31"/>
      <c r="KVK53" s="31"/>
      <c r="KVL53" s="31"/>
      <c r="KVM53" s="31"/>
      <c r="KVN53" s="31"/>
      <c r="KVO53" s="31"/>
      <c r="KVP53" s="31"/>
      <c r="KVQ53" s="31"/>
      <c r="KVR53" s="31"/>
      <c r="KVS53" s="31"/>
      <c r="KVT53" s="31"/>
      <c r="KVU53" s="31"/>
      <c r="KVV53" s="31"/>
      <c r="KVW53" s="31"/>
      <c r="KVX53" s="31"/>
      <c r="KVY53" s="31"/>
      <c r="KVZ53" s="31"/>
      <c r="KWA53" s="31"/>
      <c r="KWB53" s="31"/>
      <c r="KWC53" s="31"/>
      <c r="KWD53" s="31"/>
      <c r="KWE53" s="31"/>
      <c r="KWF53" s="31"/>
      <c r="KWG53" s="31"/>
      <c r="KWH53" s="31"/>
      <c r="KWI53" s="31"/>
      <c r="KWJ53" s="31"/>
      <c r="KWK53" s="31"/>
      <c r="KWL53" s="31"/>
      <c r="KWM53" s="31"/>
      <c r="KWN53" s="31"/>
      <c r="KWO53" s="31"/>
      <c r="KWP53" s="31"/>
      <c r="KWQ53" s="31"/>
      <c r="KWR53" s="31"/>
      <c r="KWS53" s="31"/>
      <c r="KWT53" s="31"/>
      <c r="KWU53" s="31"/>
      <c r="KWV53" s="31"/>
      <c r="KWW53" s="31"/>
      <c r="KWX53" s="31"/>
      <c r="KWY53" s="31"/>
      <c r="KWZ53" s="31"/>
      <c r="KXA53" s="31"/>
      <c r="KXB53" s="31"/>
      <c r="KXC53" s="31"/>
      <c r="KXD53" s="31"/>
      <c r="KXE53" s="31"/>
      <c r="KXF53" s="31"/>
      <c r="KXG53" s="31"/>
      <c r="KXH53" s="31"/>
      <c r="KXI53" s="31"/>
      <c r="KXJ53" s="31"/>
      <c r="KXK53" s="31"/>
      <c r="KXL53" s="31"/>
      <c r="KXM53" s="31"/>
      <c r="KXN53" s="31"/>
      <c r="KXO53" s="31"/>
      <c r="KXP53" s="31"/>
      <c r="KXQ53" s="31"/>
      <c r="KXR53" s="31"/>
      <c r="KXS53" s="31"/>
      <c r="KXT53" s="31"/>
      <c r="KXU53" s="31"/>
      <c r="KXV53" s="31"/>
      <c r="KXW53" s="31"/>
      <c r="KXX53" s="31"/>
      <c r="KXY53" s="31"/>
      <c r="KXZ53" s="31"/>
      <c r="KYA53" s="31"/>
      <c r="KYB53" s="31"/>
      <c r="KYC53" s="31"/>
      <c r="KYD53" s="31"/>
      <c r="KYE53" s="31"/>
      <c r="KYF53" s="31"/>
      <c r="KYG53" s="31"/>
      <c r="KYH53" s="31"/>
      <c r="KYI53" s="31"/>
      <c r="KYJ53" s="31"/>
      <c r="KYK53" s="31"/>
      <c r="KYL53" s="31"/>
      <c r="KYM53" s="31"/>
      <c r="KYN53" s="31"/>
      <c r="KYO53" s="31"/>
      <c r="KYP53" s="31"/>
      <c r="KYQ53" s="31"/>
      <c r="KYR53" s="31"/>
      <c r="KYS53" s="31"/>
      <c r="KYT53" s="31"/>
      <c r="KYU53" s="31"/>
      <c r="KYV53" s="31"/>
      <c r="KYW53" s="31"/>
      <c r="KYX53" s="31"/>
      <c r="KYY53" s="31"/>
      <c r="KYZ53" s="31"/>
      <c r="KZA53" s="31"/>
      <c r="KZB53" s="31"/>
      <c r="KZC53" s="31"/>
      <c r="KZD53" s="31"/>
      <c r="KZE53" s="31"/>
      <c r="KZF53" s="31"/>
      <c r="KZG53" s="31"/>
      <c r="KZH53" s="31"/>
      <c r="KZI53" s="31"/>
      <c r="KZJ53" s="31"/>
      <c r="KZK53" s="31"/>
      <c r="KZL53" s="31"/>
      <c r="KZM53" s="31"/>
      <c r="KZN53" s="31"/>
      <c r="KZO53" s="31"/>
      <c r="KZP53" s="31"/>
      <c r="KZQ53" s="31"/>
      <c r="KZR53" s="31"/>
      <c r="KZS53" s="31"/>
      <c r="KZT53" s="31"/>
      <c r="KZU53" s="31"/>
      <c r="KZV53" s="31"/>
      <c r="KZW53" s="31"/>
      <c r="KZX53" s="31"/>
      <c r="KZY53" s="31"/>
      <c r="KZZ53" s="31"/>
      <c r="LAA53" s="31"/>
      <c r="LAB53" s="31"/>
      <c r="LAC53" s="31"/>
      <c r="LAD53" s="31"/>
      <c r="LAE53" s="31"/>
      <c r="LAF53" s="31"/>
      <c r="LAG53" s="31"/>
      <c r="LAH53" s="31"/>
      <c r="LAI53" s="31"/>
      <c r="LAJ53" s="31"/>
      <c r="LAK53" s="31"/>
      <c r="LAL53" s="31"/>
      <c r="LAM53" s="31"/>
      <c r="LAN53" s="31"/>
      <c r="LAO53" s="31"/>
      <c r="LAP53" s="31"/>
      <c r="LAQ53" s="31"/>
      <c r="LAR53" s="31"/>
      <c r="LAS53" s="31"/>
      <c r="LAT53" s="31"/>
      <c r="LAU53" s="31"/>
      <c r="LAV53" s="31"/>
      <c r="LAW53" s="31"/>
      <c r="LAX53" s="31"/>
      <c r="LAY53" s="31"/>
      <c r="LAZ53" s="31"/>
      <c r="LBA53" s="31"/>
      <c r="LBB53" s="31"/>
      <c r="LBC53" s="31"/>
      <c r="LBD53" s="31"/>
      <c r="LBE53" s="31"/>
      <c r="LBF53" s="31"/>
      <c r="LBG53" s="31"/>
      <c r="LBH53" s="31"/>
      <c r="LBI53" s="31"/>
      <c r="LBJ53" s="31"/>
      <c r="LBK53" s="31"/>
      <c r="LBL53" s="31"/>
      <c r="LBM53" s="31"/>
      <c r="LBN53" s="31"/>
      <c r="LBO53" s="31"/>
      <c r="LBP53" s="31"/>
      <c r="LBQ53" s="31"/>
      <c r="LBR53" s="31"/>
      <c r="LBS53" s="31"/>
      <c r="LBT53" s="31"/>
      <c r="LBU53" s="31"/>
      <c r="LBV53" s="31"/>
      <c r="LBW53" s="31"/>
      <c r="LBX53" s="31"/>
      <c r="LBY53" s="31"/>
      <c r="LBZ53" s="31"/>
      <c r="LCA53" s="31"/>
      <c r="LCB53" s="31"/>
      <c r="LCC53" s="31"/>
      <c r="LCD53" s="31"/>
      <c r="LCE53" s="31"/>
      <c r="LCF53" s="31"/>
      <c r="LCG53" s="31"/>
      <c r="LCH53" s="31"/>
      <c r="LCI53" s="31"/>
      <c r="LCJ53" s="31"/>
      <c r="LCK53" s="31"/>
      <c r="LCL53" s="31"/>
      <c r="LCM53" s="31"/>
      <c r="LCN53" s="31"/>
      <c r="LCO53" s="31"/>
      <c r="LCP53" s="31"/>
      <c r="LCQ53" s="31"/>
      <c r="LCR53" s="31"/>
      <c r="LCS53" s="31"/>
      <c r="LCT53" s="31"/>
      <c r="LCU53" s="31"/>
      <c r="LCV53" s="31"/>
      <c r="LCW53" s="31"/>
      <c r="LCX53" s="31"/>
      <c r="LCY53" s="31"/>
      <c r="LCZ53" s="31"/>
      <c r="LDA53" s="31"/>
      <c r="LDB53" s="31"/>
      <c r="LDC53" s="31"/>
      <c r="LDD53" s="31"/>
      <c r="LDE53" s="31"/>
      <c r="LDF53" s="31"/>
      <c r="LDG53" s="31"/>
      <c r="LDH53" s="31"/>
      <c r="LDI53" s="31"/>
      <c r="LDJ53" s="31"/>
      <c r="LDK53" s="31"/>
      <c r="LDL53" s="31"/>
      <c r="LDM53" s="31"/>
      <c r="LDN53" s="31"/>
      <c r="LDO53" s="31"/>
      <c r="LDP53" s="31"/>
      <c r="LDQ53" s="31"/>
      <c r="LDR53" s="31"/>
      <c r="LDS53" s="31"/>
      <c r="LDT53" s="31"/>
      <c r="LDU53" s="31"/>
      <c r="LDV53" s="31"/>
      <c r="LDW53" s="31"/>
      <c r="LDX53" s="31"/>
      <c r="LDY53" s="31"/>
      <c r="LDZ53" s="31"/>
      <c r="LEA53" s="31"/>
      <c r="LEB53" s="31"/>
      <c r="LEC53" s="31"/>
      <c r="LED53" s="31"/>
      <c r="LEE53" s="31"/>
      <c r="LEF53" s="31"/>
      <c r="LEG53" s="31"/>
      <c r="LEH53" s="31"/>
      <c r="LEI53" s="31"/>
      <c r="LEJ53" s="31"/>
      <c r="LEK53" s="31"/>
      <c r="LEL53" s="31"/>
      <c r="LEM53" s="31"/>
      <c r="LEN53" s="31"/>
      <c r="LEO53" s="31"/>
      <c r="LEP53" s="31"/>
      <c r="LEQ53" s="31"/>
      <c r="LER53" s="31"/>
      <c r="LES53" s="31"/>
      <c r="LET53" s="31"/>
      <c r="LEU53" s="31"/>
      <c r="LEV53" s="31"/>
      <c r="LEW53" s="31"/>
      <c r="LEX53" s="31"/>
      <c r="LEY53" s="31"/>
      <c r="LEZ53" s="31"/>
      <c r="LFA53" s="31"/>
      <c r="LFB53" s="31"/>
      <c r="LFC53" s="31"/>
      <c r="LFD53" s="31"/>
      <c r="LFE53" s="31"/>
      <c r="LFF53" s="31"/>
      <c r="LFG53" s="31"/>
      <c r="LFH53" s="31"/>
      <c r="LFI53" s="31"/>
      <c r="LFJ53" s="31"/>
      <c r="LFK53" s="31"/>
      <c r="LFL53" s="31"/>
      <c r="LFM53" s="31"/>
      <c r="LFN53" s="31"/>
      <c r="LFO53" s="31"/>
      <c r="LFP53" s="31"/>
      <c r="LFQ53" s="31"/>
      <c r="LFR53" s="31"/>
      <c r="LFS53" s="31"/>
      <c r="LFT53" s="31"/>
      <c r="LFU53" s="31"/>
      <c r="LFV53" s="31"/>
      <c r="LFW53" s="31"/>
      <c r="LFX53" s="31"/>
      <c r="LFY53" s="31"/>
      <c r="LFZ53" s="31"/>
      <c r="LGA53" s="31"/>
      <c r="LGB53" s="31"/>
      <c r="LGC53" s="31"/>
      <c r="LGD53" s="31"/>
      <c r="LGE53" s="31"/>
      <c r="LGF53" s="31"/>
      <c r="LGG53" s="31"/>
      <c r="LGH53" s="31"/>
      <c r="LGI53" s="31"/>
      <c r="LGJ53" s="31"/>
      <c r="LGK53" s="31"/>
      <c r="LGL53" s="31"/>
      <c r="LGM53" s="31"/>
      <c r="LGN53" s="31"/>
      <c r="LGO53" s="31"/>
      <c r="LGP53" s="31"/>
      <c r="LGQ53" s="31"/>
      <c r="LGR53" s="31"/>
      <c r="LGS53" s="31"/>
      <c r="LGT53" s="31"/>
      <c r="LGU53" s="31"/>
      <c r="LGV53" s="31"/>
      <c r="LGW53" s="31"/>
      <c r="LGX53" s="31"/>
      <c r="LGY53" s="31"/>
      <c r="LGZ53" s="31"/>
      <c r="LHA53" s="31"/>
      <c r="LHB53" s="31"/>
      <c r="LHC53" s="31"/>
      <c r="LHD53" s="31"/>
      <c r="LHE53" s="31"/>
      <c r="LHF53" s="31"/>
      <c r="LHG53" s="31"/>
      <c r="LHH53" s="31"/>
      <c r="LHI53" s="31"/>
      <c r="LHJ53" s="31"/>
      <c r="LHK53" s="31"/>
      <c r="LHL53" s="31"/>
      <c r="LHM53" s="31"/>
      <c r="LHN53" s="31"/>
      <c r="LHO53" s="31"/>
      <c r="LHP53" s="31"/>
      <c r="LHQ53" s="31"/>
      <c r="LHR53" s="31"/>
      <c r="LHS53" s="31"/>
      <c r="LHT53" s="31"/>
      <c r="LHU53" s="31"/>
      <c r="LHV53" s="31"/>
      <c r="LHW53" s="31"/>
      <c r="LHX53" s="31"/>
      <c r="LHY53" s="31"/>
      <c r="LHZ53" s="31"/>
      <c r="LIA53" s="31"/>
      <c r="LIB53" s="31"/>
      <c r="LIC53" s="31"/>
      <c r="LID53" s="31"/>
      <c r="LIE53" s="31"/>
      <c r="LIF53" s="31"/>
      <c r="LIG53" s="31"/>
      <c r="LIH53" s="31"/>
      <c r="LII53" s="31"/>
      <c r="LIJ53" s="31"/>
      <c r="LIK53" s="31"/>
      <c r="LIL53" s="31"/>
      <c r="LIM53" s="31"/>
      <c r="LIN53" s="31"/>
      <c r="LIO53" s="31"/>
      <c r="LIP53" s="31"/>
      <c r="LIQ53" s="31"/>
      <c r="LIR53" s="31"/>
      <c r="LIS53" s="31"/>
      <c r="LIT53" s="31"/>
      <c r="LIU53" s="31"/>
      <c r="LIV53" s="31"/>
      <c r="LIW53" s="31"/>
      <c r="LIX53" s="31"/>
      <c r="LIY53" s="31"/>
      <c r="LIZ53" s="31"/>
      <c r="LJA53" s="31"/>
      <c r="LJB53" s="31"/>
      <c r="LJC53" s="31"/>
      <c r="LJD53" s="31"/>
      <c r="LJE53" s="31"/>
      <c r="LJF53" s="31"/>
      <c r="LJG53" s="31"/>
      <c r="LJH53" s="31"/>
      <c r="LJI53" s="31"/>
      <c r="LJJ53" s="31"/>
      <c r="LJK53" s="31"/>
      <c r="LJL53" s="31"/>
      <c r="LJM53" s="31"/>
      <c r="LJN53" s="31"/>
      <c r="LJO53" s="31"/>
      <c r="LJP53" s="31"/>
      <c r="LJQ53" s="31"/>
      <c r="LJR53" s="31"/>
      <c r="LJS53" s="31"/>
      <c r="LJT53" s="31"/>
      <c r="LJU53" s="31"/>
      <c r="LJV53" s="31"/>
      <c r="LJW53" s="31"/>
      <c r="LJX53" s="31"/>
      <c r="LJY53" s="31"/>
      <c r="LJZ53" s="31"/>
      <c r="LKA53" s="31"/>
      <c r="LKB53" s="31"/>
      <c r="LKC53" s="31"/>
      <c r="LKD53" s="31"/>
      <c r="LKE53" s="31"/>
      <c r="LKF53" s="31"/>
      <c r="LKG53" s="31"/>
      <c r="LKH53" s="31"/>
      <c r="LKI53" s="31"/>
      <c r="LKJ53" s="31"/>
      <c r="LKK53" s="31"/>
      <c r="LKL53" s="31"/>
      <c r="LKM53" s="31"/>
      <c r="LKN53" s="31"/>
      <c r="LKO53" s="31"/>
      <c r="LKP53" s="31"/>
      <c r="LKQ53" s="31"/>
      <c r="LKR53" s="31"/>
      <c r="LKS53" s="31"/>
      <c r="LKT53" s="31"/>
      <c r="LKU53" s="31"/>
      <c r="LKV53" s="31"/>
      <c r="LKW53" s="31"/>
      <c r="LKX53" s="31"/>
      <c r="LKY53" s="31"/>
      <c r="LKZ53" s="31"/>
      <c r="LLA53" s="31"/>
      <c r="LLB53" s="31"/>
      <c r="LLC53" s="31"/>
      <c r="LLD53" s="31"/>
      <c r="LLE53" s="31"/>
      <c r="LLF53" s="31"/>
      <c r="LLG53" s="31"/>
      <c r="LLH53" s="31"/>
      <c r="LLI53" s="31"/>
      <c r="LLJ53" s="31"/>
      <c r="LLK53" s="31"/>
      <c r="LLL53" s="31"/>
      <c r="LLM53" s="31"/>
      <c r="LLN53" s="31"/>
      <c r="LLO53" s="31"/>
      <c r="LLP53" s="31"/>
      <c r="LLQ53" s="31"/>
      <c r="LLR53" s="31"/>
      <c r="LLS53" s="31"/>
      <c r="LLT53" s="31"/>
      <c r="LLU53" s="31"/>
      <c r="LLV53" s="31"/>
      <c r="LLW53" s="31"/>
      <c r="LLX53" s="31"/>
      <c r="LLY53" s="31"/>
      <c r="LLZ53" s="31"/>
      <c r="LMA53" s="31"/>
      <c r="LMB53" s="31"/>
      <c r="LMC53" s="31"/>
      <c r="LMD53" s="31"/>
      <c r="LME53" s="31"/>
      <c r="LMF53" s="31"/>
      <c r="LMG53" s="31"/>
      <c r="LMH53" s="31"/>
      <c r="LMI53" s="31"/>
      <c r="LMJ53" s="31"/>
      <c r="LMK53" s="31"/>
      <c r="LML53" s="31"/>
      <c r="LMM53" s="31"/>
      <c r="LMN53" s="31"/>
      <c r="LMO53" s="31"/>
      <c r="LMP53" s="31"/>
      <c r="LMQ53" s="31"/>
      <c r="LMR53" s="31"/>
      <c r="LMS53" s="31"/>
      <c r="LMT53" s="31"/>
      <c r="LMU53" s="31"/>
      <c r="LMV53" s="31"/>
      <c r="LMW53" s="31"/>
      <c r="LMX53" s="31"/>
      <c r="LMY53" s="31"/>
      <c r="LMZ53" s="31"/>
      <c r="LNA53" s="31"/>
      <c r="LNB53" s="31"/>
      <c r="LNC53" s="31"/>
      <c r="LND53" s="31"/>
      <c r="LNE53" s="31"/>
      <c r="LNF53" s="31"/>
      <c r="LNG53" s="31"/>
      <c r="LNH53" s="31"/>
      <c r="LNI53" s="31"/>
      <c r="LNJ53" s="31"/>
      <c r="LNK53" s="31"/>
      <c r="LNL53" s="31"/>
      <c r="LNM53" s="31"/>
      <c r="LNN53" s="31"/>
      <c r="LNO53" s="31"/>
      <c r="LNP53" s="31"/>
      <c r="LNQ53" s="31"/>
      <c r="LNR53" s="31"/>
      <c r="LNS53" s="31"/>
      <c r="LNT53" s="31"/>
      <c r="LNU53" s="31"/>
      <c r="LNV53" s="31"/>
      <c r="LNW53" s="31"/>
      <c r="LNX53" s="31"/>
      <c r="LNY53" s="31"/>
      <c r="LNZ53" s="31"/>
      <c r="LOA53" s="31"/>
      <c r="LOB53" s="31"/>
      <c r="LOC53" s="31"/>
      <c r="LOD53" s="31"/>
      <c r="LOE53" s="31"/>
      <c r="LOF53" s="31"/>
      <c r="LOG53" s="31"/>
      <c r="LOH53" s="31"/>
      <c r="LOI53" s="31"/>
      <c r="LOJ53" s="31"/>
      <c r="LOK53" s="31"/>
      <c r="LOL53" s="31"/>
      <c r="LOM53" s="31"/>
      <c r="LON53" s="31"/>
      <c r="LOO53" s="31"/>
      <c r="LOP53" s="31"/>
      <c r="LOQ53" s="31"/>
      <c r="LOR53" s="31"/>
      <c r="LOS53" s="31"/>
      <c r="LOT53" s="31"/>
      <c r="LOU53" s="31"/>
      <c r="LOV53" s="31"/>
      <c r="LOW53" s="31"/>
      <c r="LOX53" s="31"/>
      <c r="LOY53" s="31"/>
      <c r="LOZ53" s="31"/>
      <c r="LPA53" s="31"/>
      <c r="LPB53" s="31"/>
      <c r="LPC53" s="31"/>
      <c r="LPD53" s="31"/>
      <c r="LPE53" s="31"/>
      <c r="LPF53" s="31"/>
      <c r="LPG53" s="31"/>
      <c r="LPH53" s="31"/>
      <c r="LPI53" s="31"/>
      <c r="LPJ53" s="31"/>
      <c r="LPK53" s="31"/>
      <c r="LPL53" s="31"/>
      <c r="LPM53" s="31"/>
      <c r="LPN53" s="31"/>
      <c r="LPO53" s="31"/>
      <c r="LPP53" s="31"/>
      <c r="LPQ53" s="31"/>
      <c r="LPR53" s="31"/>
      <c r="LPS53" s="31"/>
      <c r="LPT53" s="31"/>
      <c r="LPU53" s="31"/>
      <c r="LPV53" s="31"/>
      <c r="LPW53" s="31"/>
      <c r="LPX53" s="31"/>
      <c r="LPY53" s="31"/>
      <c r="LPZ53" s="31"/>
      <c r="LQA53" s="31"/>
      <c r="LQB53" s="31"/>
      <c r="LQC53" s="31"/>
      <c r="LQD53" s="31"/>
      <c r="LQE53" s="31"/>
      <c r="LQF53" s="31"/>
      <c r="LQG53" s="31"/>
      <c r="LQH53" s="31"/>
      <c r="LQI53" s="31"/>
      <c r="LQJ53" s="31"/>
      <c r="LQK53" s="31"/>
      <c r="LQL53" s="31"/>
      <c r="LQM53" s="31"/>
      <c r="LQN53" s="31"/>
      <c r="LQO53" s="31"/>
      <c r="LQP53" s="31"/>
      <c r="LQQ53" s="31"/>
      <c r="LQR53" s="31"/>
      <c r="LQS53" s="31"/>
      <c r="LQT53" s="31"/>
      <c r="LQU53" s="31"/>
      <c r="LQV53" s="31"/>
      <c r="LQW53" s="31"/>
      <c r="LQX53" s="31"/>
      <c r="LQY53" s="31"/>
      <c r="LQZ53" s="31"/>
      <c r="LRA53" s="31"/>
      <c r="LRB53" s="31"/>
      <c r="LRC53" s="31"/>
      <c r="LRD53" s="31"/>
      <c r="LRE53" s="31"/>
      <c r="LRF53" s="31"/>
      <c r="LRG53" s="31"/>
      <c r="LRH53" s="31"/>
      <c r="LRI53" s="31"/>
      <c r="LRJ53" s="31"/>
      <c r="LRK53" s="31"/>
      <c r="LRL53" s="31"/>
      <c r="LRM53" s="31"/>
      <c r="LRN53" s="31"/>
      <c r="LRO53" s="31"/>
      <c r="LRP53" s="31"/>
      <c r="LRQ53" s="31"/>
      <c r="LRR53" s="31"/>
      <c r="LRS53" s="31"/>
      <c r="LRT53" s="31"/>
      <c r="LRU53" s="31"/>
      <c r="LRV53" s="31"/>
      <c r="LRW53" s="31"/>
      <c r="LRX53" s="31"/>
      <c r="LRY53" s="31"/>
      <c r="LRZ53" s="31"/>
      <c r="LSA53" s="31"/>
      <c r="LSB53" s="31"/>
      <c r="LSC53" s="31"/>
      <c r="LSD53" s="31"/>
      <c r="LSE53" s="31"/>
      <c r="LSF53" s="31"/>
      <c r="LSG53" s="31"/>
      <c r="LSH53" s="31"/>
      <c r="LSI53" s="31"/>
      <c r="LSJ53" s="31"/>
      <c r="LSK53" s="31"/>
      <c r="LSL53" s="31"/>
      <c r="LSM53" s="31"/>
      <c r="LSN53" s="31"/>
      <c r="LSO53" s="31"/>
      <c r="LSP53" s="31"/>
      <c r="LSQ53" s="31"/>
      <c r="LSR53" s="31"/>
      <c r="LSS53" s="31"/>
      <c r="LST53" s="31"/>
      <c r="LSU53" s="31"/>
      <c r="LSV53" s="31"/>
      <c r="LSW53" s="31"/>
      <c r="LSX53" s="31"/>
      <c r="LSY53" s="31"/>
      <c r="LSZ53" s="31"/>
      <c r="LTA53" s="31"/>
      <c r="LTB53" s="31"/>
      <c r="LTC53" s="31"/>
      <c r="LTD53" s="31"/>
      <c r="LTE53" s="31"/>
      <c r="LTF53" s="31"/>
      <c r="LTG53" s="31"/>
      <c r="LTH53" s="31"/>
      <c r="LTI53" s="31"/>
      <c r="LTJ53" s="31"/>
      <c r="LTK53" s="31"/>
      <c r="LTL53" s="31"/>
      <c r="LTM53" s="31"/>
      <c r="LTN53" s="31"/>
      <c r="LTO53" s="31"/>
      <c r="LTP53" s="31"/>
      <c r="LTQ53" s="31"/>
      <c r="LTR53" s="31"/>
      <c r="LTS53" s="31"/>
      <c r="LTT53" s="31"/>
      <c r="LTU53" s="31"/>
      <c r="LTV53" s="31"/>
      <c r="LTW53" s="31"/>
      <c r="LTX53" s="31"/>
      <c r="LTY53" s="31"/>
      <c r="LTZ53" s="31"/>
      <c r="LUA53" s="31"/>
      <c r="LUB53" s="31"/>
      <c r="LUC53" s="31"/>
      <c r="LUD53" s="31"/>
      <c r="LUE53" s="31"/>
      <c r="LUF53" s="31"/>
      <c r="LUG53" s="31"/>
      <c r="LUH53" s="31"/>
      <c r="LUI53" s="31"/>
      <c r="LUJ53" s="31"/>
      <c r="LUK53" s="31"/>
      <c r="LUL53" s="31"/>
      <c r="LUM53" s="31"/>
      <c r="LUN53" s="31"/>
      <c r="LUO53" s="31"/>
      <c r="LUP53" s="31"/>
      <c r="LUQ53" s="31"/>
      <c r="LUR53" s="31"/>
      <c r="LUS53" s="31"/>
      <c r="LUT53" s="31"/>
      <c r="LUU53" s="31"/>
      <c r="LUV53" s="31"/>
      <c r="LUW53" s="31"/>
      <c r="LUX53" s="31"/>
      <c r="LUY53" s="31"/>
      <c r="LUZ53" s="31"/>
      <c r="LVA53" s="31"/>
      <c r="LVB53" s="31"/>
      <c r="LVC53" s="31"/>
      <c r="LVD53" s="31"/>
      <c r="LVE53" s="31"/>
      <c r="LVF53" s="31"/>
      <c r="LVG53" s="31"/>
      <c r="LVH53" s="31"/>
      <c r="LVI53" s="31"/>
      <c r="LVJ53" s="31"/>
      <c r="LVK53" s="31"/>
      <c r="LVL53" s="31"/>
      <c r="LVM53" s="31"/>
      <c r="LVN53" s="31"/>
      <c r="LVO53" s="31"/>
      <c r="LVP53" s="31"/>
      <c r="LVQ53" s="31"/>
      <c r="LVR53" s="31"/>
      <c r="LVS53" s="31"/>
      <c r="LVT53" s="31"/>
      <c r="LVU53" s="31"/>
      <c r="LVV53" s="31"/>
      <c r="LVW53" s="31"/>
      <c r="LVX53" s="31"/>
      <c r="LVY53" s="31"/>
      <c r="LVZ53" s="31"/>
      <c r="LWA53" s="31"/>
      <c r="LWB53" s="31"/>
      <c r="LWC53" s="31"/>
      <c r="LWD53" s="31"/>
      <c r="LWE53" s="31"/>
      <c r="LWF53" s="31"/>
      <c r="LWG53" s="31"/>
      <c r="LWH53" s="31"/>
      <c r="LWI53" s="31"/>
      <c r="LWJ53" s="31"/>
      <c r="LWK53" s="31"/>
      <c r="LWL53" s="31"/>
      <c r="LWM53" s="31"/>
      <c r="LWN53" s="31"/>
      <c r="LWO53" s="31"/>
      <c r="LWP53" s="31"/>
      <c r="LWQ53" s="31"/>
      <c r="LWR53" s="31"/>
      <c r="LWS53" s="31"/>
      <c r="LWT53" s="31"/>
      <c r="LWU53" s="31"/>
      <c r="LWV53" s="31"/>
      <c r="LWW53" s="31"/>
      <c r="LWX53" s="31"/>
      <c r="LWY53" s="31"/>
      <c r="LWZ53" s="31"/>
      <c r="LXA53" s="31"/>
      <c r="LXB53" s="31"/>
      <c r="LXC53" s="31"/>
      <c r="LXD53" s="31"/>
      <c r="LXE53" s="31"/>
      <c r="LXF53" s="31"/>
      <c r="LXG53" s="31"/>
      <c r="LXH53" s="31"/>
      <c r="LXI53" s="31"/>
      <c r="LXJ53" s="31"/>
      <c r="LXK53" s="31"/>
      <c r="LXL53" s="31"/>
      <c r="LXM53" s="31"/>
      <c r="LXN53" s="31"/>
      <c r="LXO53" s="31"/>
      <c r="LXP53" s="31"/>
      <c r="LXQ53" s="31"/>
      <c r="LXR53" s="31"/>
      <c r="LXS53" s="31"/>
      <c r="LXT53" s="31"/>
      <c r="LXU53" s="31"/>
      <c r="LXV53" s="31"/>
      <c r="LXW53" s="31"/>
      <c r="LXX53" s="31"/>
      <c r="LXY53" s="31"/>
      <c r="LXZ53" s="31"/>
      <c r="LYA53" s="31"/>
      <c r="LYB53" s="31"/>
      <c r="LYC53" s="31"/>
      <c r="LYD53" s="31"/>
      <c r="LYE53" s="31"/>
      <c r="LYF53" s="31"/>
      <c r="LYG53" s="31"/>
      <c r="LYH53" s="31"/>
      <c r="LYI53" s="31"/>
      <c r="LYJ53" s="31"/>
      <c r="LYK53" s="31"/>
      <c r="LYL53" s="31"/>
      <c r="LYM53" s="31"/>
      <c r="LYN53" s="31"/>
      <c r="LYO53" s="31"/>
      <c r="LYP53" s="31"/>
      <c r="LYQ53" s="31"/>
      <c r="LYR53" s="31"/>
      <c r="LYS53" s="31"/>
      <c r="LYT53" s="31"/>
      <c r="LYU53" s="31"/>
      <c r="LYV53" s="31"/>
      <c r="LYW53" s="31"/>
      <c r="LYX53" s="31"/>
      <c r="LYY53" s="31"/>
      <c r="LYZ53" s="31"/>
      <c r="LZA53" s="31"/>
      <c r="LZB53" s="31"/>
      <c r="LZC53" s="31"/>
      <c r="LZD53" s="31"/>
      <c r="LZE53" s="31"/>
      <c r="LZF53" s="31"/>
      <c r="LZG53" s="31"/>
      <c r="LZH53" s="31"/>
      <c r="LZI53" s="31"/>
      <c r="LZJ53" s="31"/>
      <c r="LZK53" s="31"/>
      <c r="LZL53" s="31"/>
      <c r="LZM53" s="31"/>
      <c r="LZN53" s="31"/>
      <c r="LZO53" s="31"/>
      <c r="LZP53" s="31"/>
      <c r="LZQ53" s="31"/>
      <c r="LZR53" s="31"/>
      <c r="LZS53" s="31"/>
      <c r="LZT53" s="31"/>
      <c r="LZU53" s="31"/>
      <c r="LZV53" s="31"/>
      <c r="LZW53" s="31"/>
      <c r="LZX53" s="31"/>
      <c r="LZY53" s="31"/>
      <c r="LZZ53" s="31"/>
      <c r="MAA53" s="31"/>
      <c r="MAB53" s="31"/>
      <c r="MAC53" s="31"/>
      <c r="MAD53" s="31"/>
      <c r="MAE53" s="31"/>
      <c r="MAF53" s="31"/>
      <c r="MAG53" s="31"/>
      <c r="MAH53" s="31"/>
      <c r="MAI53" s="31"/>
      <c r="MAJ53" s="31"/>
      <c r="MAK53" s="31"/>
      <c r="MAL53" s="31"/>
      <c r="MAM53" s="31"/>
      <c r="MAN53" s="31"/>
      <c r="MAO53" s="31"/>
      <c r="MAP53" s="31"/>
      <c r="MAQ53" s="31"/>
      <c r="MAR53" s="31"/>
      <c r="MAS53" s="31"/>
      <c r="MAT53" s="31"/>
      <c r="MAU53" s="31"/>
      <c r="MAV53" s="31"/>
      <c r="MAW53" s="31"/>
      <c r="MAX53" s="31"/>
      <c r="MAY53" s="31"/>
      <c r="MAZ53" s="31"/>
      <c r="MBA53" s="31"/>
      <c r="MBB53" s="31"/>
      <c r="MBC53" s="31"/>
      <c r="MBD53" s="31"/>
      <c r="MBE53" s="31"/>
      <c r="MBF53" s="31"/>
      <c r="MBG53" s="31"/>
      <c r="MBH53" s="31"/>
      <c r="MBI53" s="31"/>
      <c r="MBJ53" s="31"/>
      <c r="MBK53" s="31"/>
      <c r="MBL53" s="31"/>
      <c r="MBM53" s="31"/>
      <c r="MBN53" s="31"/>
      <c r="MBO53" s="31"/>
      <c r="MBP53" s="31"/>
      <c r="MBQ53" s="31"/>
      <c r="MBR53" s="31"/>
      <c r="MBS53" s="31"/>
      <c r="MBT53" s="31"/>
      <c r="MBU53" s="31"/>
      <c r="MBV53" s="31"/>
      <c r="MBW53" s="31"/>
      <c r="MBX53" s="31"/>
      <c r="MBY53" s="31"/>
      <c r="MBZ53" s="31"/>
      <c r="MCA53" s="31"/>
      <c r="MCB53" s="31"/>
      <c r="MCC53" s="31"/>
      <c r="MCD53" s="31"/>
      <c r="MCE53" s="31"/>
      <c r="MCF53" s="31"/>
      <c r="MCG53" s="31"/>
      <c r="MCH53" s="31"/>
      <c r="MCI53" s="31"/>
      <c r="MCJ53" s="31"/>
      <c r="MCK53" s="31"/>
      <c r="MCL53" s="31"/>
      <c r="MCM53" s="31"/>
      <c r="MCN53" s="31"/>
      <c r="MCO53" s="31"/>
      <c r="MCP53" s="31"/>
      <c r="MCQ53" s="31"/>
      <c r="MCR53" s="31"/>
      <c r="MCS53" s="31"/>
      <c r="MCT53" s="31"/>
      <c r="MCU53" s="31"/>
      <c r="MCV53" s="31"/>
      <c r="MCW53" s="31"/>
      <c r="MCX53" s="31"/>
      <c r="MCY53" s="31"/>
      <c r="MCZ53" s="31"/>
      <c r="MDA53" s="31"/>
      <c r="MDB53" s="31"/>
      <c r="MDC53" s="31"/>
      <c r="MDD53" s="31"/>
      <c r="MDE53" s="31"/>
      <c r="MDF53" s="31"/>
      <c r="MDG53" s="31"/>
      <c r="MDH53" s="31"/>
      <c r="MDI53" s="31"/>
      <c r="MDJ53" s="31"/>
      <c r="MDK53" s="31"/>
      <c r="MDL53" s="31"/>
      <c r="MDM53" s="31"/>
      <c r="MDN53" s="31"/>
      <c r="MDO53" s="31"/>
      <c r="MDP53" s="31"/>
      <c r="MDQ53" s="31"/>
      <c r="MDR53" s="31"/>
      <c r="MDS53" s="31"/>
      <c r="MDT53" s="31"/>
      <c r="MDU53" s="31"/>
      <c r="MDV53" s="31"/>
      <c r="MDW53" s="31"/>
      <c r="MDX53" s="31"/>
      <c r="MDY53" s="31"/>
      <c r="MDZ53" s="31"/>
      <c r="MEA53" s="31"/>
      <c r="MEB53" s="31"/>
      <c r="MEC53" s="31"/>
      <c r="MED53" s="31"/>
      <c r="MEE53" s="31"/>
      <c r="MEF53" s="31"/>
      <c r="MEG53" s="31"/>
      <c r="MEH53" s="31"/>
      <c r="MEI53" s="31"/>
      <c r="MEJ53" s="31"/>
      <c r="MEK53" s="31"/>
      <c r="MEL53" s="31"/>
      <c r="MEM53" s="31"/>
      <c r="MEN53" s="31"/>
      <c r="MEO53" s="31"/>
      <c r="MEP53" s="31"/>
      <c r="MEQ53" s="31"/>
      <c r="MER53" s="31"/>
      <c r="MES53" s="31"/>
      <c r="MET53" s="31"/>
      <c r="MEU53" s="31"/>
      <c r="MEV53" s="31"/>
      <c r="MEW53" s="31"/>
      <c r="MEX53" s="31"/>
      <c r="MEY53" s="31"/>
      <c r="MEZ53" s="31"/>
      <c r="MFA53" s="31"/>
      <c r="MFB53" s="31"/>
      <c r="MFC53" s="31"/>
      <c r="MFD53" s="31"/>
      <c r="MFE53" s="31"/>
      <c r="MFF53" s="31"/>
      <c r="MFG53" s="31"/>
      <c r="MFH53" s="31"/>
      <c r="MFI53" s="31"/>
      <c r="MFJ53" s="31"/>
      <c r="MFK53" s="31"/>
      <c r="MFL53" s="31"/>
      <c r="MFM53" s="31"/>
      <c r="MFN53" s="31"/>
      <c r="MFO53" s="31"/>
      <c r="MFP53" s="31"/>
      <c r="MFQ53" s="31"/>
      <c r="MFR53" s="31"/>
      <c r="MFS53" s="31"/>
      <c r="MFT53" s="31"/>
      <c r="MFU53" s="31"/>
      <c r="MFV53" s="31"/>
      <c r="MFW53" s="31"/>
      <c r="MFX53" s="31"/>
      <c r="MFY53" s="31"/>
      <c r="MFZ53" s="31"/>
      <c r="MGA53" s="31"/>
      <c r="MGB53" s="31"/>
      <c r="MGC53" s="31"/>
      <c r="MGD53" s="31"/>
      <c r="MGE53" s="31"/>
      <c r="MGF53" s="31"/>
      <c r="MGG53" s="31"/>
      <c r="MGH53" s="31"/>
      <c r="MGI53" s="31"/>
      <c r="MGJ53" s="31"/>
      <c r="MGK53" s="31"/>
      <c r="MGL53" s="31"/>
      <c r="MGM53" s="31"/>
      <c r="MGN53" s="31"/>
      <c r="MGO53" s="31"/>
      <c r="MGP53" s="31"/>
      <c r="MGQ53" s="31"/>
      <c r="MGR53" s="31"/>
      <c r="MGS53" s="31"/>
      <c r="MGT53" s="31"/>
      <c r="MGU53" s="31"/>
      <c r="MGV53" s="31"/>
      <c r="MGW53" s="31"/>
      <c r="MGX53" s="31"/>
      <c r="MGY53" s="31"/>
      <c r="MGZ53" s="31"/>
      <c r="MHA53" s="31"/>
      <c r="MHB53" s="31"/>
      <c r="MHC53" s="31"/>
      <c r="MHD53" s="31"/>
      <c r="MHE53" s="31"/>
      <c r="MHF53" s="31"/>
      <c r="MHG53" s="31"/>
      <c r="MHH53" s="31"/>
      <c r="MHI53" s="31"/>
      <c r="MHJ53" s="31"/>
      <c r="MHK53" s="31"/>
      <c r="MHL53" s="31"/>
      <c r="MHM53" s="31"/>
      <c r="MHN53" s="31"/>
      <c r="MHO53" s="31"/>
      <c r="MHP53" s="31"/>
      <c r="MHQ53" s="31"/>
      <c r="MHR53" s="31"/>
      <c r="MHS53" s="31"/>
      <c r="MHT53" s="31"/>
      <c r="MHU53" s="31"/>
      <c r="MHV53" s="31"/>
      <c r="MHW53" s="31"/>
      <c r="MHX53" s="31"/>
      <c r="MHY53" s="31"/>
      <c r="MHZ53" s="31"/>
      <c r="MIA53" s="31"/>
      <c r="MIB53" s="31"/>
      <c r="MIC53" s="31"/>
      <c r="MID53" s="31"/>
      <c r="MIE53" s="31"/>
      <c r="MIF53" s="31"/>
      <c r="MIG53" s="31"/>
      <c r="MIH53" s="31"/>
      <c r="MII53" s="31"/>
      <c r="MIJ53" s="31"/>
      <c r="MIK53" s="31"/>
      <c r="MIL53" s="31"/>
      <c r="MIM53" s="31"/>
      <c r="MIN53" s="31"/>
      <c r="MIO53" s="31"/>
      <c r="MIP53" s="31"/>
      <c r="MIQ53" s="31"/>
      <c r="MIR53" s="31"/>
      <c r="MIS53" s="31"/>
      <c r="MIT53" s="31"/>
      <c r="MIU53" s="31"/>
      <c r="MIV53" s="31"/>
      <c r="MIW53" s="31"/>
      <c r="MIX53" s="31"/>
      <c r="MIY53" s="31"/>
      <c r="MIZ53" s="31"/>
      <c r="MJA53" s="31"/>
      <c r="MJB53" s="31"/>
      <c r="MJC53" s="31"/>
      <c r="MJD53" s="31"/>
      <c r="MJE53" s="31"/>
      <c r="MJF53" s="31"/>
      <c r="MJG53" s="31"/>
      <c r="MJH53" s="31"/>
      <c r="MJI53" s="31"/>
      <c r="MJJ53" s="31"/>
      <c r="MJK53" s="31"/>
      <c r="MJL53" s="31"/>
      <c r="MJM53" s="31"/>
      <c r="MJN53" s="31"/>
      <c r="MJO53" s="31"/>
      <c r="MJP53" s="31"/>
      <c r="MJQ53" s="31"/>
      <c r="MJR53" s="31"/>
      <c r="MJS53" s="31"/>
      <c r="MJT53" s="31"/>
      <c r="MJU53" s="31"/>
      <c r="MJV53" s="31"/>
      <c r="MJW53" s="31"/>
      <c r="MJX53" s="31"/>
      <c r="MJY53" s="31"/>
      <c r="MJZ53" s="31"/>
      <c r="MKA53" s="31"/>
      <c r="MKB53" s="31"/>
      <c r="MKC53" s="31"/>
      <c r="MKD53" s="31"/>
      <c r="MKE53" s="31"/>
      <c r="MKF53" s="31"/>
      <c r="MKG53" s="31"/>
      <c r="MKH53" s="31"/>
      <c r="MKI53" s="31"/>
      <c r="MKJ53" s="31"/>
      <c r="MKK53" s="31"/>
      <c r="MKL53" s="31"/>
      <c r="MKM53" s="31"/>
      <c r="MKN53" s="31"/>
      <c r="MKO53" s="31"/>
      <c r="MKP53" s="31"/>
      <c r="MKQ53" s="31"/>
      <c r="MKR53" s="31"/>
      <c r="MKS53" s="31"/>
      <c r="MKT53" s="31"/>
      <c r="MKU53" s="31"/>
      <c r="MKV53" s="31"/>
      <c r="MKW53" s="31"/>
      <c r="MKX53" s="31"/>
      <c r="MKY53" s="31"/>
      <c r="MKZ53" s="31"/>
      <c r="MLA53" s="31"/>
      <c r="MLB53" s="31"/>
      <c r="MLC53" s="31"/>
      <c r="MLD53" s="31"/>
      <c r="MLE53" s="31"/>
      <c r="MLF53" s="31"/>
      <c r="MLG53" s="31"/>
      <c r="MLH53" s="31"/>
      <c r="MLI53" s="31"/>
      <c r="MLJ53" s="31"/>
      <c r="MLK53" s="31"/>
      <c r="MLL53" s="31"/>
      <c r="MLM53" s="31"/>
      <c r="MLN53" s="31"/>
      <c r="MLO53" s="31"/>
      <c r="MLP53" s="31"/>
      <c r="MLQ53" s="31"/>
      <c r="MLR53" s="31"/>
      <c r="MLS53" s="31"/>
      <c r="MLT53" s="31"/>
      <c r="MLU53" s="31"/>
      <c r="MLV53" s="31"/>
      <c r="MLW53" s="31"/>
      <c r="MLX53" s="31"/>
      <c r="MLY53" s="31"/>
      <c r="MLZ53" s="31"/>
      <c r="MMA53" s="31"/>
      <c r="MMB53" s="31"/>
      <c r="MMC53" s="31"/>
      <c r="MMD53" s="31"/>
      <c r="MME53" s="31"/>
      <c r="MMF53" s="31"/>
      <c r="MMG53" s="31"/>
      <c r="MMH53" s="31"/>
      <c r="MMI53" s="31"/>
      <c r="MMJ53" s="31"/>
      <c r="MMK53" s="31"/>
      <c r="MML53" s="31"/>
      <c r="MMM53" s="31"/>
      <c r="MMN53" s="31"/>
      <c r="MMO53" s="31"/>
      <c r="MMP53" s="31"/>
      <c r="MMQ53" s="31"/>
      <c r="MMR53" s="31"/>
      <c r="MMS53" s="31"/>
      <c r="MMT53" s="31"/>
      <c r="MMU53" s="31"/>
      <c r="MMV53" s="31"/>
      <c r="MMW53" s="31"/>
      <c r="MMX53" s="31"/>
      <c r="MMY53" s="31"/>
      <c r="MMZ53" s="31"/>
      <c r="MNA53" s="31"/>
      <c r="MNB53" s="31"/>
      <c r="MNC53" s="31"/>
      <c r="MND53" s="31"/>
      <c r="MNE53" s="31"/>
      <c r="MNF53" s="31"/>
      <c r="MNG53" s="31"/>
      <c r="MNH53" s="31"/>
      <c r="MNI53" s="31"/>
      <c r="MNJ53" s="31"/>
      <c r="MNK53" s="31"/>
      <c r="MNL53" s="31"/>
      <c r="MNM53" s="31"/>
      <c r="MNN53" s="31"/>
      <c r="MNO53" s="31"/>
      <c r="MNP53" s="31"/>
      <c r="MNQ53" s="31"/>
      <c r="MNR53" s="31"/>
      <c r="MNS53" s="31"/>
      <c r="MNT53" s="31"/>
      <c r="MNU53" s="31"/>
      <c r="MNV53" s="31"/>
      <c r="MNW53" s="31"/>
      <c r="MNX53" s="31"/>
      <c r="MNY53" s="31"/>
      <c r="MNZ53" s="31"/>
      <c r="MOA53" s="31"/>
      <c r="MOB53" s="31"/>
      <c r="MOC53" s="31"/>
      <c r="MOD53" s="31"/>
      <c r="MOE53" s="31"/>
      <c r="MOF53" s="31"/>
      <c r="MOG53" s="31"/>
      <c r="MOH53" s="31"/>
      <c r="MOI53" s="31"/>
      <c r="MOJ53" s="31"/>
      <c r="MOK53" s="31"/>
      <c r="MOL53" s="31"/>
      <c r="MOM53" s="31"/>
      <c r="MON53" s="31"/>
      <c r="MOO53" s="31"/>
      <c r="MOP53" s="31"/>
      <c r="MOQ53" s="31"/>
      <c r="MOR53" s="31"/>
      <c r="MOS53" s="31"/>
      <c r="MOT53" s="31"/>
      <c r="MOU53" s="31"/>
      <c r="MOV53" s="31"/>
      <c r="MOW53" s="31"/>
      <c r="MOX53" s="31"/>
      <c r="MOY53" s="31"/>
      <c r="MOZ53" s="31"/>
      <c r="MPA53" s="31"/>
      <c r="MPB53" s="31"/>
      <c r="MPC53" s="31"/>
      <c r="MPD53" s="31"/>
      <c r="MPE53" s="31"/>
      <c r="MPF53" s="31"/>
      <c r="MPG53" s="31"/>
      <c r="MPH53" s="31"/>
      <c r="MPI53" s="31"/>
      <c r="MPJ53" s="31"/>
      <c r="MPK53" s="31"/>
      <c r="MPL53" s="31"/>
      <c r="MPM53" s="31"/>
      <c r="MPN53" s="31"/>
      <c r="MPO53" s="31"/>
      <c r="MPP53" s="31"/>
      <c r="MPQ53" s="31"/>
      <c r="MPR53" s="31"/>
      <c r="MPS53" s="31"/>
      <c r="MPT53" s="31"/>
      <c r="MPU53" s="31"/>
      <c r="MPV53" s="31"/>
      <c r="MPW53" s="31"/>
      <c r="MPX53" s="31"/>
      <c r="MPY53" s="31"/>
      <c r="MPZ53" s="31"/>
      <c r="MQA53" s="31"/>
      <c r="MQB53" s="31"/>
      <c r="MQC53" s="31"/>
      <c r="MQD53" s="31"/>
      <c r="MQE53" s="31"/>
      <c r="MQF53" s="31"/>
      <c r="MQG53" s="31"/>
      <c r="MQH53" s="31"/>
      <c r="MQI53" s="31"/>
      <c r="MQJ53" s="31"/>
      <c r="MQK53" s="31"/>
      <c r="MQL53" s="31"/>
      <c r="MQM53" s="31"/>
      <c r="MQN53" s="31"/>
      <c r="MQO53" s="31"/>
      <c r="MQP53" s="31"/>
      <c r="MQQ53" s="31"/>
      <c r="MQR53" s="31"/>
      <c r="MQS53" s="31"/>
      <c r="MQT53" s="31"/>
      <c r="MQU53" s="31"/>
      <c r="MQV53" s="31"/>
      <c r="MQW53" s="31"/>
      <c r="MQX53" s="31"/>
      <c r="MQY53" s="31"/>
      <c r="MQZ53" s="31"/>
      <c r="MRA53" s="31"/>
      <c r="MRB53" s="31"/>
      <c r="MRC53" s="31"/>
      <c r="MRD53" s="31"/>
      <c r="MRE53" s="31"/>
      <c r="MRF53" s="31"/>
      <c r="MRG53" s="31"/>
      <c r="MRH53" s="31"/>
      <c r="MRI53" s="31"/>
      <c r="MRJ53" s="31"/>
      <c r="MRK53" s="31"/>
      <c r="MRL53" s="31"/>
      <c r="MRM53" s="31"/>
      <c r="MRN53" s="31"/>
      <c r="MRO53" s="31"/>
      <c r="MRP53" s="31"/>
      <c r="MRQ53" s="31"/>
      <c r="MRR53" s="31"/>
      <c r="MRS53" s="31"/>
      <c r="MRT53" s="31"/>
      <c r="MRU53" s="31"/>
      <c r="MRV53" s="31"/>
      <c r="MRW53" s="31"/>
      <c r="MRX53" s="31"/>
      <c r="MRY53" s="31"/>
      <c r="MRZ53" s="31"/>
      <c r="MSA53" s="31"/>
      <c r="MSB53" s="31"/>
      <c r="MSC53" s="31"/>
      <c r="MSD53" s="31"/>
      <c r="MSE53" s="31"/>
      <c r="MSF53" s="31"/>
      <c r="MSG53" s="31"/>
      <c r="MSH53" s="31"/>
      <c r="MSI53" s="31"/>
      <c r="MSJ53" s="31"/>
      <c r="MSK53" s="31"/>
      <c r="MSL53" s="31"/>
      <c r="MSM53" s="31"/>
      <c r="MSN53" s="31"/>
      <c r="MSO53" s="31"/>
      <c r="MSP53" s="31"/>
      <c r="MSQ53" s="31"/>
      <c r="MSR53" s="31"/>
      <c r="MSS53" s="31"/>
      <c r="MST53" s="31"/>
      <c r="MSU53" s="31"/>
      <c r="MSV53" s="31"/>
      <c r="MSW53" s="31"/>
      <c r="MSX53" s="31"/>
      <c r="MSY53" s="31"/>
      <c r="MSZ53" s="31"/>
      <c r="MTA53" s="31"/>
      <c r="MTB53" s="31"/>
      <c r="MTC53" s="31"/>
      <c r="MTD53" s="31"/>
      <c r="MTE53" s="31"/>
      <c r="MTF53" s="31"/>
      <c r="MTG53" s="31"/>
      <c r="MTH53" s="31"/>
      <c r="MTI53" s="31"/>
      <c r="MTJ53" s="31"/>
      <c r="MTK53" s="31"/>
      <c r="MTL53" s="31"/>
      <c r="MTM53" s="31"/>
      <c r="MTN53" s="31"/>
      <c r="MTO53" s="31"/>
      <c r="MTP53" s="31"/>
      <c r="MTQ53" s="31"/>
      <c r="MTR53" s="31"/>
      <c r="MTS53" s="31"/>
      <c r="MTT53" s="31"/>
      <c r="MTU53" s="31"/>
      <c r="MTV53" s="31"/>
      <c r="MTW53" s="31"/>
      <c r="MTX53" s="31"/>
      <c r="MTY53" s="31"/>
      <c r="MTZ53" s="31"/>
      <c r="MUA53" s="31"/>
      <c r="MUB53" s="31"/>
      <c r="MUC53" s="31"/>
      <c r="MUD53" s="31"/>
      <c r="MUE53" s="31"/>
      <c r="MUF53" s="31"/>
      <c r="MUG53" s="31"/>
      <c r="MUH53" s="31"/>
      <c r="MUI53" s="31"/>
      <c r="MUJ53" s="31"/>
      <c r="MUK53" s="31"/>
      <c r="MUL53" s="31"/>
      <c r="MUM53" s="31"/>
      <c r="MUN53" s="31"/>
      <c r="MUO53" s="31"/>
      <c r="MUP53" s="31"/>
      <c r="MUQ53" s="31"/>
      <c r="MUR53" s="31"/>
      <c r="MUS53" s="31"/>
      <c r="MUT53" s="31"/>
      <c r="MUU53" s="31"/>
      <c r="MUV53" s="31"/>
      <c r="MUW53" s="31"/>
      <c r="MUX53" s="31"/>
      <c r="MUY53" s="31"/>
      <c r="MUZ53" s="31"/>
      <c r="MVA53" s="31"/>
      <c r="MVB53" s="31"/>
      <c r="MVC53" s="31"/>
      <c r="MVD53" s="31"/>
      <c r="MVE53" s="31"/>
      <c r="MVF53" s="31"/>
      <c r="MVG53" s="31"/>
      <c r="MVH53" s="31"/>
      <c r="MVI53" s="31"/>
      <c r="MVJ53" s="31"/>
      <c r="MVK53" s="31"/>
      <c r="MVL53" s="31"/>
      <c r="MVM53" s="31"/>
      <c r="MVN53" s="31"/>
      <c r="MVO53" s="31"/>
      <c r="MVP53" s="31"/>
      <c r="MVQ53" s="31"/>
      <c r="MVR53" s="31"/>
      <c r="MVS53" s="31"/>
      <c r="MVT53" s="31"/>
      <c r="MVU53" s="31"/>
      <c r="MVV53" s="31"/>
      <c r="MVW53" s="31"/>
      <c r="MVX53" s="31"/>
      <c r="MVY53" s="31"/>
      <c r="MVZ53" s="31"/>
      <c r="MWA53" s="31"/>
      <c r="MWB53" s="31"/>
      <c r="MWC53" s="31"/>
      <c r="MWD53" s="31"/>
      <c r="MWE53" s="31"/>
      <c r="MWF53" s="31"/>
      <c r="MWG53" s="31"/>
      <c r="MWH53" s="31"/>
      <c r="MWI53" s="31"/>
      <c r="MWJ53" s="31"/>
      <c r="MWK53" s="31"/>
      <c r="MWL53" s="31"/>
      <c r="MWM53" s="31"/>
      <c r="MWN53" s="31"/>
      <c r="MWO53" s="31"/>
      <c r="MWP53" s="31"/>
      <c r="MWQ53" s="31"/>
      <c r="MWR53" s="31"/>
      <c r="MWS53" s="31"/>
      <c r="MWT53" s="31"/>
      <c r="MWU53" s="31"/>
      <c r="MWV53" s="31"/>
      <c r="MWW53" s="31"/>
      <c r="MWX53" s="31"/>
      <c r="MWY53" s="31"/>
      <c r="MWZ53" s="31"/>
      <c r="MXA53" s="31"/>
      <c r="MXB53" s="31"/>
      <c r="MXC53" s="31"/>
      <c r="MXD53" s="31"/>
      <c r="MXE53" s="31"/>
      <c r="MXF53" s="31"/>
      <c r="MXG53" s="31"/>
      <c r="MXH53" s="31"/>
      <c r="MXI53" s="31"/>
      <c r="MXJ53" s="31"/>
      <c r="MXK53" s="31"/>
      <c r="MXL53" s="31"/>
      <c r="MXM53" s="31"/>
      <c r="MXN53" s="31"/>
      <c r="MXO53" s="31"/>
      <c r="MXP53" s="31"/>
      <c r="MXQ53" s="31"/>
      <c r="MXR53" s="31"/>
      <c r="MXS53" s="31"/>
      <c r="MXT53" s="31"/>
      <c r="MXU53" s="31"/>
      <c r="MXV53" s="31"/>
      <c r="MXW53" s="31"/>
      <c r="MXX53" s="31"/>
      <c r="MXY53" s="31"/>
      <c r="MXZ53" s="31"/>
      <c r="MYA53" s="31"/>
      <c r="MYB53" s="31"/>
      <c r="MYC53" s="31"/>
      <c r="MYD53" s="31"/>
      <c r="MYE53" s="31"/>
      <c r="MYF53" s="31"/>
      <c r="MYG53" s="31"/>
      <c r="MYH53" s="31"/>
      <c r="MYI53" s="31"/>
      <c r="MYJ53" s="31"/>
      <c r="MYK53" s="31"/>
      <c r="MYL53" s="31"/>
      <c r="MYM53" s="31"/>
      <c r="MYN53" s="31"/>
      <c r="MYO53" s="31"/>
      <c r="MYP53" s="31"/>
      <c r="MYQ53" s="31"/>
      <c r="MYR53" s="31"/>
      <c r="MYS53" s="31"/>
      <c r="MYT53" s="31"/>
      <c r="MYU53" s="31"/>
      <c r="MYV53" s="31"/>
      <c r="MYW53" s="31"/>
      <c r="MYX53" s="31"/>
      <c r="MYY53" s="31"/>
      <c r="MYZ53" s="31"/>
      <c r="MZA53" s="31"/>
      <c r="MZB53" s="31"/>
      <c r="MZC53" s="31"/>
      <c r="MZD53" s="31"/>
      <c r="MZE53" s="31"/>
      <c r="MZF53" s="31"/>
      <c r="MZG53" s="31"/>
      <c r="MZH53" s="31"/>
      <c r="MZI53" s="31"/>
      <c r="MZJ53" s="31"/>
      <c r="MZK53" s="31"/>
      <c r="MZL53" s="31"/>
      <c r="MZM53" s="31"/>
      <c r="MZN53" s="31"/>
      <c r="MZO53" s="31"/>
      <c r="MZP53" s="31"/>
      <c r="MZQ53" s="31"/>
      <c r="MZR53" s="31"/>
      <c r="MZS53" s="31"/>
      <c r="MZT53" s="31"/>
      <c r="MZU53" s="31"/>
      <c r="MZV53" s="31"/>
      <c r="MZW53" s="31"/>
      <c r="MZX53" s="31"/>
      <c r="MZY53" s="31"/>
      <c r="MZZ53" s="31"/>
      <c r="NAA53" s="31"/>
      <c r="NAB53" s="31"/>
      <c r="NAC53" s="31"/>
      <c r="NAD53" s="31"/>
      <c r="NAE53" s="31"/>
      <c r="NAF53" s="31"/>
      <c r="NAG53" s="31"/>
      <c r="NAH53" s="31"/>
      <c r="NAI53" s="31"/>
      <c r="NAJ53" s="31"/>
      <c r="NAK53" s="31"/>
      <c r="NAL53" s="31"/>
      <c r="NAM53" s="31"/>
      <c r="NAN53" s="31"/>
      <c r="NAO53" s="31"/>
      <c r="NAP53" s="31"/>
      <c r="NAQ53" s="31"/>
      <c r="NAR53" s="31"/>
      <c r="NAS53" s="31"/>
      <c r="NAT53" s="31"/>
      <c r="NAU53" s="31"/>
      <c r="NAV53" s="31"/>
      <c r="NAW53" s="31"/>
      <c r="NAX53" s="31"/>
      <c r="NAY53" s="31"/>
      <c r="NAZ53" s="31"/>
      <c r="NBA53" s="31"/>
      <c r="NBB53" s="31"/>
      <c r="NBC53" s="31"/>
      <c r="NBD53" s="31"/>
      <c r="NBE53" s="31"/>
      <c r="NBF53" s="31"/>
      <c r="NBG53" s="31"/>
      <c r="NBH53" s="31"/>
      <c r="NBI53" s="31"/>
      <c r="NBJ53" s="31"/>
      <c r="NBK53" s="31"/>
      <c r="NBL53" s="31"/>
      <c r="NBM53" s="31"/>
      <c r="NBN53" s="31"/>
      <c r="NBO53" s="31"/>
      <c r="NBP53" s="31"/>
      <c r="NBQ53" s="31"/>
      <c r="NBR53" s="31"/>
      <c r="NBS53" s="31"/>
      <c r="NBT53" s="31"/>
      <c r="NBU53" s="31"/>
      <c r="NBV53" s="31"/>
      <c r="NBW53" s="31"/>
      <c r="NBX53" s="31"/>
      <c r="NBY53" s="31"/>
      <c r="NBZ53" s="31"/>
      <c r="NCA53" s="31"/>
      <c r="NCB53" s="31"/>
      <c r="NCC53" s="31"/>
      <c r="NCD53" s="31"/>
      <c r="NCE53" s="31"/>
      <c r="NCF53" s="31"/>
      <c r="NCG53" s="31"/>
      <c r="NCH53" s="31"/>
      <c r="NCI53" s="31"/>
      <c r="NCJ53" s="31"/>
      <c r="NCK53" s="31"/>
      <c r="NCL53" s="31"/>
      <c r="NCM53" s="31"/>
      <c r="NCN53" s="31"/>
      <c r="NCO53" s="31"/>
      <c r="NCP53" s="31"/>
      <c r="NCQ53" s="31"/>
      <c r="NCR53" s="31"/>
      <c r="NCS53" s="31"/>
      <c r="NCT53" s="31"/>
      <c r="NCU53" s="31"/>
      <c r="NCV53" s="31"/>
      <c r="NCW53" s="31"/>
      <c r="NCX53" s="31"/>
      <c r="NCY53" s="31"/>
      <c r="NCZ53" s="31"/>
      <c r="NDA53" s="31"/>
      <c r="NDB53" s="31"/>
      <c r="NDC53" s="31"/>
      <c r="NDD53" s="31"/>
      <c r="NDE53" s="31"/>
      <c r="NDF53" s="31"/>
      <c r="NDG53" s="31"/>
      <c r="NDH53" s="31"/>
      <c r="NDI53" s="31"/>
      <c r="NDJ53" s="31"/>
      <c r="NDK53" s="31"/>
      <c r="NDL53" s="31"/>
      <c r="NDM53" s="31"/>
      <c r="NDN53" s="31"/>
      <c r="NDO53" s="31"/>
      <c r="NDP53" s="31"/>
      <c r="NDQ53" s="31"/>
      <c r="NDR53" s="31"/>
      <c r="NDS53" s="31"/>
      <c r="NDT53" s="31"/>
      <c r="NDU53" s="31"/>
      <c r="NDV53" s="31"/>
      <c r="NDW53" s="31"/>
      <c r="NDX53" s="31"/>
      <c r="NDY53" s="31"/>
      <c r="NDZ53" s="31"/>
      <c r="NEA53" s="31"/>
      <c r="NEB53" s="31"/>
      <c r="NEC53" s="31"/>
      <c r="NED53" s="31"/>
      <c r="NEE53" s="31"/>
      <c r="NEF53" s="31"/>
      <c r="NEG53" s="31"/>
      <c r="NEH53" s="31"/>
      <c r="NEI53" s="31"/>
      <c r="NEJ53" s="31"/>
      <c r="NEK53" s="31"/>
      <c r="NEL53" s="31"/>
      <c r="NEM53" s="31"/>
      <c r="NEN53" s="31"/>
      <c r="NEO53" s="31"/>
      <c r="NEP53" s="31"/>
      <c r="NEQ53" s="31"/>
      <c r="NER53" s="31"/>
      <c r="NES53" s="31"/>
      <c r="NET53" s="31"/>
      <c r="NEU53" s="31"/>
      <c r="NEV53" s="31"/>
      <c r="NEW53" s="31"/>
      <c r="NEX53" s="31"/>
      <c r="NEY53" s="31"/>
      <c r="NEZ53" s="31"/>
      <c r="NFA53" s="31"/>
      <c r="NFB53" s="31"/>
      <c r="NFC53" s="31"/>
      <c r="NFD53" s="31"/>
      <c r="NFE53" s="31"/>
      <c r="NFF53" s="31"/>
      <c r="NFG53" s="31"/>
      <c r="NFH53" s="31"/>
      <c r="NFI53" s="31"/>
      <c r="NFJ53" s="31"/>
      <c r="NFK53" s="31"/>
      <c r="NFL53" s="31"/>
      <c r="NFM53" s="31"/>
      <c r="NFN53" s="31"/>
      <c r="NFO53" s="31"/>
      <c r="NFP53" s="31"/>
      <c r="NFQ53" s="31"/>
      <c r="NFR53" s="31"/>
      <c r="NFS53" s="31"/>
      <c r="NFT53" s="31"/>
      <c r="NFU53" s="31"/>
      <c r="NFV53" s="31"/>
      <c r="NFW53" s="31"/>
      <c r="NFX53" s="31"/>
      <c r="NFY53" s="31"/>
      <c r="NFZ53" s="31"/>
      <c r="NGA53" s="31"/>
      <c r="NGB53" s="31"/>
      <c r="NGC53" s="31"/>
      <c r="NGD53" s="31"/>
      <c r="NGE53" s="31"/>
      <c r="NGF53" s="31"/>
      <c r="NGG53" s="31"/>
      <c r="NGH53" s="31"/>
      <c r="NGI53" s="31"/>
      <c r="NGJ53" s="31"/>
      <c r="NGK53" s="31"/>
      <c r="NGL53" s="31"/>
      <c r="NGM53" s="31"/>
      <c r="NGN53" s="31"/>
      <c r="NGO53" s="31"/>
      <c r="NGP53" s="31"/>
      <c r="NGQ53" s="31"/>
      <c r="NGR53" s="31"/>
      <c r="NGS53" s="31"/>
      <c r="NGT53" s="31"/>
      <c r="NGU53" s="31"/>
      <c r="NGV53" s="31"/>
      <c r="NGW53" s="31"/>
      <c r="NGX53" s="31"/>
      <c r="NGY53" s="31"/>
      <c r="NGZ53" s="31"/>
      <c r="NHA53" s="31"/>
      <c r="NHB53" s="31"/>
      <c r="NHC53" s="31"/>
      <c r="NHD53" s="31"/>
      <c r="NHE53" s="31"/>
      <c r="NHF53" s="31"/>
      <c r="NHG53" s="31"/>
      <c r="NHH53" s="31"/>
      <c r="NHI53" s="31"/>
      <c r="NHJ53" s="31"/>
      <c r="NHK53" s="31"/>
      <c r="NHL53" s="31"/>
      <c r="NHM53" s="31"/>
      <c r="NHN53" s="31"/>
      <c r="NHO53" s="31"/>
      <c r="NHP53" s="31"/>
      <c r="NHQ53" s="31"/>
      <c r="NHR53" s="31"/>
      <c r="NHS53" s="31"/>
      <c r="NHT53" s="31"/>
      <c r="NHU53" s="31"/>
      <c r="NHV53" s="31"/>
      <c r="NHW53" s="31"/>
      <c r="NHX53" s="31"/>
      <c r="NHY53" s="31"/>
      <c r="NHZ53" s="31"/>
      <c r="NIA53" s="31"/>
      <c r="NIB53" s="31"/>
      <c r="NIC53" s="31"/>
      <c r="NID53" s="31"/>
      <c r="NIE53" s="31"/>
      <c r="NIF53" s="31"/>
      <c r="NIG53" s="31"/>
      <c r="NIH53" s="31"/>
      <c r="NII53" s="31"/>
      <c r="NIJ53" s="31"/>
      <c r="NIK53" s="31"/>
      <c r="NIL53" s="31"/>
      <c r="NIM53" s="31"/>
      <c r="NIN53" s="31"/>
      <c r="NIO53" s="31"/>
      <c r="NIP53" s="31"/>
      <c r="NIQ53" s="31"/>
      <c r="NIR53" s="31"/>
      <c r="NIS53" s="31"/>
      <c r="NIT53" s="31"/>
      <c r="NIU53" s="31"/>
      <c r="NIV53" s="31"/>
      <c r="NIW53" s="31"/>
      <c r="NIX53" s="31"/>
      <c r="NIY53" s="31"/>
      <c r="NIZ53" s="31"/>
      <c r="NJA53" s="31"/>
      <c r="NJB53" s="31"/>
      <c r="NJC53" s="31"/>
      <c r="NJD53" s="31"/>
      <c r="NJE53" s="31"/>
      <c r="NJF53" s="31"/>
      <c r="NJG53" s="31"/>
      <c r="NJH53" s="31"/>
      <c r="NJI53" s="31"/>
      <c r="NJJ53" s="31"/>
      <c r="NJK53" s="31"/>
      <c r="NJL53" s="31"/>
      <c r="NJM53" s="31"/>
      <c r="NJN53" s="31"/>
      <c r="NJO53" s="31"/>
      <c r="NJP53" s="31"/>
      <c r="NJQ53" s="31"/>
      <c r="NJR53" s="31"/>
      <c r="NJS53" s="31"/>
      <c r="NJT53" s="31"/>
      <c r="NJU53" s="31"/>
      <c r="NJV53" s="31"/>
      <c r="NJW53" s="31"/>
      <c r="NJX53" s="31"/>
      <c r="NJY53" s="31"/>
      <c r="NJZ53" s="31"/>
      <c r="NKA53" s="31"/>
      <c r="NKB53" s="31"/>
      <c r="NKC53" s="31"/>
      <c r="NKD53" s="31"/>
      <c r="NKE53" s="31"/>
      <c r="NKF53" s="31"/>
      <c r="NKG53" s="31"/>
      <c r="NKH53" s="31"/>
      <c r="NKI53" s="31"/>
      <c r="NKJ53" s="31"/>
      <c r="NKK53" s="31"/>
      <c r="NKL53" s="31"/>
      <c r="NKM53" s="31"/>
      <c r="NKN53" s="31"/>
      <c r="NKO53" s="31"/>
      <c r="NKP53" s="31"/>
      <c r="NKQ53" s="31"/>
      <c r="NKR53" s="31"/>
      <c r="NKS53" s="31"/>
      <c r="NKT53" s="31"/>
      <c r="NKU53" s="31"/>
      <c r="NKV53" s="31"/>
      <c r="NKW53" s="31"/>
      <c r="NKX53" s="31"/>
      <c r="NKY53" s="31"/>
      <c r="NKZ53" s="31"/>
      <c r="NLA53" s="31"/>
      <c r="NLB53" s="31"/>
      <c r="NLC53" s="31"/>
      <c r="NLD53" s="31"/>
      <c r="NLE53" s="31"/>
      <c r="NLF53" s="31"/>
      <c r="NLG53" s="31"/>
      <c r="NLH53" s="31"/>
      <c r="NLI53" s="31"/>
      <c r="NLJ53" s="31"/>
      <c r="NLK53" s="31"/>
      <c r="NLL53" s="31"/>
      <c r="NLM53" s="31"/>
      <c r="NLN53" s="31"/>
      <c r="NLO53" s="31"/>
      <c r="NLP53" s="31"/>
      <c r="NLQ53" s="31"/>
      <c r="NLR53" s="31"/>
      <c r="NLS53" s="31"/>
      <c r="NLT53" s="31"/>
      <c r="NLU53" s="31"/>
      <c r="NLV53" s="31"/>
      <c r="NLW53" s="31"/>
      <c r="NLX53" s="31"/>
      <c r="NLY53" s="31"/>
      <c r="NLZ53" s="31"/>
      <c r="NMA53" s="31"/>
      <c r="NMB53" s="31"/>
      <c r="NMC53" s="31"/>
      <c r="NMD53" s="31"/>
      <c r="NME53" s="31"/>
      <c r="NMF53" s="31"/>
      <c r="NMG53" s="31"/>
      <c r="NMH53" s="31"/>
      <c r="NMI53" s="31"/>
      <c r="NMJ53" s="31"/>
      <c r="NMK53" s="31"/>
      <c r="NML53" s="31"/>
      <c r="NMM53" s="31"/>
      <c r="NMN53" s="31"/>
      <c r="NMO53" s="31"/>
      <c r="NMP53" s="31"/>
      <c r="NMQ53" s="31"/>
      <c r="NMR53" s="31"/>
      <c r="NMS53" s="31"/>
      <c r="NMT53" s="31"/>
      <c r="NMU53" s="31"/>
      <c r="NMV53" s="31"/>
      <c r="NMW53" s="31"/>
      <c r="NMX53" s="31"/>
      <c r="NMY53" s="31"/>
      <c r="NMZ53" s="31"/>
      <c r="NNA53" s="31"/>
      <c r="NNB53" s="31"/>
      <c r="NNC53" s="31"/>
      <c r="NND53" s="31"/>
      <c r="NNE53" s="31"/>
      <c r="NNF53" s="31"/>
      <c r="NNG53" s="31"/>
      <c r="NNH53" s="31"/>
      <c r="NNI53" s="31"/>
      <c r="NNJ53" s="31"/>
      <c r="NNK53" s="31"/>
      <c r="NNL53" s="31"/>
      <c r="NNM53" s="31"/>
      <c r="NNN53" s="31"/>
      <c r="NNO53" s="31"/>
      <c r="NNP53" s="31"/>
      <c r="NNQ53" s="31"/>
      <c r="NNR53" s="31"/>
      <c r="NNS53" s="31"/>
      <c r="NNT53" s="31"/>
      <c r="NNU53" s="31"/>
      <c r="NNV53" s="31"/>
      <c r="NNW53" s="31"/>
      <c r="NNX53" s="31"/>
      <c r="NNY53" s="31"/>
      <c r="NNZ53" s="31"/>
      <c r="NOA53" s="31"/>
      <c r="NOB53" s="31"/>
      <c r="NOC53" s="31"/>
      <c r="NOD53" s="31"/>
      <c r="NOE53" s="31"/>
      <c r="NOF53" s="31"/>
      <c r="NOG53" s="31"/>
      <c r="NOH53" s="31"/>
      <c r="NOI53" s="31"/>
      <c r="NOJ53" s="31"/>
      <c r="NOK53" s="31"/>
      <c r="NOL53" s="31"/>
      <c r="NOM53" s="31"/>
      <c r="NON53" s="31"/>
      <c r="NOO53" s="31"/>
      <c r="NOP53" s="31"/>
      <c r="NOQ53" s="31"/>
      <c r="NOR53" s="31"/>
      <c r="NOS53" s="31"/>
      <c r="NOT53" s="31"/>
      <c r="NOU53" s="31"/>
      <c r="NOV53" s="31"/>
      <c r="NOW53" s="31"/>
      <c r="NOX53" s="31"/>
      <c r="NOY53" s="31"/>
      <c r="NOZ53" s="31"/>
      <c r="NPA53" s="31"/>
      <c r="NPB53" s="31"/>
      <c r="NPC53" s="31"/>
      <c r="NPD53" s="31"/>
      <c r="NPE53" s="31"/>
      <c r="NPF53" s="31"/>
      <c r="NPG53" s="31"/>
      <c r="NPH53" s="31"/>
      <c r="NPI53" s="31"/>
      <c r="NPJ53" s="31"/>
      <c r="NPK53" s="31"/>
      <c r="NPL53" s="31"/>
      <c r="NPM53" s="31"/>
      <c r="NPN53" s="31"/>
      <c r="NPO53" s="31"/>
      <c r="NPP53" s="31"/>
      <c r="NPQ53" s="31"/>
      <c r="NPR53" s="31"/>
      <c r="NPS53" s="31"/>
      <c r="NPT53" s="31"/>
      <c r="NPU53" s="31"/>
      <c r="NPV53" s="31"/>
      <c r="NPW53" s="31"/>
      <c r="NPX53" s="31"/>
      <c r="NPY53" s="31"/>
      <c r="NPZ53" s="31"/>
      <c r="NQA53" s="31"/>
      <c r="NQB53" s="31"/>
      <c r="NQC53" s="31"/>
      <c r="NQD53" s="31"/>
      <c r="NQE53" s="31"/>
      <c r="NQF53" s="31"/>
      <c r="NQG53" s="31"/>
      <c r="NQH53" s="31"/>
      <c r="NQI53" s="31"/>
      <c r="NQJ53" s="31"/>
      <c r="NQK53" s="31"/>
      <c r="NQL53" s="31"/>
      <c r="NQM53" s="31"/>
      <c r="NQN53" s="31"/>
      <c r="NQO53" s="31"/>
      <c r="NQP53" s="31"/>
      <c r="NQQ53" s="31"/>
      <c r="NQR53" s="31"/>
      <c r="NQS53" s="31"/>
      <c r="NQT53" s="31"/>
      <c r="NQU53" s="31"/>
      <c r="NQV53" s="31"/>
      <c r="NQW53" s="31"/>
      <c r="NQX53" s="31"/>
      <c r="NQY53" s="31"/>
      <c r="NQZ53" s="31"/>
      <c r="NRA53" s="31"/>
      <c r="NRB53" s="31"/>
      <c r="NRC53" s="31"/>
      <c r="NRD53" s="31"/>
      <c r="NRE53" s="31"/>
      <c r="NRF53" s="31"/>
      <c r="NRG53" s="31"/>
      <c r="NRH53" s="31"/>
      <c r="NRI53" s="31"/>
      <c r="NRJ53" s="31"/>
      <c r="NRK53" s="31"/>
      <c r="NRL53" s="31"/>
      <c r="NRM53" s="31"/>
      <c r="NRN53" s="31"/>
      <c r="NRO53" s="31"/>
      <c r="NRP53" s="31"/>
      <c r="NRQ53" s="31"/>
      <c r="NRR53" s="31"/>
      <c r="NRS53" s="31"/>
      <c r="NRT53" s="31"/>
      <c r="NRU53" s="31"/>
      <c r="NRV53" s="31"/>
      <c r="NRW53" s="31"/>
      <c r="NRX53" s="31"/>
      <c r="NRY53" s="31"/>
      <c r="NRZ53" s="31"/>
      <c r="NSA53" s="31"/>
      <c r="NSB53" s="31"/>
      <c r="NSC53" s="31"/>
      <c r="NSD53" s="31"/>
      <c r="NSE53" s="31"/>
      <c r="NSF53" s="31"/>
      <c r="NSG53" s="31"/>
      <c r="NSH53" s="31"/>
      <c r="NSI53" s="31"/>
      <c r="NSJ53" s="31"/>
      <c r="NSK53" s="31"/>
      <c r="NSL53" s="31"/>
      <c r="NSM53" s="31"/>
      <c r="NSN53" s="31"/>
      <c r="NSO53" s="31"/>
      <c r="NSP53" s="31"/>
      <c r="NSQ53" s="31"/>
      <c r="NSR53" s="31"/>
      <c r="NSS53" s="31"/>
      <c r="NST53" s="31"/>
      <c r="NSU53" s="31"/>
      <c r="NSV53" s="31"/>
      <c r="NSW53" s="31"/>
      <c r="NSX53" s="31"/>
      <c r="NSY53" s="31"/>
      <c r="NSZ53" s="31"/>
      <c r="NTA53" s="31"/>
      <c r="NTB53" s="31"/>
      <c r="NTC53" s="31"/>
      <c r="NTD53" s="31"/>
      <c r="NTE53" s="31"/>
      <c r="NTF53" s="31"/>
      <c r="NTG53" s="31"/>
      <c r="NTH53" s="31"/>
      <c r="NTI53" s="31"/>
      <c r="NTJ53" s="31"/>
      <c r="NTK53" s="31"/>
      <c r="NTL53" s="31"/>
      <c r="NTM53" s="31"/>
      <c r="NTN53" s="31"/>
      <c r="NTO53" s="31"/>
      <c r="NTP53" s="31"/>
      <c r="NTQ53" s="31"/>
      <c r="NTR53" s="31"/>
      <c r="NTS53" s="31"/>
      <c r="NTT53" s="31"/>
      <c r="NTU53" s="31"/>
      <c r="NTV53" s="31"/>
      <c r="NTW53" s="31"/>
      <c r="NTX53" s="31"/>
      <c r="NTY53" s="31"/>
      <c r="NTZ53" s="31"/>
      <c r="NUA53" s="31"/>
      <c r="NUB53" s="31"/>
      <c r="NUC53" s="31"/>
      <c r="NUD53" s="31"/>
      <c r="NUE53" s="31"/>
      <c r="NUF53" s="31"/>
      <c r="NUG53" s="31"/>
      <c r="NUH53" s="31"/>
      <c r="NUI53" s="31"/>
      <c r="NUJ53" s="31"/>
      <c r="NUK53" s="31"/>
      <c r="NUL53" s="31"/>
      <c r="NUM53" s="31"/>
      <c r="NUN53" s="31"/>
      <c r="NUO53" s="31"/>
      <c r="NUP53" s="31"/>
      <c r="NUQ53" s="31"/>
      <c r="NUR53" s="31"/>
      <c r="NUS53" s="31"/>
      <c r="NUT53" s="31"/>
      <c r="NUU53" s="31"/>
      <c r="NUV53" s="31"/>
      <c r="NUW53" s="31"/>
      <c r="NUX53" s="31"/>
      <c r="NUY53" s="31"/>
      <c r="NUZ53" s="31"/>
      <c r="NVA53" s="31"/>
      <c r="NVB53" s="31"/>
      <c r="NVC53" s="31"/>
      <c r="NVD53" s="31"/>
      <c r="NVE53" s="31"/>
      <c r="NVF53" s="31"/>
      <c r="NVG53" s="31"/>
      <c r="NVH53" s="31"/>
      <c r="NVI53" s="31"/>
      <c r="NVJ53" s="31"/>
      <c r="NVK53" s="31"/>
      <c r="NVL53" s="31"/>
      <c r="NVM53" s="31"/>
      <c r="NVN53" s="31"/>
      <c r="NVO53" s="31"/>
      <c r="NVP53" s="31"/>
      <c r="NVQ53" s="31"/>
      <c r="NVR53" s="31"/>
      <c r="NVS53" s="31"/>
      <c r="NVT53" s="31"/>
      <c r="NVU53" s="31"/>
      <c r="NVV53" s="31"/>
      <c r="NVW53" s="31"/>
      <c r="NVX53" s="31"/>
      <c r="NVY53" s="31"/>
      <c r="NVZ53" s="31"/>
      <c r="NWA53" s="31"/>
      <c r="NWB53" s="31"/>
      <c r="NWC53" s="31"/>
      <c r="NWD53" s="31"/>
      <c r="NWE53" s="31"/>
      <c r="NWF53" s="31"/>
      <c r="NWG53" s="31"/>
      <c r="NWH53" s="31"/>
      <c r="NWI53" s="31"/>
      <c r="NWJ53" s="31"/>
      <c r="NWK53" s="31"/>
      <c r="NWL53" s="31"/>
      <c r="NWM53" s="31"/>
      <c r="NWN53" s="31"/>
      <c r="NWO53" s="31"/>
      <c r="NWP53" s="31"/>
      <c r="NWQ53" s="31"/>
      <c r="NWR53" s="31"/>
      <c r="NWS53" s="31"/>
      <c r="NWT53" s="31"/>
      <c r="NWU53" s="31"/>
      <c r="NWV53" s="31"/>
      <c r="NWW53" s="31"/>
      <c r="NWX53" s="31"/>
      <c r="NWY53" s="31"/>
      <c r="NWZ53" s="31"/>
      <c r="NXA53" s="31"/>
      <c r="NXB53" s="31"/>
      <c r="NXC53" s="31"/>
      <c r="NXD53" s="31"/>
      <c r="NXE53" s="31"/>
      <c r="NXF53" s="31"/>
      <c r="NXG53" s="31"/>
      <c r="NXH53" s="31"/>
      <c r="NXI53" s="31"/>
      <c r="NXJ53" s="31"/>
      <c r="NXK53" s="31"/>
      <c r="NXL53" s="31"/>
      <c r="NXM53" s="31"/>
      <c r="NXN53" s="31"/>
      <c r="NXO53" s="31"/>
      <c r="NXP53" s="31"/>
      <c r="NXQ53" s="31"/>
      <c r="NXR53" s="31"/>
      <c r="NXS53" s="31"/>
      <c r="NXT53" s="31"/>
      <c r="NXU53" s="31"/>
      <c r="NXV53" s="31"/>
      <c r="NXW53" s="31"/>
      <c r="NXX53" s="31"/>
      <c r="NXY53" s="31"/>
      <c r="NXZ53" s="31"/>
      <c r="NYA53" s="31"/>
      <c r="NYB53" s="31"/>
      <c r="NYC53" s="31"/>
      <c r="NYD53" s="31"/>
      <c r="NYE53" s="31"/>
      <c r="NYF53" s="31"/>
      <c r="NYG53" s="31"/>
      <c r="NYH53" s="31"/>
      <c r="NYI53" s="31"/>
      <c r="NYJ53" s="31"/>
      <c r="NYK53" s="31"/>
      <c r="NYL53" s="31"/>
      <c r="NYM53" s="31"/>
      <c r="NYN53" s="31"/>
      <c r="NYO53" s="31"/>
      <c r="NYP53" s="31"/>
      <c r="NYQ53" s="31"/>
      <c r="NYR53" s="31"/>
      <c r="NYS53" s="31"/>
      <c r="NYT53" s="31"/>
      <c r="NYU53" s="31"/>
      <c r="NYV53" s="31"/>
      <c r="NYW53" s="31"/>
      <c r="NYX53" s="31"/>
      <c r="NYY53" s="31"/>
      <c r="NYZ53" s="31"/>
      <c r="NZA53" s="31"/>
      <c r="NZB53" s="31"/>
      <c r="NZC53" s="31"/>
      <c r="NZD53" s="31"/>
      <c r="NZE53" s="31"/>
      <c r="NZF53" s="31"/>
      <c r="NZG53" s="31"/>
      <c r="NZH53" s="31"/>
      <c r="NZI53" s="31"/>
      <c r="NZJ53" s="31"/>
      <c r="NZK53" s="31"/>
      <c r="NZL53" s="31"/>
      <c r="NZM53" s="31"/>
      <c r="NZN53" s="31"/>
      <c r="NZO53" s="31"/>
      <c r="NZP53" s="31"/>
      <c r="NZQ53" s="31"/>
      <c r="NZR53" s="31"/>
      <c r="NZS53" s="31"/>
      <c r="NZT53" s="31"/>
      <c r="NZU53" s="31"/>
      <c r="NZV53" s="31"/>
      <c r="NZW53" s="31"/>
      <c r="NZX53" s="31"/>
      <c r="NZY53" s="31"/>
      <c r="NZZ53" s="31"/>
      <c r="OAA53" s="31"/>
      <c r="OAB53" s="31"/>
      <c r="OAC53" s="31"/>
      <c r="OAD53" s="31"/>
      <c r="OAE53" s="31"/>
      <c r="OAF53" s="31"/>
      <c r="OAG53" s="31"/>
      <c r="OAH53" s="31"/>
      <c r="OAI53" s="31"/>
      <c r="OAJ53" s="31"/>
      <c r="OAK53" s="31"/>
      <c r="OAL53" s="31"/>
      <c r="OAM53" s="31"/>
      <c r="OAN53" s="31"/>
      <c r="OAO53" s="31"/>
      <c r="OAP53" s="31"/>
      <c r="OAQ53" s="31"/>
      <c r="OAR53" s="31"/>
      <c r="OAS53" s="31"/>
      <c r="OAT53" s="31"/>
      <c r="OAU53" s="31"/>
      <c r="OAV53" s="31"/>
      <c r="OAW53" s="31"/>
      <c r="OAX53" s="31"/>
      <c r="OAY53" s="31"/>
      <c r="OAZ53" s="31"/>
      <c r="OBA53" s="31"/>
      <c r="OBB53" s="31"/>
      <c r="OBC53" s="31"/>
      <c r="OBD53" s="31"/>
      <c r="OBE53" s="31"/>
      <c r="OBF53" s="31"/>
      <c r="OBG53" s="31"/>
      <c r="OBH53" s="31"/>
      <c r="OBI53" s="31"/>
      <c r="OBJ53" s="31"/>
      <c r="OBK53" s="31"/>
      <c r="OBL53" s="31"/>
      <c r="OBM53" s="31"/>
      <c r="OBN53" s="31"/>
      <c r="OBO53" s="31"/>
      <c r="OBP53" s="31"/>
      <c r="OBQ53" s="31"/>
      <c r="OBR53" s="31"/>
      <c r="OBS53" s="31"/>
      <c r="OBT53" s="31"/>
      <c r="OBU53" s="31"/>
      <c r="OBV53" s="31"/>
      <c r="OBW53" s="31"/>
      <c r="OBX53" s="31"/>
      <c r="OBY53" s="31"/>
      <c r="OBZ53" s="31"/>
      <c r="OCA53" s="31"/>
      <c r="OCB53" s="31"/>
      <c r="OCC53" s="31"/>
      <c r="OCD53" s="31"/>
      <c r="OCE53" s="31"/>
      <c r="OCF53" s="31"/>
      <c r="OCG53" s="31"/>
      <c r="OCH53" s="31"/>
      <c r="OCI53" s="31"/>
      <c r="OCJ53" s="31"/>
      <c r="OCK53" s="31"/>
      <c r="OCL53" s="31"/>
      <c r="OCM53" s="31"/>
      <c r="OCN53" s="31"/>
      <c r="OCO53" s="31"/>
      <c r="OCP53" s="31"/>
      <c r="OCQ53" s="31"/>
      <c r="OCR53" s="31"/>
      <c r="OCS53" s="31"/>
      <c r="OCT53" s="31"/>
      <c r="OCU53" s="31"/>
      <c r="OCV53" s="31"/>
      <c r="OCW53" s="31"/>
      <c r="OCX53" s="31"/>
      <c r="OCY53" s="31"/>
      <c r="OCZ53" s="31"/>
      <c r="ODA53" s="31"/>
      <c r="ODB53" s="31"/>
      <c r="ODC53" s="31"/>
      <c r="ODD53" s="31"/>
      <c r="ODE53" s="31"/>
      <c r="ODF53" s="31"/>
      <c r="ODG53" s="31"/>
      <c r="ODH53" s="31"/>
      <c r="ODI53" s="31"/>
      <c r="ODJ53" s="31"/>
      <c r="ODK53" s="31"/>
      <c r="ODL53" s="31"/>
      <c r="ODM53" s="31"/>
      <c r="ODN53" s="31"/>
      <c r="ODO53" s="31"/>
      <c r="ODP53" s="31"/>
      <c r="ODQ53" s="31"/>
      <c r="ODR53" s="31"/>
      <c r="ODS53" s="31"/>
      <c r="ODT53" s="31"/>
      <c r="ODU53" s="31"/>
      <c r="ODV53" s="31"/>
      <c r="ODW53" s="31"/>
      <c r="ODX53" s="31"/>
      <c r="ODY53" s="31"/>
      <c r="ODZ53" s="31"/>
      <c r="OEA53" s="31"/>
      <c r="OEB53" s="31"/>
      <c r="OEC53" s="31"/>
      <c r="OED53" s="31"/>
      <c r="OEE53" s="31"/>
      <c r="OEF53" s="31"/>
      <c r="OEG53" s="31"/>
      <c r="OEH53" s="31"/>
      <c r="OEI53" s="31"/>
      <c r="OEJ53" s="31"/>
      <c r="OEK53" s="31"/>
      <c r="OEL53" s="31"/>
      <c r="OEM53" s="31"/>
      <c r="OEN53" s="31"/>
      <c r="OEO53" s="31"/>
      <c r="OEP53" s="31"/>
      <c r="OEQ53" s="31"/>
      <c r="OER53" s="31"/>
      <c r="OES53" s="31"/>
      <c r="OET53" s="31"/>
      <c r="OEU53" s="31"/>
      <c r="OEV53" s="31"/>
      <c r="OEW53" s="31"/>
      <c r="OEX53" s="31"/>
      <c r="OEY53" s="31"/>
      <c r="OEZ53" s="31"/>
      <c r="OFA53" s="31"/>
      <c r="OFB53" s="31"/>
      <c r="OFC53" s="31"/>
      <c r="OFD53" s="31"/>
      <c r="OFE53" s="31"/>
      <c r="OFF53" s="31"/>
      <c r="OFG53" s="31"/>
      <c r="OFH53" s="31"/>
      <c r="OFI53" s="31"/>
      <c r="OFJ53" s="31"/>
      <c r="OFK53" s="31"/>
      <c r="OFL53" s="31"/>
      <c r="OFM53" s="31"/>
      <c r="OFN53" s="31"/>
      <c r="OFO53" s="31"/>
      <c r="OFP53" s="31"/>
      <c r="OFQ53" s="31"/>
      <c r="OFR53" s="31"/>
      <c r="OFS53" s="31"/>
      <c r="OFT53" s="31"/>
      <c r="OFU53" s="31"/>
      <c r="OFV53" s="31"/>
      <c r="OFW53" s="31"/>
      <c r="OFX53" s="31"/>
      <c r="OFY53" s="31"/>
      <c r="OFZ53" s="31"/>
      <c r="OGA53" s="31"/>
      <c r="OGB53" s="31"/>
      <c r="OGC53" s="31"/>
      <c r="OGD53" s="31"/>
      <c r="OGE53" s="31"/>
      <c r="OGF53" s="31"/>
      <c r="OGG53" s="31"/>
      <c r="OGH53" s="31"/>
      <c r="OGI53" s="31"/>
      <c r="OGJ53" s="31"/>
      <c r="OGK53" s="31"/>
      <c r="OGL53" s="31"/>
      <c r="OGM53" s="31"/>
      <c r="OGN53" s="31"/>
      <c r="OGO53" s="31"/>
      <c r="OGP53" s="31"/>
      <c r="OGQ53" s="31"/>
      <c r="OGR53" s="31"/>
      <c r="OGS53" s="31"/>
      <c r="OGT53" s="31"/>
      <c r="OGU53" s="31"/>
      <c r="OGV53" s="31"/>
      <c r="OGW53" s="31"/>
      <c r="OGX53" s="31"/>
      <c r="OGY53" s="31"/>
      <c r="OGZ53" s="31"/>
      <c r="OHA53" s="31"/>
      <c r="OHB53" s="31"/>
      <c r="OHC53" s="31"/>
      <c r="OHD53" s="31"/>
      <c r="OHE53" s="31"/>
      <c r="OHF53" s="31"/>
      <c r="OHG53" s="31"/>
      <c r="OHH53" s="31"/>
      <c r="OHI53" s="31"/>
      <c r="OHJ53" s="31"/>
      <c r="OHK53" s="31"/>
      <c r="OHL53" s="31"/>
      <c r="OHM53" s="31"/>
      <c r="OHN53" s="31"/>
      <c r="OHO53" s="31"/>
      <c r="OHP53" s="31"/>
      <c r="OHQ53" s="31"/>
      <c r="OHR53" s="31"/>
      <c r="OHS53" s="31"/>
      <c r="OHT53" s="31"/>
      <c r="OHU53" s="31"/>
      <c r="OHV53" s="31"/>
      <c r="OHW53" s="31"/>
      <c r="OHX53" s="31"/>
      <c r="OHY53" s="31"/>
      <c r="OHZ53" s="31"/>
      <c r="OIA53" s="31"/>
      <c r="OIB53" s="31"/>
      <c r="OIC53" s="31"/>
      <c r="OID53" s="31"/>
      <c r="OIE53" s="31"/>
      <c r="OIF53" s="31"/>
      <c r="OIG53" s="31"/>
      <c r="OIH53" s="31"/>
      <c r="OII53" s="31"/>
      <c r="OIJ53" s="31"/>
      <c r="OIK53" s="31"/>
      <c r="OIL53" s="31"/>
      <c r="OIM53" s="31"/>
      <c r="OIN53" s="31"/>
      <c r="OIO53" s="31"/>
      <c r="OIP53" s="31"/>
      <c r="OIQ53" s="31"/>
      <c r="OIR53" s="31"/>
      <c r="OIS53" s="31"/>
      <c r="OIT53" s="31"/>
      <c r="OIU53" s="31"/>
      <c r="OIV53" s="31"/>
      <c r="OIW53" s="31"/>
      <c r="OIX53" s="31"/>
      <c r="OIY53" s="31"/>
      <c r="OIZ53" s="31"/>
      <c r="OJA53" s="31"/>
      <c r="OJB53" s="31"/>
      <c r="OJC53" s="31"/>
      <c r="OJD53" s="31"/>
      <c r="OJE53" s="31"/>
      <c r="OJF53" s="31"/>
      <c r="OJG53" s="31"/>
      <c r="OJH53" s="31"/>
      <c r="OJI53" s="31"/>
      <c r="OJJ53" s="31"/>
      <c r="OJK53" s="31"/>
      <c r="OJL53" s="31"/>
      <c r="OJM53" s="31"/>
      <c r="OJN53" s="31"/>
      <c r="OJO53" s="31"/>
      <c r="OJP53" s="31"/>
      <c r="OJQ53" s="31"/>
      <c r="OJR53" s="31"/>
      <c r="OJS53" s="31"/>
      <c r="OJT53" s="31"/>
      <c r="OJU53" s="31"/>
      <c r="OJV53" s="31"/>
      <c r="OJW53" s="31"/>
      <c r="OJX53" s="31"/>
      <c r="OJY53" s="31"/>
      <c r="OJZ53" s="31"/>
      <c r="OKA53" s="31"/>
      <c r="OKB53" s="31"/>
      <c r="OKC53" s="31"/>
      <c r="OKD53" s="31"/>
      <c r="OKE53" s="31"/>
      <c r="OKF53" s="31"/>
      <c r="OKG53" s="31"/>
      <c r="OKH53" s="31"/>
      <c r="OKI53" s="31"/>
      <c r="OKJ53" s="31"/>
      <c r="OKK53" s="31"/>
      <c r="OKL53" s="31"/>
      <c r="OKM53" s="31"/>
      <c r="OKN53" s="31"/>
      <c r="OKO53" s="31"/>
      <c r="OKP53" s="31"/>
      <c r="OKQ53" s="31"/>
      <c r="OKR53" s="31"/>
      <c r="OKS53" s="31"/>
      <c r="OKT53" s="31"/>
      <c r="OKU53" s="31"/>
      <c r="OKV53" s="31"/>
      <c r="OKW53" s="31"/>
      <c r="OKX53" s="31"/>
      <c r="OKY53" s="31"/>
      <c r="OKZ53" s="31"/>
      <c r="OLA53" s="31"/>
      <c r="OLB53" s="31"/>
      <c r="OLC53" s="31"/>
      <c r="OLD53" s="31"/>
      <c r="OLE53" s="31"/>
      <c r="OLF53" s="31"/>
      <c r="OLG53" s="31"/>
      <c r="OLH53" s="31"/>
      <c r="OLI53" s="31"/>
      <c r="OLJ53" s="31"/>
      <c r="OLK53" s="31"/>
      <c r="OLL53" s="31"/>
      <c r="OLM53" s="31"/>
      <c r="OLN53" s="31"/>
      <c r="OLO53" s="31"/>
      <c r="OLP53" s="31"/>
      <c r="OLQ53" s="31"/>
      <c r="OLR53" s="31"/>
      <c r="OLS53" s="31"/>
      <c r="OLT53" s="31"/>
      <c r="OLU53" s="31"/>
      <c r="OLV53" s="31"/>
      <c r="OLW53" s="31"/>
      <c r="OLX53" s="31"/>
      <c r="OLY53" s="31"/>
      <c r="OLZ53" s="31"/>
      <c r="OMA53" s="31"/>
      <c r="OMB53" s="31"/>
      <c r="OMC53" s="31"/>
      <c r="OMD53" s="31"/>
      <c r="OME53" s="31"/>
      <c r="OMF53" s="31"/>
      <c r="OMG53" s="31"/>
      <c r="OMH53" s="31"/>
      <c r="OMI53" s="31"/>
      <c r="OMJ53" s="31"/>
      <c r="OMK53" s="31"/>
      <c r="OML53" s="31"/>
      <c r="OMM53" s="31"/>
      <c r="OMN53" s="31"/>
      <c r="OMO53" s="31"/>
      <c r="OMP53" s="31"/>
      <c r="OMQ53" s="31"/>
      <c r="OMR53" s="31"/>
      <c r="OMS53" s="31"/>
      <c r="OMT53" s="31"/>
      <c r="OMU53" s="31"/>
      <c r="OMV53" s="31"/>
      <c r="OMW53" s="31"/>
      <c r="OMX53" s="31"/>
      <c r="OMY53" s="31"/>
      <c r="OMZ53" s="31"/>
      <c r="ONA53" s="31"/>
      <c r="ONB53" s="31"/>
      <c r="ONC53" s="31"/>
      <c r="OND53" s="31"/>
      <c r="ONE53" s="31"/>
      <c r="ONF53" s="31"/>
      <c r="ONG53" s="31"/>
      <c r="ONH53" s="31"/>
      <c r="ONI53" s="31"/>
      <c r="ONJ53" s="31"/>
      <c r="ONK53" s="31"/>
      <c r="ONL53" s="31"/>
      <c r="ONM53" s="31"/>
      <c r="ONN53" s="31"/>
      <c r="ONO53" s="31"/>
      <c r="ONP53" s="31"/>
      <c r="ONQ53" s="31"/>
      <c r="ONR53" s="31"/>
      <c r="ONS53" s="31"/>
      <c r="ONT53" s="31"/>
      <c r="ONU53" s="31"/>
      <c r="ONV53" s="31"/>
      <c r="ONW53" s="31"/>
      <c r="ONX53" s="31"/>
      <c r="ONY53" s="31"/>
      <c r="ONZ53" s="31"/>
      <c r="OOA53" s="31"/>
      <c r="OOB53" s="31"/>
      <c r="OOC53" s="31"/>
      <c r="OOD53" s="31"/>
      <c r="OOE53" s="31"/>
      <c r="OOF53" s="31"/>
      <c r="OOG53" s="31"/>
      <c r="OOH53" s="31"/>
      <c r="OOI53" s="31"/>
      <c r="OOJ53" s="31"/>
      <c r="OOK53" s="31"/>
      <c r="OOL53" s="31"/>
      <c r="OOM53" s="31"/>
      <c r="OON53" s="31"/>
      <c r="OOO53" s="31"/>
      <c r="OOP53" s="31"/>
      <c r="OOQ53" s="31"/>
      <c r="OOR53" s="31"/>
      <c r="OOS53" s="31"/>
      <c r="OOT53" s="31"/>
      <c r="OOU53" s="31"/>
      <c r="OOV53" s="31"/>
      <c r="OOW53" s="31"/>
      <c r="OOX53" s="31"/>
      <c r="OOY53" s="31"/>
      <c r="OOZ53" s="31"/>
      <c r="OPA53" s="31"/>
      <c r="OPB53" s="31"/>
      <c r="OPC53" s="31"/>
      <c r="OPD53" s="31"/>
      <c r="OPE53" s="31"/>
      <c r="OPF53" s="31"/>
      <c r="OPG53" s="31"/>
      <c r="OPH53" s="31"/>
      <c r="OPI53" s="31"/>
      <c r="OPJ53" s="31"/>
      <c r="OPK53" s="31"/>
      <c r="OPL53" s="31"/>
      <c r="OPM53" s="31"/>
      <c r="OPN53" s="31"/>
      <c r="OPO53" s="31"/>
      <c r="OPP53" s="31"/>
      <c r="OPQ53" s="31"/>
      <c r="OPR53" s="31"/>
      <c r="OPS53" s="31"/>
      <c r="OPT53" s="31"/>
      <c r="OPU53" s="31"/>
      <c r="OPV53" s="31"/>
      <c r="OPW53" s="31"/>
      <c r="OPX53" s="31"/>
      <c r="OPY53" s="31"/>
      <c r="OPZ53" s="31"/>
      <c r="OQA53" s="31"/>
      <c r="OQB53" s="31"/>
      <c r="OQC53" s="31"/>
      <c r="OQD53" s="31"/>
      <c r="OQE53" s="31"/>
      <c r="OQF53" s="31"/>
      <c r="OQG53" s="31"/>
      <c r="OQH53" s="31"/>
      <c r="OQI53" s="31"/>
      <c r="OQJ53" s="31"/>
      <c r="OQK53" s="31"/>
      <c r="OQL53" s="31"/>
      <c r="OQM53" s="31"/>
      <c r="OQN53" s="31"/>
      <c r="OQO53" s="31"/>
      <c r="OQP53" s="31"/>
      <c r="OQQ53" s="31"/>
      <c r="OQR53" s="31"/>
      <c r="OQS53" s="31"/>
      <c r="OQT53" s="31"/>
      <c r="OQU53" s="31"/>
      <c r="OQV53" s="31"/>
      <c r="OQW53" s="31"/>
      <c r="OQX53" s="31"/>
      <c r="OQY53" s="31"/>
      <c r="OQZ53" s="31"/>
      <c r="ORA53" s="31"/>
      <c r="ORB53" s="31"/>
      <c r="ORC53" s="31"/>
      <c r="ORD53" s="31"/>
      <c r="ORE53" s="31"/>
      <c r="ORF53" s="31"/>
      <c r="ORG53" s="31"/>
      <c r="ORH53" s="31"/>
      <c r="ORI53" s="31"/>
      <c r="ORJ53" s="31"/>
      <c r="ORK53" s="31"/>
      <c r="ORL53" s="31"/>
      <c r="ORM53" s="31"/>
      <c r="ORN53" s="31"/>
      <c r="ORO53" s="31"/>
      <c r="ORP53" s="31"/>
      <c r="ORQ53" s="31"/>
      <c r="ORR53" s="31"/>
      <c r="ORS53" s="31"/>
      <c r="ORT53" s="31"/>
      <c r="ORU53" s="31"/>
      <c r="ORV53" s="31"/>
      <c r="ORW53" s="31"/>
      <c r="ORX53" s="31"/>
      <c r="ORY53" s="31"/>
      <c r="ORZ53" s="31"/>
      <c r="OSA53" s="31"/>
      <c r="OSB53" s="31"/>
      <c r="OSC53" s="31"/>
      <c r="OSD53" s="31"/>
      <c r="OSE53" s="31"/>
      <c r="OSF53" s="31"/>
      <c r="OSG53" s="31"/>
      <c r="OSH53" s="31"/>
      <c r="OSI53" s="31"/>
      <c r="OSJ53" s="31"/>
      <c r="OSK53" s="31"/>
      <c r="OSL53" s="31"/>
      <c r="OSM53" s="31"/>
      <c r="OSN53" s="31"/>
      <c r="OSO53" s="31"/>
      <c r="OSP53" s="31"/>
      <c r="OSQ53" s="31"/>
      <c r="OSR53" s="31"/>
      <c r="OSS53" s="31"/>
      <c r="OST53" s="31"/>
      <c r="OSU53" s="31"/>
      <c r="OSV53" s="31"/>
      <c r="OSW53" s="31"/>
      <c r="OSX53" s="31"/>
      <c r="OSY53" s="31"/>
      <c r="OSZ53" s="31"/>
      <c r="OTA53" s="31"/>
      <c r="OTB53" s="31"/>
      <c r="OTC53" s="31"/>
      <c r="OTD53" s="31"/>
      <c r="OTE53" s="31"/>
      <c r="OTF53" s="31"/>
      <c r="OTG53" s="31"/>
      <c r="OTH53" s="31"/>
      <c r="OTI53" s="31"/>
      <c r="OTJ53" s="31"/>
      <c r="OTK53" s="31"/>
      <c r="OTL53" s="31"/>
      <c r="OTM53" s="31"/>
      <c r="OTN53" s="31"/>
      <c r="OTO53" s="31"/>
      <c r="OTP53" s="31"/>
      <c r="OTQ53" s="31"/>
      <c r="OTR53" s="31"/>
      <c r="OTS53" s="31"/>
      <c r="OTT53" s="31"/>
      <c r="OTU53" s="31"/>
      <c r="OTV53" s="31"/>
      <c r="OTW53" s="31"/>
      <c r="OTX53" s="31"/>
      <c r="OTY53" s="31"/>
      <c r="OTZ53" s="31"/>
      <c r="OUA53" s="31"/>
      <c r="OUB53" s="31"/>
      <c r="OUC53" s="31"/>
      <c r="OUD53" s="31"/>
      <c r="OUE53" s="31"/>
      <c r="OUF53" s="31"/>
      <c r="OUG53" s="31"/>
      <c r="OUH53" s="31"/>
      <c r="OUI53" s="31"/>
      <c r="OUJ53" s="31"/>
      <c r="OUK53" s="31"/>
      <c r="OUL53" s="31"/>
      <c r="OUM53" s="31"/>
      <c r="OUN53" s="31"/>
      <c r="OUO53" s="31"/>
      <c r="OUP53" s="31"/>
      <c r="OUQ53" s="31"/>
      <c r="OUR53" s="31"/>
      <c r="OUS53" s="31"/>
      <c r="OUT53" s="31"/>
      <c r="OUU53" s="31"/>
      <c r="OUV53" s="31"/>
      <c r="OUW53" s="31"/>
      <c r="OUX53" s="31"/>
      <c r="OUY53" s="31"/>
      <c r="OUZ53" s="31"/>
      <c r="OVA53" s="31"/>
      <c r="OVB53" s="31"/>
      <c r="OVC53" s="31"/>
      <c r="OVD53" s="31"/>
      <c r="OVE53" s="31"/>
      <c r="OVF53" s="31"/>
      <c r="OVG53" s="31"/>
      <c r="OVH53" s="31"/>
      <c r="OVI53" s="31"/>
      <c r="OVJ53" s="31"/>
      <c r="OVK53" s="31"/>
      <c r="OVL53" s="31"/>
      <c r="OVM53" s="31"/>
      <c r="OVN53" s="31"/>
      <c r="OVO53" s="31"/>
      <c r="OVP53" s="31"/>
      <c r="OVQ53" s="31"/>
      <c r="OVR53" s="31"/>
      <c r="OVS53" s="31"/>
      <c r="OVT53" s="31"/>
      <c r="OVU53" s="31"/>
      <c r="OVV53" s="31"/>
      <c r="OVW53" s="31"/>
      <c r="OVX53" s="31"/>
      <c r="OVY53" s="31"/>
      <c r="OVZ53" s="31"/>
      <c r="OWA53" s="31"/>
      <c r="OWB53" s="31"/>
      <c r="OWC53" s="31"/>
      <c r="OWD53" s="31"/>
      <c r="OWE53" s="31"/>
      <c r="OWF53" s="31"/>
      <c r="OWG53" s="31"/>
      <c r="OWH53" s="31"/>
      <c r="OWI53" s="31"/>
      <c r="OWJ53" s="31"/>
      <c r="OWK53" s="31"/>
      <c r="OWL53" s="31"/>
      <c r="OWM53" s="31"/>
      <c r="OWN53" s="31"/>
      <c r="OWO53" s="31"/>
      <c r="OWP53" s="31"/>
      <c r="OWQ53" s="31"/>
      <c r="OWR53" s="31"/>
      <c r="OWS53" s="31"/>
      <c r="OWT53" s="31"/>
      <c r="OWU53" s="31"/>
      <c r="OWV53" s="31"/>
      <c r="OWW53" s="31"/>
      <c r="OWX53" s="31"/>
      <c r="OWY53" s="31"/>
      <c r="OWZ53" s="31"/>
      <c r="OXA53" s="31"/>
      <c r="OXB53" s="31"/>
      <c r="OXC53" s="31"/>
      <c r="OXD53" s="31"/>
      <c r="OXE53" s="31"/>
      <c r="OXF53" s="31"/>
      <c r="OXG53" s="31"/>
      <c r="OXH53" s="31"/>
      <c r="OXI53" s="31"/>
      <c r="OXJ53" s="31"/>
      <c r="OXK53" s="31"/>
      <c r="OXL53" s="31"/>
      <c r="OXM53" s="31"/>
      <c r="OXN53" s="31"/>
      <c r="OXO53" s="31"/>
      <c r="OXP53" s="31"/>
      <c r="OXQ53" s="31"/>
      <c r="OXR53" s="31"/>
      <c r="OXS53" s="31"/>
      <c r="OXT53" s="31"/>
      <c r="OXU53" s="31"/>
      <c r="OXV53" s="31"/>
      <c r="OXW53" s="31"/>
      <c r="OXX53" s="31"/>
      <c r="OXY53" s="31"/>
      <c r="OXZ53" s="31"/>
      <c r="OYA53" s="31"/>
      <c r="OYB53" s="31"/>
      <c r="OYC53" s="31"/>
      <c r="OYD53" s="31"/>
      <c r="OYE53" s="31"/>
      <c r="OYF53" s="31"/>
      <c r="OYG53" s="31"/>
      <c r="OYH53" s="31"/>
      <c r="OYI53" s="31"/>
      <c r="OYJ53" s="31"/>
      <c r="OYK53" s="31"/>
      <c r="OYL53" s="31"/>
      <c r="OYM53" s="31"/>
      <c r="OYN53" s="31"/>
      <c r="OYO53" s="31"/>
      <c r="OYP53" s="31"/>
      <c r="OYQ53" s="31"/>
      <c r="OYR53" s="31"/>
      <c r="OYS53" s="31"/>
      <c r="OYT53" s="31"/>
      <c r="OYU53" s="31"/>
      <c r="OYV53" s="31"/>
      <c r="OYW53" s="31"/>
      <c r="OYX53" s="31"/>
      <c r="OYY53" s="31"/>
      <c r="OYZ53" s="31"/>
      <c r="OZA53" s="31"/>
      <c r="OZB53" s="31"/>
      <c r="OZC53" s="31"/>
      <c r="OZD53" s="31"/>
      <c r="OZE53" s="31"/>
      <c r="OZF53" s="31"/>
      <c r="OZG53" s="31"/>
      <c r="OZH53" s="31"/>
      <c r="OZI53" s="31"/>
      <c r="OZJ53" s="31"/>
      <c r="OZK53" s="31"/>
      <c r="OZL53" s="31"/>
      <c r="OZM53" s="31"/>
      <c r="OZN53" s="31"/>
      <c r="OZO53" s="31"/>
      <c r="OZP53" s="31"/>
      <c r="OZQ53" s="31"/>
      <c r="OZR53" s="31"/>
      <c r="OZS53" s="31"/>
      <c r="OZT53" s="31"/>
      <c r="OZU53" s="31"/>
      <c r="OZV53" s="31"/>
      <c r="OZW53" s="31"/>
      <c r="OZX53" s="31"/>
      <c r="OZY53" s="31"/>
      <c r="OZZ53" s="31"/>
      <c r="PAA53" s="31"/>
      <c r="PAB53" s="31"/>
      <c r="PAC53" s="31"/>
      <c r="PAD53" s="31"/>
      <c r="PAE53" s="31"/>
      <c r="PAF53" s="31"/>
      <c r="PAG53" s="31"/>
      <c r="PAH53" s="31"/>
      <c r="PAI53" s="31"/>
      <c r="PAJ53" s="31"/>
      <c r="PAK53" s="31"/>
      <c r="PAL53" s="31"/>
      <c r="PAM53" s="31"/>
      <c r="PAN53" s="31"/>
      <c r="PAO53" s="31"/>
      <c r="PAP53" s="31"/>
      <c r="PAQ53" s="31"/>
      <c r="PAR53" s="31"/>
      <c r="PAS53" s="31"/>
      <c r="PAT53" s="31"/>
      <c r="PAU53" s="31"/>
      <c r="PAV53" s="31"/>
      <c r="PAW53" s="31"/>
      <c r="PAX53" s="31"/>
      <c r="PAY53" s="31"/>
      <c r="PAZ53" s="31"/>
      <c r="PBA53" s="31"/>
      <c r="PBB53" s="31"/>
      <c r="PBC53" s="31"/>
      <c r="PBD53" s="31"/>
      <c r="PBE53" s="31"/>
      <c r="PBF53" s="31"/>
      <c r="PBG53" s="31"/>
      <c r="PBH53" s="31"/>
      <c r="PBI53" s="31"/>
      <c r="PBJ53" s="31"/>
      <c r="PBK53" s="31"/>
      <c r="PBL53" s="31"/>
      <c r="PBM53" s="31"/>
      <c r="PBN53" s="31"/>
      <c r="PBO53" s="31"/>
      <c r="PBP53" s="31"/>
      <c r="PBQ53" s="31"/>
      <c r="PBR53" s="31"/>
      <c r="PBS53" s="31"/>
      <c r="PBT53" s="31"/>
      <c r="PBU53" s="31"/>
      <c r="PBV53" s="31"/>
      <c r="PBW53" s="31"/>
      <c r="PBX53" s="31"/>
      <c r="PBY53" s="31"/>
      <c r="PBZ53" s="31"/>
      <c r="PCA53" s="31"/>
      <c r="PCB53" s="31"/>
      <c r="PCC53" s="31"/>
      <c r="PCD53" s="31"/>
      <c r="PCE53" s="31"/>
      <c r="PCF53" s="31"/>
      <c r="PCG53" s="31"/>
      <c r="PCH53" s="31"/>
      <c r="PCI53" s="31"/>
      <c r="PCJ53" s="31"/>
      <c r="PCK53" s="31"/>
      <c r="PCL53" s="31"/>
      <c r="PCM53" s="31"/>
      <c r="PCN53" s="31"/>
      <c r="PCO53" s="31"/>
      <c r="PCP53" s="31"/>
      <c r="PCQ53" s="31"/>
      <c r="PCR53" s="31"/>
      <c r="PCS53" s="31"/>
      <c r="PCT53" s="31"/>
      <c r="PCU53" s="31"/>
      <c r="PCV53" s="31"/>
      <c r="PCW53" s="31"/>
      <c r="PCX53" s="31"/>
      <c r="PCY53" s="31"/>
      <c r="PCZ53" s="31"/>
      <c r="PDA53" s="31"/>
      <c r="PDB53" s="31"/>
      <c r="PDC53" s="31"/>
      <c r="PDD53" s="31"/>
      <c r="PDE53" s="31"/>
      <c r="PDF53" s="31"/>
      <c r="PDG53" s="31"/>
      <c r="PDH53" s="31"/>
      <c r="PDI53" s="31"/>
      <c r="PDJ53" s="31"/>
      <c r="PDK53" s="31"/>
      <c r="PDL53" s="31"/>
      <c r="PDM53" s="31"/>
      <c r="PDN53" s="31"/>
      <c r="PDO53" s="31"/>
      <c r="PDP53" s="31"/>
      <c r="PDQ53" s="31"/>
      <c r="PDR53" s="31"/>
      <c r="PDS53" s="31"/>
      <c r="PDT53" s="31"/>
      <c r="PDU53" s="31"/>
      <c r="PDV53" s="31"/>
      <c r="PDW53" s="31"/>
      <c r="PDX53" s="31"/>
      <c r="PDY53" s="31"/>
      <c r="PDZ53" s="31"/>
      <c r="PEA53" s="31"/>
      <c r="PEB53" s="31"/>
      <c r="PEC53" s="31"/>
      <c r="PED53" s="31"/>
      <c r="PEE53" s="31"/>
      <c r="PEF53" s="31"/>
      <c r="PEG53" s="31"/>
      <c r="PEH53" s="31"/>
      <c r="PEI53" s="31"/>
      <c r="PEJ53" s="31"/>
      <c r="PEK53" s="31"/>
      <c r="PEL53" s="31"/>
      <c r="PEM53" s="31"/>
      <c r="PEN53" s="31"/>
      <c r="PEO53" s="31"/>
      <c r="PEP53" s="31"/>
      <c r="PEQ53" s="31"/>
      <c r="PER53" s="31"/>
      <c r="PES53" s="31"/>
      <c r="PET53" s="31"/>
      <c r="PEU53" s="31"/>
      <c r="PEV53" s="31"/>
      <c r="PEW53" s="31"/>
      <c r="PEX53" s="31"/>
      <c r="PEY53" s="31"/>
      <c r="PEZ53" s="31"/>
      <c r="PFA53" s="31"/>
      <c r="PFB53" s="31"/>
      <c r="PFC53" s="31"/>
      <c r="PFD53" s="31"/>
      <c r="PFE53" s="31"/>
      <c r="PFF53" s="31"/>
      <c r="PFG53" s="31"/>
      <c r="PFH53" s="31"/>
      <c r="PFI53" s="31"/>
      <c r="PFJ53" s="31"/>
      <c r="PFK53" s="31"/>
      <c r="PFL53" s="31"/>
      <c r="PFM53" s="31"/>
      <c r="PFN53" s="31"/>
      <c r="PFO53" s="31"/>
      <c r="PFP53" s="31"/>
      <c r="PFQ53" s="31"/>
      <c r="PFR53" s="31"/>
      <c r="PFS53" s="31"/>
      <c r="PFT53" s="31"/>
      <c r="PFU53" s="31"/>
      <c r="PFV53" s="31"/>
      <c r="PFW53" s="31"/>
      <c r="PFX53" s="31"/>
      <c r="PFY53" s="31"/>
      <c r="PFZ53" s="31"/>
      <c r="PGA53" s="31"/>
      <c r="PGB53" s="31"/>
      <c r="PGC53" s="31"/>
      <c r="PGD53" s="31"/>
      <c r="PGE53" s="31"/>
      <c r="PGF53" s="31"/>
      <c r="PGG53" s="31"/>
      <c r="PGH53" s="31"/>
      <c r="PGI53" s="31"/>
      <c r="PGJ53" s="31"/>
      <c r="PGK53" s="31"/>
      <c r="PGL53" s="31"/>
      <c r="PGM53" s="31"/>
      <c r="PGN53" s="31"/>
      <c r="PGO53" s="31"/>
      <c r="PGP53" s="31"/>
      <c r="PGQ53" s="31"/>
      <c r="PGR53" s="31"/>
      <c r="PGS53" s="31"/>
      <c r="PGT53" s="31"/>
      <c r="PGU53" s="31"/>
      <c r="PGV53" s="31"/>
      <c r="PGW53" s="31"/>
      <c r="PGX53" s="31"/>
      <c r="PGY53" s="31"/>
      <c r="PGZ53" s="31"/>
      <c r="PHA53" s="31"/>
      <c r="PHB53" s="31"/>
      <c r="PHC53" s="31"/>
      <c r="PHD53" s="31"/>
      <c r="PHE53" s="31"/>
      <c r="PHF53" s="31"/>
      <c r="PHG53" s="31"/>
      <c r="PHH53" s="31"/>
      <c r="PHI53" s="31"/>
      <c r="PHJ53" s="31"/>
      <c r="PHK53" s="31"/>
      <c r="PHL53" s="31"/>
      <c r="PHM53" s="31"/>
      <c r="PHN53" s="31"/>
      <c r="PHO53" s="31"/>
      <c r="PHP53" s="31"/>
      <c r="PHQ53" s="31"/>
      <c r="PHR53" s="31"/>
      <c r="PHS53" s="31"/>
      <c r="PHT53" s="31"/>
      <c r="PHU53" s="31"/>
      <c r="PHV53" s="31"/>
      <c r="PHW53" s="31"/>
      <c r="PHX53" s="31"/>
      <c r="PHY53" s="31"/>
      <c r="PHZ53" s="31"/>
      <c r="PIA53" s="31"/>
      <c r="PIB53" s="31"/>
      <c r="PIC53" s="31"/>
      <c r="PID53" s="31"/>
      <c r="PIE53" s="31"/>
      <c r="PIF53" s="31"/>
      <c r="PIG53" s="31"/>
      <c r="PIH53" s="31"/>
      <c r="PII53" s="31"/>
      <c r="PIJ53" s="31"/>
      <c r="PIK53" s="31"/>
      <c r="PIL53" s="31"/>
      <c r="PIM53" s="31"/>
      <c r="PIN53" s="31"/>
      <c r="PIO53" s="31"/>
      <c r="PIP53" s="31"/>
      <c r="PIQ53" s="31"/>
      <c r="PIR53" s="31"/>
      <c r="PIS53" s="31"/>
      <c r="PIT53" s="31"/>
      <c r="PIU53" s="31"/>
      <c r="PIV53" s="31"/>
      <c r="PIW53" s="31"/>
      <c r="PIX53" s="31"/>
      <c r="PIY53" s="31"/>
      <c r="PIZ53" s="31"/>
      <c r="PJA53" s="31"/>
      <c r="PJB53" s="31"/>
      <c r="PJC53" s="31"/>
      <c r="PJD53" s="31"/>
      <c r="PJE53" s="31"/>
      <c r="PJF53" s="31"/>
      <c r="PJG53" s="31"/>
      <c r="PJH53" s="31"/>
      <c r="PJI53" s="31"/>
      <c r="PJJ53" s="31"/>
      <c r="PJK53" s="31"/>
      <c r="PJL53" s="31"/>
      <c r="PJM53" s="31"/>
      <c r="PJN53" s="31"/>
      <c r="PJO53" s="31"/>
      <c r="PJP53" s="31"/>
      <c r="PJQ53" s="31"/>
      <c r="PJR53" s="31"/>
      <c r="PJS53" s="31"/>
      <c r="PJT53" s="31"/>
      <c r="PJU53" s="31"/>
      <c r="PJV53" s="31"/>
      <c r="PJW53" s="31"/>
      <c r="PJX53" s="31"/>
      <c r="PJY53" s="31"/>
      <c r="PJZ53" s="31"/>
      <c r="PKA53" s="31"/>
      <c r="PKB53" s="31"/>
      <c r="PKC53" s="31"/>
      <c r="PKD53" s="31"/>
      <c r="PKE53" s="31"/>
      <c r="PKF53" s="31"/>
      <c r="PKG53" s="31"/>
      <c r="PKH53" s="31"/>
      <c r="PKI53" s="31"/>
      <c r="PKJ53" s="31"/>
      <c r="PKK53" s="31"/>
      <c r="PKL53" s="31"/>
      <c r="PKM53" s="31"/>
      <c r="PKN53" s="31"/>
      <c r="PKO53" s="31"/>
      <c r="PKP53" s="31"/>
      <c r="PKQ53" s="31"/>
      <c r="PKR53" s="31"/>
      <c r="PKS53" s="31"/>
      <c r="PKT53" s="31"/>
      <c r="PKU53" s="31"/>
      <c r="PKV53" s="31"/>
      <c r="PKW53" s="31"/>
      <c r="PKX53" s="31"/>
      <c r="PKY53" s="31"/>
      <c r="PKZ53" s="31"/>
      <c r="PLA53" s="31"/>
      <c r="PLB53" s="31"/>
      <c r="PLC53" s="31"/>
      <c r="PLD53" s="31"/>
      <c r="PLE53" s="31"/>
      <c r="PLF53" s="31"/>
      <c r="PLG53" s="31"/>
      <c r="PLH53" s="31"/>
      <c r="PLI53" s="31"/>
      <c r="PLJ53" s="31"/>
      <c r="PLK53" s="31"/>
      <c r="PLL53" s="31"/>
      <c r="PLM53" s="31"/>
      <c r="PLN53" s="31"/>
      <c r="PLO53" s="31"/>
      <c r="PLP53" s="31"/>
      <c r="PLQ53" s="31"/>
      <c r="PLR53" s="31"/>
      <c r="PLS53" s="31"/>
      <c r="PLT53" s="31"/>
      <c r="PLU53" s="31"/>
      <c r="PLV53" s="31"/>
      <c r="PLW53" s="31"/>
      <c r="PLX53" s="31"/>
      <c r="PLY53" s="31"/>
      <c r="PLZ53" s="31"/>
      <c r="PMA53" s="31"/>
      <c r="PMB53" s="31"/>
      <c r="PMC53" s="31"/>
      <c r="PMD53" s="31"/>
      <c r="PME53" s="31"/>
      <c r="PMF53" s="31"/>
      <c r="PMG53" s="31"/>
      <c r="PMH53" s="31"/>
      <c r="PMI53" s="31"/>
      <c r="PMJ53" s="31"/>
      <c r="PMK53" s="31"/>
      <c r="PML53" s="31"/>
      <c r="PMM53" s="31"/>
      <c r="PMN53" s="31"/>
      <c r="PMO53" s="31"/>
      <c r="PMP53" s="31"/>
      <c r="PMQ53" s="31"/>
      <c r="PMR53" s="31"/>
      <c r="PMS53" s="31"/>
      <c r="PMT53" s="31"/>
      <c r="PMU53" s="31"/>
      <c r="PMV53" s="31"/>
      <c r="PMW53" s="31"/>
      <c r="PMX53" s="31"/>
      <c r="PMY53" s="31"/>
      <c r="PMZ53" s="31"/>
      <c r="PNA53" s="31"/>
      <c r="PNB53" s="31"/>
      <c r="PNC53" s="31"/>
      <c r="PND53" s="31"/>
      <c r="PNE53" s="31"/>
      <c r="PNF53" s="31"/>
      <c r="PNG53" s="31"/>
      <c r="PNH53" s="31"/>
      <c r="PNI53" s="31"/>
      <c r="PNJ53" s="31"/>
      <c r="PNK53" s="31"/>
      <c r="PNL53" s="31"/>
      <c r="PNM53" s="31"/>
      <c r="PNN53" s="31"/>
      <c r="PNO53" s="31"/>
      <c r="PNP53" s="31"/>
      <c r="PNQ53" s="31"/>
      <c r="PNR53" s="31"/>
      <c r="PNS53" s="31"/>
      <c r="PNT53" s="31"/>
      <c r="PNU53" s="31"/>
      <c r="PNV53" s="31"/>
      <c r="PNW53" s="31"/>
      <c r="PNX53" s="31"/>
      <c r="PNY53" s="31"/>
      <c r="PNZ53" s="31"/>
      <c r="POA53" s="31"/>
      <c r="POB53" s="31"/>
      <c r="POC53" s="31"/>
      <c r="POD53" s="31"/>
      <c r="POE53" s="31"/>
      <c r="POF53" s="31"/>
      <c r="POG53" s="31"/>
      <c r="POH53" s="31"/>
      <c r="POI53" s="31"/>
      <c r="POJ53" s="31"/>
      <c r="POK53" s="31"/>
      <c r="POL53" s="31"/>
      <c r="POM53" s="31"/>
      <c r="PON53" s="31"/>
      <c r="POO53" s="31"/>
      <c r="POP53" s="31"/>
      <c r="POQ53" s="31"/>
      <c r="POR53" s="31"/>
      <c r="POS53" s="31"/>
      <c r="POT53" s="31"/>
      <c r="POU53" s="31"/>
      <c r="POV53" s="31"/>
      <c r="POW53" s="31"/>
      <c r="POX53" s="31"/>
      <c r="POY53" s="31"/>
      <c r="POZ53" s="31"/>
      <c r="PPA53" s="31"/>
      <c r="PPB53" s="31"/>
      <c r="PPC53" s="31"/>
      <c r="PPD53" s="31"/>
      <c r="PPE53" s="31"/>
      <c r="PPF53" s="31"/>
      <c r="PPG53" s="31"/>
      <c r="PPH53" s="31"/>
      <c r="PPI53" s="31"/>
      <c r="PPJ53" s="31"/>
      <c r="PPK53" s="31"/>
      <c r="PPL53" s="31"/>
      <c r="PPM53" s="31"/>
      <c r="PPN53" s="31"/>
      <c r="PPO53" s="31"/>
      <c r="PPP53" s="31"/>
      <c r="PPQ53" s="31"/>
      <c r="PPR53" s="31"/>
      <c r="PPS53" s="31"/>
      <c r="PPT53" s="31"/>
      <c r="PPU53" s="31"/>
      <c r="PPV53" s="31"/>
      <c r="PPW53" s="31"/>
      <c r="PPX53" s="31"/>
      <c r="PPY53" s="31"/>
      <c r="PPZ53" s="31"/>
      <c r="PQA53" s="31"/>
      <c r="PQB53" s="31"/>
      <c r="PQC53" s="31"/>
      <c r="PQD53" s="31"/>
      <c r="PQE53" s="31"/>
      <c r="PQF53" s="31"/>
      <c r="PQG53" s="31"/>
      <c r="PQH53" s="31"/>
      <c r="PQI53" s="31"/>
      <c r="PQJ53" s="31"/>
      <c r="PQK53" s="31"/>
      <c r="PQL53" s="31"/>
      <c r="PQM53" s="31"/>
      <c r="PQN53" s="31"/>
      <c r="PQO53" s="31"/>
      <c r="PQP53" s="31"/>
      <c r="PQQ53" s="31"/>
      <c r="PQR53" s="31"/>
      <c r="PQS53" s="31"/>
      <c r="PQT53" s="31"/>
      <c r="PQU53" s="31"/>
      <c r="PQV53" s="31"/>
      <c r="PQW53" s="31"/>
      <c r="PQX53" s="31"/>
      <c r="PQY53" s="31"/>
      <c r="PQZ53" s="31"/>
      <c r="PRA53" s="31"/>
      <c r="PRB53" s="31"/>
      <c r="PRC53" s="31"/>
      <c r="PRD53" s="31"/>
      <c r="PRE53" s="31"/>
      <c r="PRF53" s="31"/>
      <c r="PRG53" s="31"/>
      <c r="PRH53" s="31"/>
      <c r="PRI53" s="31"/>
      <c r="PRJ53" s="31"/>
      <c r="PRK53" s="31"/>
      <c r="PRL53" s="31"/>
      <c r="PRM53" s="31"/>
      <c r="PRN53" s="31"/>
      <c r="PRO53" s="31"/>
      <c r="PRP53" s="31"/>
      <c r="PRQ53" s="31"/>
      <c r="PRR53" s="31"/>
      <c r="PRS53" s="31"/>
      <c r="PRT53" s="31"/>
      <c r="PRU53" s="31"/>
      <c r="PRV53" s="31"/>
      <c r="PRW53" s="31"/>
      <c r="PRX53" s="31"/>
      <c r="PRY53" s="31"/>
      <c r="PRZ53" s="31"/>
      <c r="PSA53" s="31"/>
      <c r="PSB53" s="31"/>
      <c r="PSC53" s="31"/>
      <c r="PSD53" s="31"/>
      <c r="PSE53" s="31"/>
      <c r="PSF53" s="31"/>
      <c r="PSG53" s="31"/>
      <c r="PSH53" s="31"/>
      <c r="PSI53" s="31"/>
      <c r="PSJ53" s="31"/>
      <c r="PSK53" s="31"/>
      <c r="PSL53" s="31"/>
      <c r="PSM53" s="31"/>
      <c r="PSN53" s="31"/>
      <c r="PSO53" s="31"/>
      <c r="PSP53" s="31"/>
      <c r="PSQ53" s="31"/>
      <c r="PSR53" s="31"/>
      <c r="PSS53" s="31"/>
      <c r="PST53" s="31"/>
      <c r="PSU53" s="31"/>
      <c r="PSV53" s="31"/>
      <c r="PSW53" s="31"/>
      <c r="PSX53" s="31"/>
      <c r="PSY53" s="31"/>
      <c r="PSZ53" s="31"/>
      <c r="PTA53" s="31"/>
      <c r="PTB53" s="31"/>
      <c r="PTC53" s="31"/>
      <c r="PTD53" s="31"/>
      <c r="PTE53" s="31"/>
      <c r="PTF53" s="31"/>
      <c r="PTG53" s="31"/>
      <c r="PTH53" s="31"/>
      <c r="PTI53" s="31"/>
      <c r="PTJ53" s="31"/>
      <c r="PTK53" s="31"/>
      <c r="PTL53" s="31"/>
      <c r="PTM53" s="31"/>
      <c r="PTN53" s="31"/>
      <c r="PTO53" s="31"/>
      <c r="PTP53" s="31"/>
      <c r="PTQ53" s="31"/>
      <c r="PTR53" s="31"/>
      <c r="PTS53" s="31"/>
      <c r="PTT53" s="31"/>
      <c r="PTU53" s="31"/>
      <c r="PTV53" s="31"/>
      <c r="PTW53" s="31"/>
      <c r="PTX53" s="31"/>
      <c r="PTY53" s="31"/>
      <c r="PTZ53" s="31"/>
      <c r="PUA53" s="31"/>
      <c r="PUB53" s="31"/>
      <c r="PUC53" s="31"/>
      <c r="PUD53" s="31"/>
      <c r="PUE53" s="31"/>
      <c r="PUF53" s="31"/>
      <c r="PUG53" s="31"/>
      <c r="PUH53" s="31"/>
      <c r="PUI53" s="31"/>
      <c r="PUJ53" s="31"/>
      <c r="PUK53" s="31"/>
      <c r="PUL53" s="31"/>
      <c r="PUM53" s="31"/>
      <c r="PUN53" s="31"/>
      <c r="PUO53" s="31"/>
      <c r="PUP53" s="31"/>
      <c r="PUQ53" s="31"/>
      <c r="PUR53" s="31"/>
      <c r="PUS53" s="31"/>
      <c r="PUT53" s="31"/>
      <c r="PUU53" s="31"/>
      <c r="PUV53" s="31"/>
      <c r="PUW53" s="31"/>
      <c r="PUX53" s="31"/>
      <c r="PUY53" s="31"/>
      <c r="PUZ53" s="31"/>
      <c r="PVA53" s="31"/>
      <c r="PVB53" s="31"/>
      <c r="PVC53" s="31"/>
      <c r="PVD53" s="31"/>
      <c r="PVE53" s="31"/>
      <c r="PVF53" s="31"/>
      <c r="PVG53" s="31"/>
      <c r="PVH53" s="31"/>
      <c r="PVI53" s="31"/>
      <c r="PVJ53" s="31"/>
      <c r="PVK53" s="31"/>
      <c r="PVL53" s="31"/>
      <c r="PVM53" s="31"/>
      <c r="PVN53" s="31"/>
      <c r="PVO53" s="31"/>
      <c r="PVP53" s="31"/>
      <c r="PVQ53" s="31"/>
      <c r="PVR53" s="31"/>
      <c r="PVS53" s="31"/>
      <c r="PVT53" s="31"/>
      <c r="PVU53" s="31"/>
      <c r="PVV53" s="31"/>
      <c r="PVW53" s="31"/>
      <c r="PVX53" s="31"/>
      <c r="PVY53" s="31"/>
      <c r="PVZ53" s="31"/>
      <c r="PWA53" s="31"/>
      <c r="PWB53" s="31"/>
      <c r="PWC53" s="31"/>
      <c r="PWD53" s="31"/>
      <c r="PWE53" s="31"/>
      <c r="PWF53" s="31"/>
      <c r="PWG53" s="31"/>
      <c r="PWH53" s="31"/>
      <c r="PWI53" s="31"/>
      <c r="PWJ53" s="31"/>
      <c r="PWK53" s="31"/>
      <c r="PWL53" s="31"/>
      <c r="PWM53" s="31"/>
      <c r="PWN53" s="31"/>
      <c r="PWO53" s="31"/>
      <c r="PWP53" s="31"/>
      <c r="PWQ53" s="31"/>
      <c r="PWR53" s="31"/>
      <c r="PWS53" s="31"/>
      <c r="PWT53" s="31"/>
      <c r="PWU53" s="31"/>
      <c r="PWV53" s="31"/>
      <c r="PWW53" s="31"/>
      <c r="PWX53" s="31"/>
      <c r="PWY53" s="31"/>
      <c r="PWZ53" s="31"/>
      <c r="PXA53" s="31"/>
      <c r="PXB53" s="31"/>
      <c r="PXC53" s="31"/>
      <c r="PXD53" s="31"/>
      <c r="PXE53" s="31"/>
      <c r="PXF53" s="31"/>
      <c r="PXG53" s="31"/>
      <c r="PXH53" s="31"/>
      <c r="PXI53" s="31"/>
      <c r="PXJ53" s="31"/>
      <c r="PXK53" s="31"/>
      <c r="PXL53" s="31"/>
      <c r="PXM53" s="31"/>
      <c r="PXN53" s="31"/>
      <c r="PXO53" s="31"/>
      <c r="PXP53" s="31"/>
      <c r="PXQ53" s="31"/>
      <c r="PXR53" s="31"/>
      <c r="PXS53" s="31"/>
      <c r="PXT53" s="31"/>
      <c r="PXU53" s="31"/>
      <c r="PXV53" s="31"/>
      <c r="PXW53" s="31"/>
      <c r="PXX53" s="31"/>
      <c r="PXY53" s="31"/>
      <c r="PXZ53" s="31"/>
      <c r="PYA53" s="31"/>
      <c r="PYB53" s="31"/>
      <c r="PYC53" s="31"/>
      <c r="PYD53" s="31"/>
      <c r="PYE53" s="31"/>
      <c r="PYF53" s="31"/>
      <c r="PYG53" s="31"/>
      <c r="PYH53" s="31"/>
      <c r="PYI53" s="31"/>
      <c r="PYJ53" s="31"/>
      <c r="PYK53" s="31"/>
      <c r="PYL53" s="31"/>
      <c r="PYM53" s="31"/>
      <c r="PYN53" s="31"/>
      <c r="PYO53" s="31"/>
      <c r="PYP53" s="31"/>
      <c r="PYQ53" s="31"/>
      <c r="PYR53" s="31"/>
      <c r="PYS53" s="31"/>
      <c r="PYT53" s="31"/>
      <c r="PYU53" s="31"/>
      <c r="PYV53" s="31"/>
      <c r="PYW53" s="31"/>
      <c r="PYX53" s="31"/>
      <c r="PYY53" s="31"/>
      <c r="PYZ53" s="31"/>
      <c r="PZA53" s="31"/>
      <c r="PZB53" s="31"/>
      <c r="PZC53" s="31"/>
      <c r="PZD53" s="31"/>
      <c r="PZE53" s="31"/>
      <c r="PZF53" s="31"/>
      <c r="PZG53" s="31"/>
      <c r="PZH53" s="31"/>
      <c r="PZI53" s="31"/>
      <c r="PZJ53" s="31"/>
      <c r="PZK53" s="31"/>
      <c r="PZL53" s="31"/>
      <c r="PZM53" s="31"/>
      <c r="PZN53" s="31"/>
      <c r="PZO53" s="31"/>
      <c r="PZP53" s="31"/>
      <c r="PZQ53" s="31"/>
      <c r="PZR53" s="31"/>
      <c r="PZS53" s="31"/>
      <c r="PZT53" s="31"/>
      <c r="PZU53" s="31"/>
      <c r="PZV53" s="31"/>
      <c r="PZW53" s="31"/>
      <c r="PZX53" s="31"/>
      <c r="PZY53" s="31"/>
      <c r="PZZ53" s="31"/>
      <c r="QAA53" s="31"/>
      <c r="QAB53" s="31"/>
      <c r="QAC53" s="31"/>
      <c r="QAD53" s="31"/>
      <c r="QAE53" s="31"/>
      <c r="QAF53" s="31"/>
      <c r="QAG53" s="31"/>
      <c r="QAH53" s="31"/>
      <c r="QAI53" s="31"/>
      <c r="QAJ53" s="31"/>
      <c r="QAK53" s="31"/>
      <c r="QAL53" s="31"/>
      <c r="QAM53" s="31"/>
      <c r="QAN53" s="31"/>
      <c r="QAO53" s="31"/>
      <c r="QAP53" s="31"/>
      <c r="QAQ53" s="31"/>
      <c r="QAR53" s="31"/>
      <c r="QAS53" s="31"/>
      <c r="QAT53" s="31"/>
      <c r="QAU53" s="31"/>
      <c r="QAV53" s="31"/>
      <c r="QAW53" s="31"/>
      <c r="QAX53" s="31"/>
      <c r="QAY53" s="31"/>
      <c r="QAZ53" s="31"/>
      <c r="QBA53" s="31"/>
      <c r="QBB53" s="31"/>
      <c r="QBC53" s="31"/>
      <c r="QBD53" s="31"/>
      <c r="QBE53" s="31"/>
      <c r="QBF53" s="31"/>
      <c r="QBG53" s="31"/>
      <c r="QBH53" s="31"/>
      <c r="QBI53" s="31"/>
      <c r="QBJ53" s="31"/>
      <c r="QBK53" s="31"/>
      <c r="QBL53" s="31"/>
      <c r="QBM53" s="31"/>
      <c r="QBN53" s="31"/>
      <c r="QBO53" s="31"/>
      <c r="QBP53" s="31"/>
      <c r="QBQ53" s="31"/>
      <c r="QBR53" s="31"/>
      <c r="QBS53" s="31"/>
      <c r="QBT53" s="31"/>
      <c r="QBU53" s="31"/>
      <c r="QBV53" s="31"/>
      <c r="QBW53" s="31"/>
      <c r="QBX53" s="31"/>
      <c r="QBY53" s="31"/>
      <c r="QBZ53" s="31"/>
      <c r="QCA53" s="31"/>
      <c r="QCB53" s="31"/>
      <c r="QCC53" s="31"/>
      <c r="QCD53" s="31"/>
      <c r="QCE53" s="31"/>
      <c r="QCF53" s="31"/>
      <c r="QCG53" s="31"/>
      <c r="QCH53" s="31"/>
      <c r="QCI53" s="31"/>
      <c r="QCJ53" s="31"/>
      <c r="QCK53" s="31"/>
      <c r="QCL53" s="31"/>
      <c r="QCM53" s="31"/>
      <c r="QCN53" s="31"/>
      <c r="QCO53" s="31"/>
      <c r="QCP53" s="31"/>
      <c r="QCQ53" s="31"/>
      <c r="QCR53" s="31"/>
      <c r="QCS53" s="31"/>
      <c r="QCT53" s="31"/>
      <c r="QCU53" s="31"/>
      <c r="QCV53" s="31"/>
      <c r="QCW53" s="31"/>
      <c r="QCX53" s="31"/>
      <c r="QCY53" s="31"/>
      <c r="QCZ53" s="31"/>
      <c r="QDA53" s="31"/>
      <c r="QDB53" s="31"/>
      <c r="QDC53" s="31"/>
      <c r="QDD53" s="31"/>
      <c r="QDE53" s="31"/>
      <c r="QDF53" s="31"/>
      <c r="QDG53" s="31"/>
      <c r="QDH53" s="31"/>
      <c r="QDI53" s="31"/>
      <c r="QDJ53" s="31"/>
      <c r="QDK53" s="31"/>
      <c r="QDL53" s="31"/>
      <c r="QDM53" s="31"/>
      <c r="QDN53" s="31"/>
      <c r="QDO53" s="31"/>
      <c r="QDP53" s="31"/>
      <c r="QDQ53" s="31"/>
      <c r="QDR53" s="31"/>
      <c r="QDS53" s="31"/>
      <c r="QDT53" s="31"/>
      <c r="QDU53" s="31"/>
      <c r="QDV53" s="31"/>
      <c r="QDW53" s="31"/>
      <c r="QDX53" s="31"/>
      <c r="QDY53" s="31"/>
      <c r="QDZ53" s="31"/>
      <c r="QEA53" s="31"/>
      <c r="QEB53" s="31"/>
      <c r="QEC53" s="31"/>
      <c r="QED53" s="31"/>
      <c r="QEE53" s="31"/>
      <c r="QEF53" s="31"/>
      <c r="QEG53" s="31"/>
      <c r="QEH53" s="31"/>
      <c r="QEI53" s="31"/>
      <c r="QEJ53" s="31"/>
      <c r="QEK53" s="31"/>
      <c r="QEL53" s="31"/>
      <c r="QEM53" s="31"/>
      <c r="QEN53" s="31"/>
      <c r="QEO53" s="31"/>
      <c r="QEP53" s="31"/>
      <c r="QEQ53" s="31"/>
      <c r="QER53" s="31"/>
      <c r="QES53" s="31"/>
      <c r="QET53" s="31"/>
      <c r="QEU53" s="31"/>
      <c r="QEV53" s="31"/>
      <c r="QEW53" s="31"/>
      <c r="QEX53" s="31"/>
      <c r="QEY53" s="31"/>
      <c r="QEZ53" s="31"/>
      <c r="QFA53" s="31"/>
      <c r="QFB53" s="31"/>
      <c r="QFC53" s="31"/>
      <c r="QFD53" s="31"/>
      <c r="QFE53" s="31"/>
      <c r="QFF53" s="31"/>
      <c r="QFG53" s="31"/>
      <c r="QFH53" s="31"/>
      <c r="QFI53" s="31"/>
      <c r="QFJ53" s="31"/>
      <c r="QFK53" s="31"/>
      <c r="QFL53" s="31"/>
      <c r="QFM53" s="31"/>
      <c r="QFN53" s="31"/>
      <c r="QFO53" s="31"/>
      <c r="QFP53" s="31"/>
      <c r="QFQ53" s="31"/>
      <c r="QFR53" s="31"/>
      <c r="QFS53" s="31"/>
      <c r="QFT53" s="31"/>
      <c r="QFU53" s="31"/>
      <c r="QFV53" s="31"/>
      <c r="QFW53" s="31"/>
      <c r="QFX53" s="31"/>
      <c r="QFY53" s="31"/>
      <c r="QFZ53" s="31"/>
      <c r="QGA53" s="31"/>
      <c r="QGB53" s="31"/>
      <c r="QGC53" s="31"/>
      <c r="QGD53" s="31"/>
      <c r="QGE53" s="31"/>
      <c r="QGF53" s="31"/>
      <c r="QGG53" s="31"/>
      <c r="QGH53" s="31"/>
      <c r="QGI53" s="31"/>
      <c r="QGJ53" s="31"/>
      <c r="QGK53" s="31"/>
      <c r="QGL53" s="31"/>
      <c r="QGM53" s="31"/>
      <c r="QGN53" s="31"/>
      <c r="QGO53" s="31"/>
      <c r="QGP53" s="31"/>
      <c r="QGQ53" s="31"/>
      <c r="QGR53" s="31"/>
      <c r="QGS53" s="31"/>
      <c r="QGT53" s="31"/>
      <c r="QGU53" s="31"/>
      <c r="QGV53" s="31"/>
      <c r="QGW53" s="31"/>
      <c r="QGX53" s="31"/>
      <c r="QGY53" s="31"/>
      <c r="QGZ53" s="31"/>
      <c r="QHA53" s="31"/>
      <c r="QHB53" s="31"/>
      <c r="QHC53" s="31"/>
      <c r="QHD53" s="31"/>
      <c r="QHE53" s="31"/>
      <c r="QHF53" s="31"/>
      <c r="QHG53" s="31"/>
      <c r="QHH53" s="31"/>
      <c r="QHI53" s="31"/>
      <c r="QHJ53" s="31"/>
      <c r="QHK53" s="31"/>
      <c r="QHL53" s="31"/>
      <c r="QHM53" s="31"/>
      <c r="QHN53" s="31"/>
      <c r="QHO53" s="31"/>
      <c r="QHP53" s="31"/>
      <c r="QHQ53" s="31"/>
      <c r="QHR53" s="31"/>
      <c r="QHS53" s="31"/>
      <c r="QHT53" s="31"/>
      <c r="QHU53" s="31"/>
      <c r="QHV53" s="31"/>
      <c r="QHW53" s="31"/>
      <c r="QHX53" s="31"/>
      <c r="QHY53" s="31"/>
      <c r="QHZ53" s="31"/>
      <c r="QIA53" s="31"/>
      <c r="QIB53" s="31"/>
      <c r="QIC53" s="31"/>
      <c r="QID53" s="31"/>
      <c r="QIE53" s="31"/>
      <c r="QIF53" s="31"/>
      <c r="QIG53" s="31"/>
      <c r="QIH53" s="31"/>
      <c r="QII53" s="31"/>
      <c r="QIJ53" s="31"/>
      <c r="QIK53" s="31"/>
      <c r="QIL53" s="31"/>
      <c r="QIM53" s="31"/>
      <c r="QIN53" s="31"/>
      <c r="QIO53" s="31"/>
      <c r="QIP53" s="31"/>
      <c r="QIQ53" s="31"/>
      <c r="QIR53" s="31"/>
      <c r="QIS53" s="31"/>
      <c r="QIT53" s="31"/>
      <c r="QIU53" s="31"/>
      <c r="QIV53" s="31"/>
      <c r="QIW53" s="31"/>
      <c r="QIX53" s="31"/>
      <c r="QIY53" s="31"/>
      <c r="QIZ53" s="31"/>
      <c r="QJA53" s="31"/>
      <c r="QJB53" s="31"/>
      <c r="QJC53" s="31"/>
      <c r="QJD53" s="31"/>
      <c r="QJE53" s="31"/>
      <c r="QJF53" s="31"/>
      <c r="QJG53" s="31"/>
      <c r="QJH53" s="31"/>
      <c r="QJI53" s="31"/>
      <c r="QJJ53" s="31"/>
      <c r="QJK53" s="31"/>
      <c r="QJL53" s="31"/>
      <c r="QJM53" s="31"/>
      <c r="QJN53" s="31"/>
      <c r="QJO53" s="31"/>
      <c r="QJP53" s="31"/>
      <c r="QJQ53" s="31"/>
      <c r="QJR53" s="31"/>
      <c r="QJS53" s="31"/>
      <c r="QJT53" s="31"/>
      <c r="QJU53" s="31"/>
      <c r="QJV53" s="31"/>
      <c r="QJW53" s="31"/>
      <c r="QJX53" s="31"/>
      <c r="QJY53" s="31"/>
      <c r="QJZ53" s="31"/>
      <c r="QKA53" s="31"/>
      <c r="QKB53" s="31"/>
      <c r="QKC53" s="31"/>
      <c r="QKD53" s="31"/>
      <c r="QKE53" s="31"/>
      <c r="QKF53" s="31"/>
      <c r="QKG53" s="31"/>
      <c r="QKH53" s="31"/>
      <c r="QKI53" s="31"/>
      <c r="QKJ53" s="31"/>
      <c r="QKK53" s="31"/>
      <c r="QKL53" s="31"/>
      <c r="QKM53" s="31"/>
      <c r="QKN53" s="31"/>
      <c r="QKO53" s="31"/>
      <c r="QKP53" s="31"/>
      <c r="QKQ53" s="31"/>
      <c r="QKR53" s="31"/>
      <c r="QKS53" s="31"/>
      <c r="QKT53" s="31"/>
      <c r="QKU53" s="31"/>
      <c r="QKV53" s="31"/>
      <c r="QKW53" s="31"/>
      <c r="QKX53" s="31"/>
      <c r="QKY53" s="31"/>
      <c r="QKZ53" s="31"/>
      <c r="QLA53" s="31"/>
      <c r="QLB53" s="31"/>
      <c r="QLC53" s="31"/>
      <c r="QLD53" s="31"/>
      <c r="QLE53" s="31"/>
      <c r="QLF53" s="31"/>
      <c r="QLG53" s="31"/>
      <c r="QLH53" s="31"/>
      <c r="QLI53" s="31"/>
      <c r="QLJ53" s="31"/>
      <c r="QLK53" s="31"/>
      <c r="QLL53" s="31"/>
      <c r="QLM53" s="31"/>
      <c r="QLN53" s="31"/>
      <c r="QLO53" s="31"/>
      <c r="QLP53" s="31"/>
      <c r="QLQ53" s="31"/>
      <c r="QLR53" s="31"/>
      <c r="QLS53" s="31"/>
      <c r="QLT53" s="31"/>
      <c r="QLU53" s="31"/>
      <c r="QLV53" s="31"/>
      <c r="QLW53" s="31"/>
      <c r="QLX53" s="31"/>
      <c r="QLY53" s="31"/>
      <c r="QLZ53" s="31"/>
      <c r="QMA53" s="31"/>
      <c r="QMB53" s="31"/>
      <c r="QMC53" s="31"/>
      <c r="QMD53" s="31"/>
      <c r="QME53" s="31"/>
      <c r="QMF53" s="31"/>
      <c r="QMG53" s="31"/>
      <c r="QMH53" s="31"/>
      <c r="QMI53" s="31"/>
      <c r="QMJ53" s="31"/>
      <c r="QMK53" s="31"/>
      <c r="QML53" s="31"/>
      <c r="QMM53" s="31"/>
      <c r="QMN53" s="31"/>
      <c r="QMO53" s="31"/>
      <c r="QMP53" s="31"/>
      <c r="QMQ53" s="31"/>
      <c r="QMR53" s="31"/>
      <c r="QMS53" s="31"/>
      <c r="QMT53" s="31"/>
      <c r="QMU53" s="31"/>
      <c r="QMV53" s="31"/>
      <c r="QMW53" s="31"/>
      <c r="QMX53" s="31"/>
      <c r="QMY53" s="31"/>
      <c r="QMZ53" s="31"/>
      <c r="QNA53" s="31"/>
      <c r="QNB53" s="31"/>
      <c r="QNC53" s="31"/>
      <c r="QND53" s="31"/>
      <c r="QNE53" s="31"/>
      <c r="QNF53" s="31"/>
      <c r="QNG53" s="31"/>
      <c r="QNH53" s="31"/>
      <c r="QNI53" s="31"/>
      <c r="QNJ53" s="31"/>
      <c r="QNK53" s="31"/>
      <c r="QNL53" s="31"/>
      <c r="QNM53" s="31"/>
      <c r="QNN53" s="31"/>
      <c r="QNO53" s="31"/>
      <c r="QNP53" s="31"/>
      <c r="QNQ53" s="31"/>
      <c r="QNR53" s="31"/>
      <c r="QNS53" s="31"/>
      <c r="QNT53" s="31"/>
      <c r="QNU53" s="31"/>
      <c r="QNV53" s="31"/>
      <c r="QNW53" s="31"/>
      <c r="QNX53" s="31"/>
      <c r="QNY53" s="31"/>
      <c r="QNZ53" s="31"/>
      <c r="QOA53" s="31"/>
      <c r="QOB53" s="31"/>
      <c r="QOC53" s="31"/>
      <c r="QOD53" s="31"/>
      <c r="QOE53" s="31"/>
      <c r="QOF53" s="31"/>
      <c r="QOG53" s="31"/>
      <c r="QOH53" s="31"/>
      <c r="QOI53" s="31"/>
      <c r="QOJ53" s="31"/>
      <c r="QOK53" s="31"/>
      <c r="QOL53" s="31"/>
      <c r="QOM53" s="31"/>
      <c r="QON53" s="31"/>
      <c r="QOO53" s="31"/>
      <c r="QOP53" s="31"/>
      <c r="QOQ53" s="31"/>
      <c r="QOR53" s="31"/>
      <c r="QOS53" s="31"/>
      <c r="QOT53" s="31"/>
      <c r="QOU53" s="31"/>
      <c r="QOV53" s="31"/>
      <c r="QOW53" s="31"/>
      <c r="QOX53" s="31"/>
      <c r="QOY53" s="31"/>
      <c r="QOZ53" s="31"/>
      <c r="QPA53" s="31"/>
      <c r="QPB53" s="31"/>
      <c r="QPC53" s="31"/>
      <c r="QPD53" s="31"/>
      <c r="QPE53" s="31"/>
      <c r="QPF53" s="31"/>
      <c r="QPG53" s="31"/>
      <c r="QPH53" s="31"/>
      <c r="QPI53" s="31"/>
      <c r="QPJ53" s="31"/>
      <c r="QPK53" s="31"/>
      <c r="QPL53" s="31"/>
      <c r="QPM53" s="31"/>
      <c r="QPN53" s="31"/>
      <c r="QPO53" s="31"/>
      <c r="QPP53" s="31"/>
      <c r="QPQ53" s="31"/>
      <c r="QPR53" s="31"/>
      <c r="QPS53" s="31"/>
      <c r="QPT53" s="31"/>
      <c r="QPU53" s="31"/>
      <c r="QPV53" s="31"/>
      <c r="QPW53" s="31"/>
      <c r="QPX53" s="31"/>
      <c r="QPY53" s="31"/>
      <c r="QPZ53" s="31"/>
      <c r="QQA53" s="31"/>
      <c r="QQB53" s="31"/>
      <c r="QQC53" s="31"/>
      <c r="QQD53" s="31"/>
      <c r="QQE53" s="31"/>
      <c r="QQF53" s="31"/>
      <c r="QQG53" s="31"/>
      <c r="QQH53" s="31"/>
      <c r="QQI53" s="31"/>
      <c r="QQJ53" s="31"/>
      <c r="QQK53" s="31"/>
      <c r="QQL53" s="31"/>
      <c r="QQM53" s="31"/>
      <c r="QQN53" s="31"/>
      <c r="QQO53" s="31"/>
      <c r="QQP53" s="31"/>
      <c r="QQQ53" s="31"/>
      <c r="QQR53" s="31"/>
      <c r="QQS53" s="31"/>
      <c r="QQT53" s="31"/>
      <c r="QQU53" s="31"/>
      <c r="QQV53" s="31"/>
      <c r="QQW53" s="31"/>
      <c r="QQX53" s="31"/>
      <c r="QQY53" s="31"/>
      <c r="QQZ53" s="31"/>
      <c r="QRA53" s="31"/>
      <c r="QRB53" s="31"/>
      <c r="QRC53" s="31"/>
      <c r="QRD53" s="31"/>
      <c r="QRE53" s="31"/>
      <c r="QRF53" s="31"/>
      <c r="QRG53" s="31"/>
      <c r="QRH53" s="31"/>
      <c r="QRI53" s="31"/>
      <c r="QRJ53" s="31"/>
      <c r="QRK53" s="31"/>
      <c r="QRL53" s="31"/>
      <c r="QRM53" s="31"/>
      <c r="QRN53" s="31"/>
      <c r="QRO53" s="31"/>
      <c r="QRP53" s="31"/>
      <c r="QRQ53" s="31"/>
      <c r="QRR53" s="31"/>
      <c r="QRS53" s="31"/>
      <c r="QRT53" s="31"/>
      <c r="QRU53" s="31"/>
      <c r="QRV53" s="31"/>
      <c r="QRW53" s="31"/>
      <c r="QRX53" s="31"/>
      <c r="QRY53" s="31"/>
      <c r="QRZ53" s="31"/>
      <c r="QSA53" s="31"/>
      <c r="QSB53" s="31"/>
      <c r="QSC53" s="31"/>
      <c r="QSD53" s="31"/>
      <c r="QSE53" s="31"/>
      <c r="QSF53" s="31"/>
      <c r="QSG53" s="31"/>
      <c r="QSH53" s="31"/>
      <c r="QSI53" s="31"/>
      <c r="QSJ53" s="31"/>
      <c r="QSK53" s="31"/>
      <c r="QSL53" s="31"/>
      <c r="QSM53" s="31"/>
      <c r="QSN53" s="31"/>
      <c r="QSO53" s="31"/>
      <c r="QSP53" s="31"/>
      <c r="QSQ53" s="31"/>
      <c r="QSR53" s="31"/>
      <c r="QSS53" s="31"/>
      <c r="QST53" s="31"/>
      <c r="QSU53" s="31"/>
      <c r="QSV53" s="31"/>
      <c r="QSW53" s="31"/>
      <c r="QSX53" s="31"/>
      <c r="QSY53" s="31"/>
      <c r="QSZ53" s="31"/>
      <c r="QTA53" s="31"/>
      <c r="QTB53" s="31"/>
      <c r="QTC53" s="31"/>
      <c r="QTD53" s="31"/>
      <c r="QTE53" s="31"/>
      <c r="QTF53" s="31"/>
      <c r="QTG53" s="31"/>
      <c r="QTH53" s="31"/>
      <c r="QTI53" s="31"/>
      <c r="QTJ53" s="31"/>
      <c r="QTK53" s="31"/>
      <c r="QTL53" s="31"/>
      <c r="QTM53" s="31"/>
      <c r="QTN53" s="31"/>
      <c r="QTO53" s="31"/>
      <c r="QTP53" s="31"/>
      <c r="QTQ53" s="31"/>
      <c r="QTR53" s="31"/>
      <c r="QTS53" s="31"/>
      <c r="QTT53" s="31"/>
      <c r="QTU53" s="31"/>
      <c r="QTV53" s="31"/>
      <c r="QTW53" s="31"/>
      <c r="QTX53" s="31"/>
      <c r="QTY53" s="31"/>
      <c r="QTZ53" s="31"/>
      <c r="QUA53" s="31"/>
      <c r="QUB53" s="31"/>
      <c r="QUC53" s="31"/>
      <c r="QUD53" s="31"/>
      <c r="QUE53" s="31"/>
      <c r="QUF53" s="31"/>
      <c r="QUG53" s="31"/>
      <c r="QUH53" s="31"/>
      <c r="QUI53" s="31"/>
      <c r="QUJ53" s="31"/>
      <c r="QUK53" s="31"/>
      <c r="QUL53" s="31"/>
      <c r="QUM53" s="31"/>
      <c r="QUN53" s="31"/>
      <c r="QUO53" s="31"/>
      <c r="QUP53" s="31"/>
      <c r="QUQ53" s="31"/>
      <c r="QUR53" s="31"/>
      <c r="QUS53" s="31"/>
      <c r="QUT53" s="31"/>
      <c r="QUU53" s="31"/>
      <c r="QUV53" s="31"/>
      <c r="QUW53" s="31"/>
      <c r="QUX53" s="31"/>
      <c r="QUY53" s="31"/>
      <c r="QUZ53" s="31"/>
      <c r="QVA53" s="31"/>
      <c r="QVB53" s="31"/>
      <c r="QVC53" s="31"/>
      <c r="QVD53" s="31"/>
      <c r="QVE53" s="31"/>
      <c r="QVF53" s="31"/>
      <c r="QVG53" s="31"/>
      <c r="QVH53" s="31"/>
      <c r="QVI53" s="31"/>
      <c r="QVJ53" s="31"/>
      <c r="QVK53" s="31"/>
      <c r="QVL53" s="31"/>
      <c r="QVM53" s="31"/>
      <c r="QVN53" s="31"/>
      <c r="QVO53" s="31"/>
      <c r="QVP53" s="31"/>
      <c r="QVQ53" s="31"/>
      <c r="QVR53" s="31"/>
      <c r="QVS53" s="31"/>
      <c r="QVT53" s="31"/>
      <c r="QVU53" s="31"/>
      <c r="QVV53" s="31"/>
      <c r="QVW53" s="31"/>
      <c r="QVX53" s="31"/>
      <c r="QVY53" s="31"/>
      <c r="QVZ53" s="31"/>
      <c r="QWA53" s="31"/>
      <c r="QWB53" s="31"/>
      <c r="QWC53" s="31"/>
      <c r="QWD53" s="31"/>
      <c r="QWE53" s="31"/>
      <c r="QWF53" s="31"/>
      <c r="QWG53" s="31"/>
      <c r="QWH53" s="31"/>
      <c r="QWI53" s="31"/>
      <c r="QWJ53" s="31"/>
      <c r="QWK53" s="31"/>
      <c r="QWL53" s="31"/>
      <c r="QWM53" s="31"/>
      <c r="QWN53" s="31"/>
      <c r="QWO53" s="31"/>
      <c r="QWP53" s="31"/>
      <c r="QWQ53" s="31"/>
      <c r="QWR53" s="31"/>
      <c r="QWS53" s="31"/>
      <c r="QWT53" s="31"/>
      <c r="QWU53" s="31"/>
      <c r="QWV53" s="31"/>
      <c r="QWW53" s="31"/>
      <c r="QWX53" s="31"/>
      <c r="QWY53" s="31"/>
      <c r="QWZ53" s="31"/>
      <c r="QXA53" s="31"/>
      <c r="QXB53" s="31"/>
      <c r="QXC53" s="31"/>
      <c r="QXD53" s="31"/>
      <c r="QXE53" s="31"/>
      <c r="QXF53" s="31"/>
      <c r="QXG53" s="31"/>
      <c r="QXH53" s="31"/>
      <c r="QXI53" s="31"/>
      <c r="QXJ53" s="31"/>
      <c r="QXK53" s="31"/>
      <c r="QXL53" s="31"/>
      <c r="QXM53" s="31"/>
      <c r="QXN53" s="31"/>
      <c r="QXO53" s="31"/>
      <c r="QXP53" s="31"/>
      <c r="QXQ53" s="31"/>
      <c r="QXR53" s="31"/>
      <c r="QXS53" s="31"/>
      <c r="QXT53" s="31"/>
      <c r="QXU53" s="31"/>
      <c r="QXV53" s="31"/>
      <c r="QXW53" s="31"/>
      <c r="QXX53" s="31"/>
      <c r="QXY53" s="31"/>
      <c r="QXZ53" s="31"/>
      <c r="QYA53" s="31"/>
      <c r="QYB53" s="31"/>
      <c r="QYC53" s="31"/>
      <c r="QYD53" s="31"/>
      <c r="QYE53" s="31"/>
      <c r="QYF53" s="31"/>
      <c r="QYG53" s="31"/>
      <c r="QYH53" s="31"/>
      <c r="QYI53" s="31"/>
      <c r="QYJ53" s="31"/>
      <c r="QYK53" s="31"/>
      <c r="QYL53" s="31"/>
      <c r="QYM53" s="31"/>
      <c r="QYN53" s="31"/>
      <c r="QYO53" s="31"/>
      <c r="QYP53" s="31"/>
      <c r="QYQ53" s="31"/>
      <c r="QYR53" s="31"/>
      <c r="QYS53" s="31"/>
      <c r="QYT53" s="31"/>
      <c r="QYU53" s="31"/>
      <c r="QYV53" s="31"/>
      <c r="QYW53" s="31"/>
      <c r="QYX53" s="31"/>
      <c r="QYY53" s="31"/>
      <c r="QYZ53" s="31"/>
      <c r="QZA53" s="31"/>
      <c r="QZB53" s="31"/>
      <c r="QZC53" s="31"/>
      <c r="QZD53" s="31"/>
      <c r="QZE53" s="31"/>
      <c r="QZF53" s="31"/>
      <c r="QZG53" s="31"/>
      <c r="QZH53" s="31"/>
      <c r="QZI53" s="31"/>
      <c r="QZJ53" s="31"/>
      <c r="QZK53" s="31"/>
      <c r="QZL53" s="31"/>
      <c r="QZM53" s="31"/>
      <c r="QZN53" s="31"/>
      <c r="QZO53" s="31"/>
      <c r="QZP53" s="31"/>
      <c r="QZQ53" s="31"/>
      <c r="QZR53" s="31"/>
      <c r="QZS53" s="31"/>
      <c r="QZT53" s="31"/>
      <c r="QZU53" s="31"/>
      <c r="QZV53" s="31"/>
      <c r="QZW53" s="31"/>
      <c r="QZX53" s="31"/>
      <c r="QZY53" s="31"/>
      <c r="QZZ53" s="31"/>
      <c r="RAA53" s="31"/>
      <c r="RAB53" s="31"/>
      <c r="RAC53" s="31"/>
      <c r="RAD53" s="31"/>
      <c r="RAE53" s="31"/>
      <c r="RAF53" s="31"/>
      <c r="RAG53" s="31"/>
      <c r="RAH53" s="31"/>
      <c r="RAI53" s="31"/>
      <c r="RAJ53" s="31"/>
      <c r="RAK53" s="31"/>
      <c r="RAL53" s="31"/>
      <c r="RAM53" s="31"/>
      <c r="RAN53" s="31"/>
      <c r="RAO53" s="31"/>
      <c r="RAP53" s="31"/>
      <c r="RAQ53" s="31"/>
      <c r="RAR53" s="31"/>
      <c r="RAS53" s="31"/>
      <c r="RAT53" s="31"/>
      <c r="RAU53" s="31"/>
      <c r="RAV53" s="31"/>
      <c r="RAW53" s="31"/>
      <c r="RAX53" s="31"/>
      <c r="RAY53" s="31"/>
      <c r="RAZ53" s="31"/>
      <c r="RBA53" s="31"/>
      <c r="RBB53" s="31"/>
      <c r="RBC53" s="31"/>
      <c r="RBD53" s="31"/>
      <c r="RBE53" s="31"/>
      <c r="RBF53" s="31"/>
      <c r="RBG53" s="31"/>
      <c r="RBH53" s="31"/>
      <c r="RBI53" s="31"/>
      <c r="RBJ53" s="31"/>
      <c r="RBK53" s="31"/>
      <c r="RBL53" s="31"/>
      <c r="RBM53" s="31"/>
      <c r="RBN53" s="31"/>
      <c r="RBO53" s="31"/>
      <c r="RBP53" s="31"/>
      <c r="RBQ53" s="31"/>
      <c r="RBR53" s="31"/>
      <c r="RBS53" s="31"/>
      <c r="RBT53" s="31"/>
      <c r="RBU53" s="31"/>
      <c r="RBV53" s="31"/>
      <c r="RBW53" s="31"/>
      <c r="RBX53" s="31"/>
      <c r="RBY53" s="31"/>
      <c r="RBZ53" s="31"/>
      <c r="RCA53" s="31"/>
      <c r="RCB53" s="31"/>
      <c r="RCC53" s="31"/>
      <c r="RCD53" s="31"/>
      <c r="RCE53" s="31"/>
      <c r="RCF53" s="31"/>
      <c r="RCG53" s="31"/>
      <c r="RCH53" s="31"/>
      <c r="RCI53" s="31"/>
      <c r="RCJ53" s="31"/>
      <c r="RCK53" s="31"/>
      <c r="RCL53" s="31"/>
      <c r="RCM53" s="31"/>
      <c r="RCN53" s="31"/>
      <c r="RCO53" s="31"/>
      <c r="RCP53" s="31"/>
      <c r="RCQ53" s="31"/>
      <c r="RCR53" s="31"/>
      <c r="RCS53" s="31"/>
      <c r="RCT53" s="31"/>
      <c r="RCU53" s="31"/>
      <c r="RCV53" s="31"/>
      <c r="RCW53" s="31"/>
      <c r="RCX53" s="31"/>
      <c r="RCY53" s="31"/>
      <c r="RCZ53" s="31"/>
      <c r="RDA53" s="31"/>
      <c r="RDB53" s="31"/>
      <c r="RDC53" s="31"/>
      <c r="RDD53" s="31"/>
      <c r="RDE53" s="31"/>
      <c r="RDF53" s="31"/>
      <c r="RDG53" s="31"/>
      <c r="RDH53" s="31"/>
      <c r="RDI53" s="31"/>
      <c r="RDJ53" s="31"/>
      <c r="RDK53" s="31"/>
      <c r="RDL53" s="31"/>
      <c r="RDM53" s="31"/>
      <c r="RDN53" s="31"/>
      <c r="RDO53" s="31"/>
      <c r="RDP53" s="31"/>
      <c r="RDQ53" s="31"/>
      <c r="RDR53" s="31"/>
      <c r="RDS53" s="31"/>
      <c r="RDT53" s="31"/>
      <c r="RDU53" s="31"/>
      <c r="RDV53" s="31"/>
      <c r="RDW53" s="31"/>
      <c r="RDX53" s="31"/>
      <c r="RDY53" s="31"/>
      <c r="RDZ53" s="31"/>
      <c r="REA53" s="31"/>
      <c r="REB53" s="31"/>
      <c r="REC53" s="31"/>
      <c r="RED53" s="31"/>
      <c r="REE53" s="31"/>
      <c r="REF53" s="31"/>
      <c r="REG53" s="31"/>
      <c r="REH53" s="31"/>
      <c r="REI53" s="31"/>
      <c r="REJ53" s="31"/>
      <c r="REK53" s="31"/>
      <c r="REL53" s="31"/>
      <c r="REM53" s="31"/>
      <c r="REN53" s="31"/>
      <c r="REO53" s="31"/>
      <c r="REP53" s="31"/>
      <c r="REQ53" s="31"/>
      <c r="RER53" s="31"/>
      <c r="RES53" s="31"/>
      <c r="RET53" s="31"/>
      <c r="REU53" s="31"/>
      <c r="REV53" s="31"/>
      <c r="REW53" s="31"/>
      <c r="REX53" s="31"/>
      <c r="REY53" s="31"/>
      <c r="REZ53" s="31"/>
      <c r="RFA53" s="31"/>
      <c r="RFB53" s="31"/>
      <c r="RFC53" s="31"/>
      <c r="RFD53" s="31"/>
      <c r="RFE53" s="31"/>
      <c r="RFF53" s="31"/>
      <c r="RFG53" s="31"/>
      <c r="RFH53" s="31"/>
      <c r="RFI53" s="31"/>
      <c r="RFJ53" s="31"/>
      <c r="RFK53" s="31"/>
      <c r="RFL53" s="31"/>
      <c r="RFM53" s="31"/>
      <c r="RFN53" s="31"/>
      <c r="RFO53" s="31"/>
      <c r="RFP53" s="31"/>
      <c r="RFQ53" s="31"/>
      <c r="RFR53" s="31"/>
      <c r="RFS53" s="31"/>
      <c r="RFT53" s="31"/>
      <c r="RFU53" s="31"/>
      <c r="RFV53" s="31"/>
      <c r="RFW53" s="31"/>
      <c r="RFX53" s="31"/>
      <c r="RFY53" s="31"/>
      <c r="RFZ53" s="31"/>
      <c r="RGA53" s="31"/>
      <c r="RGB53" s="31"/>
      <c r="RGC53" s="31"/>
      <c r="RGD53" s="31"/>
      <c r="RGE53" s="31"/>
      <c r="RGF53" s="31"/>
      <c r="RGG53" s="31"/>
      <c r="RGH53" s="31"/>
      <c r="RGI53" s="31"/>
      <c r="RGJ53" s="31"/>
      <c r="RGK53" s="31"/>
      <c r="RGL53" s="31"/>
      <c r="RGM53" s="31"/>
      <c r="RGN53" s="31"/>
      <c r="RGO53" s="31"/>
      <c r="RGP53" s="31"/>
      <c r="RGQ53" s="31"/>
      <c r="RGR53" s="31"/>
      <c r="RGS53" s="31"/>
      <c r="RGT53" s="31"/>
      <c r="RGU53" s="31"/>
      <c r="RGV53" s="31"/>
      <c r="RGW53" s="31"/>
      <c r="RGX53" s="31"/>
      <c r="RGY53" s="31"/>
      <c r="RGZ53" s="31"/>
      <c r="RHA53" s="31"/>
      <c r="RHB53" s="31"/>
      <c r="RHC53" s="31"/>
      <c r="RHD53" s="31"/>
      <c r="RHE53" s="31"/>
      <c r="RHF53" s="31"/>
      <c r="RHG53" s="31"/>
      <c r="RHH53" s="31"/>
      <c r="RHI53" s="31"/>
      <c r="RHJ53" s="31"/>
      <c r="RHK53" s="31"/>
      <c r="RHL53" s="31"/>
      <c r="RHM53" s="31"/>
      <c r="RHN53" s="31"/>
      <c r="RHO53" s="31"/>
      <c r="RHP53" s="31"/>
      <c r="RHQ53" s="31"/>
      <c r="RHR53" s="31"/>
      <c r="RHS53" s="31"/>
      <c r="RHT53" s="31"/>
      <c r="RHU53" s="31"/>
      <c r="RHV53" s="31"/>
      <c r="RHW53" s="31"/>
      <c r="RHX53" s="31"/>
      <c r="RHY53" s="31"/>
      <c r="RHZ53" s="31"/>
      <c r="RIA53" s="31"/>
      <c r="RIB53" s="31"/>
      <c r="RIC53" s="31"/>
      <c r="RID53" s="31"/>
      <c r="RIE53" s="31"/>
      <c r="RIF53" s="31"/>
      <c r="RIG53" s="31"/>
      <c r="RIH53" s="31"/>
      <c r="RII53" s="31"/>
      <c r="RIJ53" s="31"/>
      <c r="RIK53" s="31"/>
      <c r="RIL53" s="31"/>
      <c r="RIM53" s="31"/>
      <c r="RIN53" s="31"/>
      <c r="RIO53" s="31"/>
      <c r="RIP53" s="31"/>
      <c r="RIQ53" s="31"/>
      <c r="RIR53" s="31"/>
      <c r="RIS53" s="31"/>
      <c r="RIT53" s="31"/>
      <c r="RIU53" s="31"/>
      <c r="RIV53" s="31"/>
      <c r="RIW53" s="31"/>
      <c r="RIX53" s="31"/>
      <c r="RIY53" s="31"/>
      <c r="RIZ53" s="31"/>
      <c r="RJA53" s="31"/>
      <c r="RJB53" s="31"/>
      <c r="RJC53" s="31"/>
      <c r="RJD53" s="31"/>
      <c r="RJE53" s="31"/>
      <c r="RJF53" s="31"/>
      <c r="RJG53" s="31"/>
      <c r="RJH53" s="31"/>
      <c r="RJI53" s="31"/>
      <c r="RJJ53" s="31"/>
      <c r="RJK53" s="31"/>
      <c r="RJL53" s="31"/>
      <c r="RJM53" s="31"/>
      <c r="RJN53" s="31"/>
      <c r="RJO53" s="31"/>
      <c r="RJP53" s="31"/>
      <c r="RJQ53" s="31"/>
      <c r="RJR53" s="31"/>
      <c r="RJS53" s="31"/>
      <c r="RJT53" s="31"/>
      <c r="RJU53" s="31"/>
      <c r="RJV53" s="31"/>
      <c r="RJW53" s="31"/>
      <c r="RJX53" s="31"/>
      <c r="RJY53" s="31"/>
      <c r="RJZ53" s="31"/>
      <c r="RKA53" s="31"/>
      <c r="RKB53" s="31"/>
      <c r="RKC53" s="31"/>
      <c r="RKD53" s="31"/>
      <c r="RKE53" s="31"/>
      <c r="RKF53" s="31"/>
      <c r="RKG53" s="31"/>
      <c r="RKH53" s="31"/>
      <c r="RKI53" s="31"/>
      <c r="RKJ53" s="31"/>
      <c r="RKK53" s="31"/>
      <c r="RKL53" s="31"/>
      <c r="RKM53" s="31"/>
      <c r="RKN53" s="31"/>
      <c r="RKO53" s="31"/>
      <c r="RKP53" s="31"/>
      <c r="RKQ53" s="31"/>
      <c r="RKR53" s="31"/>
      <c r="RKS53" s="31"/>
      <c r="RKT53" s="31"/>
      <c r="RKU53" s="31"/>
      <c r="RKV53" s="31"/>
      <c r="RKW53" s="31"/>
      <c r="RKX53" s="31"/>
      <c r="RKY53" s="31"/>
      <c r="RKZ53" s="31"/>
      <c r="RLA53" s="31"/>
      <c r="RLB53" s="31"/>
      <c r="RLC53" s="31"/>
      <c r="RLD53" s="31"/>
      <c r="RLE53" s="31"/>
      <c r="RLF53" s="31"/>
      <c r="RLG53" s="31"/>
      <c r="RLH53" s="31"/>
      <c r="RLI53" s="31"/>
      <c r="RLJ53" s="31"/>
      <c r="RLK53" s="31"/>
      <c r="RLL53" s="31"/>
      <c r="RLM53" s="31"/>
      <c r="RLN53" s="31"/>
      <c r="RLO53" s="31"/>
      <c r="RLP53" s="31"/>
      <c r="RLQ53" s="31"/>
      <c r="RLR53" s="31"/>
      <c r="RLS53" s="31"/>
      <c r="RLT53" s="31"/>
      <c r="RLU53" s="31"/>
      <c r="RLV53" s="31"/>
      <c r="RLW53" s="31"/>
      <c r="RLX53" s="31"/>
      <c r="RLY53" s="31"/>
      <c r="RLZ53" s="31"/>
      <c r="RMA53" s="31"/>
      <c r="RMB53" s="31"/>
      <c r="RMC53" s="31"/>
      <c r="RMD53" s="31"/>
      <c r="RME53" s="31"/>
      <c r="RMF53" s="31"/>
      <c r="RMG53" s="31"/>
      <c r="RMH53" s="31"/>
      <c r="RMI53" s="31"/>
      <c r="RMJ53" s="31"/>
      <c r="RMK53" s="31"/>
      <c r="RML53" s="31"/>
      <c r="RMM53" s="31"/>
      <c r="RMN53" s="31"/>
      <c r="RMO53" s="31"/>
      <c r="RMP53" s="31"/>
      <c r="RMQ53" s="31"/>
      <c r="RMR53" s="31"/>
      <c r="RMS53" s="31"/>
      <c r="RMT53" s="31"/>
      <c r="RMU53" s="31"/>
      <c r="RMV53" s="31"/>
      <c r="RMW53" s="31"/>
      <c r="RMX53" s="31"/>
      <c r="RMY53" s="31"/>
      <c r="RMZ53" s="31"/>
      <c r="RNA53" s="31"/>
      <c r="RNB53" s="31"/>
      <c r="RNC53" s="31"/>
      <c r="RND53" s="31"/>
      <c r="RNE53" s="31"/>
      <c r="RNF53" s="31"/>
      <c r="RNG53" s="31"/>
      <c r="RNH53" s="31"/>
      <c r="RNI53" s="31"/>
      <c r="RNJ53" s="31"/>
      <c r="RNK53" s="31"/>
      <c r="RNL53" s="31"/>
      <c r="RNM53" s="31"/>
      <c r="RNN53" s="31"/>
      <c r="RNO53" s="31"/>
      <c r="RNP53" s="31"/>
      <c r="RNQ53" s="31"/>
      <c r="RNR53" s="31"/>
      <c r="RNS53" s="31"/>
      <c r="RNT53" s="31"/>
      <c r="RNU53" s="31"/>
      <c r="RNV53" s="31"/>
      <c r="RNW53" s="31"/>
      <c r="RNX53" s="31"/>
      <c r="RNY53" s="31"/>
      <c r="RNZ53" s="31"/>
      <c r="ROA53" s="31"/>
      <c r="ROB53" s="31"/>
      <c r="ROC53" s="31"/>
      <c r="ROD53" s="31"/>
      <c r="ROE53" s="31"/>
      <c r="ROF53" s="31"/>
      <c r="ROG53" s="31"/>
      <c r="ROH53" s="31"/>
      <c r="ROI53" s="31"/>
      <c r="ROJ53" s="31"/>
      <c r="ROK53" s="31"/>
      <c r="ROL53" s="31"/>
      <c r="ROM53" s="31"/>
      <c r="RON53" s="31"/>
      <c r="ROO53" s="31"/>
      <c r="ROP53" s="31"/>
      <c r="ROQ53" s="31"/>
      <c r="ROR53" s="31"/>
      <c r="ROS53" s="31"/>
      <c r="ROT53" s="31"/>
      <c r="ROU53" s="31"/>
      <c r="ROV53" s="31"/>
      <c r="ROW53" s="31"/>
      <c r="ROX53" s="31"/>
      <c r="ROY53" s="31"/>
      <c r="ROZ53" s="31"/>
      <c r="RPA53" s="31"/>
      <c r="RPB53" s="31"/>
      <c r="RPC53" s="31"/>
      <c r="RPD53" s="31"/>
      <c r="RPE53" s="31"/>
      <c r="RPF53" s="31"/>
      <c r="RPG53" s="31"/>
      <c r="RPH53" s="31"/>
      <c r="RPI53" s="31"/>
      <c r="RPJ53" s="31"/>
      <c r="RPK53" s="31"/>
      <c r="RPL53" s="31"/>
      <c r="RPM53" s="31"/>
      <c r="RPN53" s="31"/>
      <c r="RPO53" s="31"/>
      <c r="RPP53" s="31"/>
      <c r="RPQ53" s="31"/>
      <c r="RPR53" s="31"/>
      <c r="RPS53" s="31"/>
      <c r="RPT53" s="31"/>
      <c r="RPU53" s="31"/>
      <c r="RPV53" s="31"/>
      <c r="RPW53" s="31"/>
      <c r="RPX53" s="31"/>
      <c r="RPY53" s="31"/>
      <c r="RPZ53" s="31"/>
      <c r="RQA53" s="31"/>
      <c r="RQB53" s="31"/>
      <c r="RQC53" s="31"/>
      <c r="RQD53" s="31"/>
      <c r="RQE53" s="31"/>
      <c r="RQF53" s="31"/>
      <c r="RQG53" s="31"/>
      <c r="RQH53" s="31"/>
      <c r="RQI53" s="31"/>
      <c r="RQJ53" s="31"/>
      <c r="RQK53" s="31"/>
      <c r="RQL53" s="31"/>
      <c r="RQM53" s="31"/>
      <c r="RQN53" s="31"/>
      <c r="RQO53" s="31"/>
      <c r="RQP53" s="31"/>
      <c r="RQQ53" s="31"/>
      <c r="RQR53" s="31"/>
      <c r="RQS53" s="31"/>
      <c r="RQT53" s="31"/>
      <c r="RQU53" s="31"/>
      <c r="RQV53" s="31"/>
      <c r="RQW53" s="31"/>
      <c r="RQX53" s="31"/>
      <c r="RQY53" s="31"/>
      <c r="RQZ53" s="31"/>
      <c r="RRA53" s="31"/>
      <c r="RRB53" s="31"/>
      <c r="RRC53" s="31"/>
      <c r="RRD53" s="31"/>
      <c r="RRE53" s="31"/>
      <c r="RRF53" s="31"/>
      <c r="RRG53" s="31"/>
      <c r="RRH53" s="31"/>
      <c r="RRI53" s="31"/>
      <c r="RRJ53" s="31"/>
      <c r="RRK53" s="31"/>
      <c r="RRL53" s="31"/>
      <c r="RRM53" s="31"/>
      <c r="RRN53" s="31"/>
      <c r="RRO53" s="31"/>
      <c r="RRP53" s="31"/>
      <c r="RRQ53" s="31"/>
      <c r="RRR53" s="31"/>
      <c r="RRS53" s="31"/>
      <c r="RRT53" s="31"/>
      <c r="RRU53" s="31"/>
      <c r="RRV53" s="31"/>
      <c r="RRW53" s="31"/>
      <c r="RRX53" s="31"/>
      <c r="RRY53" s="31"/>
      <c r="RRZ53" s="31"/>
      <c r="RSA53" s="31"/>
      <c r="RSB53" s="31"/>
      <c r="RSC53" s="31"/>
      <c r="RSD53" s="31"/>
      <c r="RSE53" s="31"/>
      <c r="RSF53" s="31"/>
      <c r="RSG53" s="31"/>
      <c r="RSH53" s="31"/>
      <c r="RSI53" s="31"/>
      <c r="RSJ53" s="31"/>
      <c r="RSK53" s="31"/>
      <c r="RSL53" s="31"/>
      <c r="RSM53" s="31"/>
      <c r="RSN53" s="31"/>
      <c r="RSO53" s="31"/>
      <c r="RSP53" s="31"/>
      <c r="RSQ53" s="31"/>
      <c r="RSR53" s="31"/>
      <c r="RSS53" s="31"/>
      <c r="RST53" s="31"/>
      <c r="RSU53" s="31"/>
      <c r="RSV53" s="31"/>
      <c r="RSW53" s="31"/>
      <c r="RSX53" s="31"/>
      <c r="RSY53" s="31"/>
      <c r="RSZ53" s="31"/>
      <c r="RTA53" s="31"/>
      <c r="RTB53" s="31"/>
      <c r="RTC53" s="31"/>
      <c r="RTD53" s="31"/>
      <c r="RTE53" s="31"/>
      <c r="RTF53" s="31"/>
      <c r="RTG53" s="31"/>
      <c r="RTH53" s="31"/>
      <c r="RTI53" s="31"/>
      <c r="RTJ53" s="31"/>
      <c r="RTK53" s="31"/>
      <c r="RTL53" s="31"/>
      <c r="RTM53" s="31"/>
      <c r="RTN53" s="31"/>
      <c r="RTO53" s="31"/>
      <c r="RTP53" s="31"/>
      <c r="RTQ53" s="31"/>
      <c r="RTR53" s="31"/>
      <c r="RTS53" s="31"/>
      <c r="RTT53" s="31"/>
      <c r="RTU53" s="31"/>
      <c r="RTV53" s="31"/>
      <c r="RTW53" s="31"/>
      <c r="RTX53" s="31"/>
      <c r="RTY53" s="31"/>
      <c r="RTZ53" s="31"/>
      <c r="RUA53" s="31"/>
      <c r="RUB53" s="31"/>
      <c r="RUC53" s="31"/>
      <c r="RUD53" s="31"/>
      <c r="RUE53" s="31"/>
      <c r="RUF53" s="31"/>
      <c r="RUG53" s="31"/>
      <c r="RUH53" s="31"/>
      <c r="RUI53" s="31"/>
      <c r="RUJ53" s="31"/>
      <c r="RUK53" s="31"/>
      <c r="RUL53" s="31"/>
      <c r="RUM53" s="31"/>
      <c r="RUN53" s="31"/>
      <c r="RUO53" s="31"/>
      <c r="RUP53" s="31"/>
      <c r="RUQ53" s="31"/>
      <c r="RUR53" s="31"/>
      <c r="RUS53" s="31"/>
      <c r="RUT53" s="31"/>
      <c r="RUU53" s="31"/>
      <c r="RUV53" s="31"/>
      <c r="RUW53" s="31"/>
      <c r="RUX53" s="31"/>
      <c r="RUY53" s="31"/>
      <c r="RUZ53" s="31"/>
      <c r="RVA53" s="31"/>
      <c r="RVB53" s="31"/>
      <c r="RVC53" s="31"/>
      <c r="RVD53" s="31"/>
      <c r="RVE53" s="31"/>
      <c r="RVF53" s="31"/>
      <c r="RVG53" s="31"/>
      <c r="RVH53" s="31"/>
      <c r="RVI53" s="31"/>
      <c r="RVJ53" s="31"/>
      <c r="RVK53" s="31"/>
      <c r="RVL53" s="31"/>
      <c r="RVM53" s="31"/>
      <c r="RVN53" s="31"/>
      <c r="RVO53" s="31"/>
      <c r="RVP53" s="31"/>
      <c r="RVQ53" s="31"/>
      <c r="RVR53" s="31"/>
      <c r="RVS53" s="31"/>
      <c r="RVT53" s="31"/>
      <c r="RVU53" s="31"/>
      <c r="RVV53" s="31"/>
      <c r="RVW53" s="31"/>
      <c r="RVX53" s="31"/>
      <c r="RVY53" s="31"/>
      <c r="RVZ53" s="31"/>
      <c r="RWA53" s="31"/>
      <c r="RWB53" s="31"/>
      <c r="RWC53" s="31"/>
      <c r="RWD53" s="31"/>
      <c r="RWE53" s="31"/>
      <c r="RWF53" s="31"/>
      <c r="RWG53" s="31"/>
      <c r="RWH53" s="31"/>
      <c r="RWI53" s="31"/>
      <c r="RWJ53" s="31"/>
      <c r="RWK53" s="31"/>
      <c r="RWL53" s="31"/>
      <c r="RWM53" s="31"/>
      <c r="RWN53" s="31"/>
      <c r="RWO53" s="31"/>
      <c r="RWP53" s="31"/>
      <c r="RWQ53" s="31"/>
      <c r="RWR53" s="31"/>
      <c r="RWS53" s="31"/>
      <c r="RWT53" s="31"/>
      <c r="RWU53" s="31"/>
      <c r="RWV53" s="31"/>
      <c r="RWW53" s="31"/>
      <c r="RWX53" s="31"/>
      <c r="RWY53" s="31"/>
      <c r="RWZ53" s="31"/>
      <c r="RXA53" s="31"/>
      <c r="RXB53" s="31"/>
      <c r="RXC53" s="31"/>
      <c r="RXD53" s="31"/>
      <c r="RXE53" s="31"/>
      <c r="RXF53" s="31"/>
      <c r="RXG53" s="31"/>
      <c r="RXH53" s="31"/>
      <c r="RXI53" s="31"/>
      <c r="RXJ53" s="31"/>
      <c r="RXK53" s="31"/>
      <c r="RXL53" s="31"/>
      <c r="RXM53" s="31"/>
      <c r="RXN53" s="31"/>
      <c r="RXO53" s="31"/>
      <c r="RXP53" s="31"/>
      <c r="RXQ53" s="31"/>
      <c r="RXR53" s="31"/>
      <c r="RXS53" s="31"/>
      <c r="RXT53" s="31"/>
      <c r="RXU53" s="31"/>
      <c r="RXV53" s="31"/>
      <c r="RXW53" s="31"/>
      <c r="RXX53" s="31"/>
      <c r="RXY53" s="31"/>
      <c r="RXZ53" s="31"/>
      <c r="RYA53" s="31"/>
      <c r="RYB53" s="31"/>
      <c r="RYC53" s="31"/>
      <c r="RYD53" s="31"/>
      <c r="RYE53" s="31"/>
      <c r="RYF53" s="31"/>
      <c r="RYG53" s="31"/>
      <c r="RYH53" s="31"/>
      <c r="RYI53" s="31"/>
      <c r="RYJ53" s="31"/>
      <c r="RYK53" s="31"/>
      <c r="RYL53" s="31"/>
      <c r="RYM53" s="31"/>
      <c r="RYN53" s="31"/>
      <c r="RYO53" s="31"/>
      <c r="RYP53" s="31"/>
      <c r="RYQ53" s="31"/>
      <c r="RYR53" s="31"/>
      <c r="RYS53" s="31"/>
      <c r="RYT53" s="31"/>
      <c r="RYU53" s="31"/>
      <c r="RYV53" s="31"/>
      <c r="RYW53" s="31"/>
      <c r="RYX53" s="31"/>
      <c r="RYY53" s="31"/>
      <c r="RYZ53" s="31"/>
      <c r="RZA53" s="31"/>
      <c r="RZB53" s="31"/>
      <c r="RZC53" s="31"/>
      <c r="RZD53" s="31"/>
      <c r="RZE53" s="31"/>
      <c r="RZF53" s="31"/>
      <c r="RZG53" s="31"/>
      <c r="RZH53" s="31"/>
      <c r="RZI53" s="31"/>
      <c r="RZJ53" s="31"/>
      <c r="RZK53" s="31"/>
      <c r="RZL53" s="31"/>
      <c r="RZM53" s="31"/>
      <c r="RZN53" s="31"/>
      <c r="RZO53" s="31"/>
      <c r="RZP53" s="31"/>
      <c r="RZQ53" s="31"/>
      <c r="RZR53" s="31"/>
      <c r="RZS53" s="31"/>
      <c r="RZT53" s="31"/>
      <c r="RZU53" s="31"/>
      <c r="RZV53" s="31"/>
      <c r="RZW53" s="31"/>
      <c r="RZX53" s="31"/>
      <c r="RZY53" s="31"/>
      <c r="RZZ53" s="31"/>
      <c r="SAA53" s="31"/>
      <c r="SAB53" s="31"/>
      <c r="SAC53" s="31"/>
      <c r="SAD53" s="31"/>
      <c r="SAE53" s="31"/>
      <c r="SAF53" s="31"/>
      <c r="SAG53" s="31"/>
      <c r="SAH53" s="31"/>
      <c r="SAI53" s="31"/>
      <c r="SAJ53" s="31"/>
      <c r="SAK53" s="31"/>
      <c r="SAL53" s="31"/>
      <c r="SAM53" s="31"/>
      <c r="SAN53" s="31"/>
      <c r="SAO53" s="31"/>
      <c r="SAP53" s="31"/>
      <c r="SAQ53" s="31"/>
      <c r="SAR53" s="31"/>
      <c r="SAS53" s="31"/>
      <c r="SAT53" s="31"/>
      <c r="SAU53" s="31"/>
      <c r="SAV53" s="31"/>
      <c r="SAW53" s="31"/>
      <c r="SAX53" s="31"/>
      <c r="SAY53" s="31"/>
      <c r="SAZ53" s="31"/>
      <c r="SBA53" s="31"/>
      <c r="SBB53" s="31"/>
      <c r="SBC53" s="31"/>
      <c r="SBD53" s="31"/>
      <c r="SBE53" s="31"/>
      <c r="SBF53" s="31"/>
      <c r="SBG53" s="31"/>
      <c r="SBH53" s="31"/>
      <c r="SBI53" s="31"/>
      <c r="SBJ53" s="31"/>
      <c r="SBK53" s="31"/>
      <c r="SBL53" s="31"/>
      <c r="SBM53" s="31"/>
      <c r="SBN53" s="31"/>
      <c r="SBO53" s="31"/>
      <c r="SBP53" s="31"/>
      <c r="SBQ53" s="31"/>
      <c r="SBR53" s="31"/>
      <c r="SBS53" s="31"/>
      <c r="SBT53" s="31"/>
      <c r="SBU53" s="31"/>
      <c r="SBV53" s="31"/>
      <c r="SBW53" s="31"/>
      <c r="SBX53" s="31"/>
      <c r="SBY53" s="31"/>
      <c r="SBZ53" s="31"/>
      <c r="SCA53" s="31"/>
      <c r="SCB53" s="31"/>
      <c r="SCC53" s="31"/>
      <c r="SCD53" s="31"/>
      <c r="SCE53" s="31"/>
      <c r="SCF53" s="31"/>
      <c r="SCG53" s="31"/>
      <c r="SCH53" s="31"/>
      <c r="SCI53" s="31"/>
      <c r="SCJ53" s="31"/>
      <c r="SCK53" s="31"/>
      <c r="SCL53" s="31"/>
      <c r="SCM53" s="31"/>
      <c r="SCN53" s="31"/>
      <c r="SCO53" s="31"/>
      <c r="SCP53" s="31"/>
      <c r="SCQ53" s="31"/>
      <c r="SCR53" s="31"/>
      <c r="SCS53" s="31"/>
      <c r="SCT53" s="31"/>
      <c r="SCU53" s="31"/>
      <c r="SCV53" s="31"/>
      <c r="SCW53" s="31"/>
      <c r="SCX53" s="31"/>
      <c r="SCY53" s="31"/>
      <c r="SCZ53" s="31"/>
      <c r="SDA53" s="31"/>
      <c r="SDB53" s="31"/>
      <c r="SDC53" s="31"/>
      <c r="SDD53" s="31"/>
      <c r="SDE53" s="31"/>
      <c r="SDF53" s="31"/>
      <c r="SDG53" s="31"/>
      <c r="SDH53" s="31"/>
      <c r="SDI53" s="31"/>
      <c r="SDJ53" s="31"/>
      <c r="SDK53" s="31"/>
      <c r="SDL53" s="31"/>
      <c r="SDM53" s="31"/>
      <c r="SDN53" s="31"/>
      <c r="SDO53" s="31"/>
      <c r="SDP53" s="31"/>
      <c r="SDQ53" s="31"/>
      <c r="SDR53" s="31"/>
      <c r="SDS53" s="31"/>
      <c r="SDT53" s="31"/>
      <c r="SDU53" s="31"/>
      <c r="SDV53" s="31"/>
      <c r="SDW53" s="31"/>
      <c r="SDX53" s="31"/>
      <c r="SDY53" s="31"/>
      <c r="SDZ53" s="31"/>
      <c r="SEA53" s="31"/>
      <c r="SEB53" s="31"/>
      <c r="SEC53" s="31"/>
      <c r="SED53" s="31"/>
      <c r="SEE53" s="31"/>
      <c r="SEF53" s="31"/>
      <c r="SEG53" s="31"/>
      <c r="SEH53" s="31"/>
      <c r="SEI53" s="31"/>
      <c r="SEJ53" s="31"/>
      <c r="SEK53" s="31"/>
      <c r="SEL53" s="31"/>
      <c r="SEM53" s="31"/>
      <c r="SEN53" s="31"/>
      <c r="SEO53" s="31"/>
      <c r="SEP53" s="31"/>
      <c r="SEQ53" s="31"/>
      <c r="SER53" s="31"/>
      <c r="SES53" s="31"/>
      <c r="SET53" s="31"/>
      <c r="SEU53" s="31"/>
      <c r="SEV53" s="31"/>
      <c r="SEW53" s="31"/>
      <c r="SEX53" s="31"/>
      <c r="SEY53" s="31"/>
      <c r="SEZ53" s="31"/>
      <c r="SFA53" s="31"/>
      <c r="SFB53" s="31"/>
      <c r="SFC53" s="31"/>
      <c r="SFD53" s="31"/>
      <c r="SFE53" s="31"/>
      <c r="SFF53" s="31"/>
      <c r="SFG53" s="31"/>
      <c r="SFH53" s="31"/>
      <c r="SFI53" s="31"/>
      <c r="SFJ53" s="31"/>
      <c r="SFK53" s="31"/>
      <c r="SFL53" s="31"/>
      <c r="SFM53" s="31"/>
      <c r="SFN53" s="31"/>
      <c r="SFO53" s="31"/>
      <c r="SFP53" s="31"/>
      <c r="SFQ53" s="31"/>
      <c r="SFR53" s="31"/>
      <c r="SFS53" s="31"/>
      <c r="SFT53" s="31"/>
      <c r="SFU53" s="31"/>
      <c r="SFV53" s="31"/>
      <c r="SFW53" s="31"/>
      <c r="SFX53" s="31"/>
      <c r="SFY53" s="31"/>
      <c r="SFZ53" s="31"/>
      <c r="SGA53" s="31"/>
      <c r="SGB53" s="31"/>
      <c r="SGC53" s="31"/>
      <c r="SGD53" s="31"/>
      <c r="SGE53" s="31"/>
      <c r="SGF53" s="31"/>
      <c r="SGG53" s="31"/>
      <c r="SGH53" s="31"/>
      <c r="SGI53" s="31"/>
      <c r="SGJ53" s="31"/>
      <c r="SGK53" s="31"/>
      <c r="SGL53" s="31"/>
      <c r="SGM53" s="31"/>
      <c r="SGN53" s="31"/>
      <c r="SGO53" s="31"/>
      <c r="SGP53" s="31"/>
      <c r="SGQ53" s="31"/>
      <c r="SGR53" s="31"/>
      <c r="SGS53" s="31"/>
      <c r="SGT53" s="31"/>
      <c r="SGU53" s="31"/>
      <c r="SGV53" s="31"/>
      <c r="SGW53" s="31"/>
      <c r="SGX53" s="31"/>
      <c r="SGY53" s="31"/>
      <c r="SGZ53" s="31"/>
      <c r="SHA53" s="31"/>
      <c r="SHB53" s="31"/>
      <c r="SHC53" s="31"/>
      <c r="SHD53" s="31"/>
      <c r="SHE53" s="31"/>
      <c r="SHF53" s="31"/>
      <c r="SHG53" s="31"/>
      <c r="SHH53" s="31"/>
      <c r="SHI53" s="31"/>
      <c r="SHJ53" s="31"/>
      <c r="SHK53" s="31"/>
      <c r="SHL53" s="31"/>
      <c r="SHM53" s="31"/>
      <c r="SHN53" s="31"/>
      <c r="SHO53" s="31"/>
      <c r="SHP53" s="31"/>
      <c r="SHQ53" s="31"/>
      <c r="SHR53" s="31"/>
      <c r="SHS53" s="31"/>
      <c r="SHT53" s="31"/>
      <c r="SHU53" s="31"/>
      <c r="SHV53" s="31"/>
      <c r="SHW53" s="31"/>
      <c r="SHX53" s="31"/>
      <c r="SHY53" s="31"/>
      <c r="SHZ53" s="31"/>
      <c r="SIA53" s="31"/>
      <c r="SIB53" s="31"/>
      <c r="SIC53" s="31"/>
      <c r="SID53" s="31"/>
      <c r="SIE53" s="31"/>
      <c r="SIF53" s="31"/>
      <c r="SIG53" s="31"/>
      <c r="SIH53" s="31"/>
      <c r="SII53" s="31"/>
      <c r="SIJ53" s="31"/>
      <c r="SIK53" s="31"/>
      <c r="SIL53" s="31"/>
      <c r="SIM53" s="31"/>
      <c r="SIN53" s="31"/>
      <c r="SIO53" s="31"/>
      <c r="SIP53" s="31"/>
      <c r="SIQ53" s="31"/>
      <c r="SIR53" s="31"/>
      <c r="SIS53" s="31"/>
      <c r="SIT53" s="31"/>
      <c r="SIU53" s="31"/>
      <c r="SIV53" s="31"/>
      <c r="SIW53" s="31"/>
      <c r="SIX53" s="31"/>
      <c r="SIY53" s="31"/>
      <c r="SIZ53" s="31"/>
      <c r="SJA53" s="31"/>
      <c r="SJB53" s="31"/>
      <c r="SJC53" s="31"/>
      <c r="SJD53" s="31"/>
      <c r="SJE53" s="31"/>
      <c r="SJF53" s="31"/>
      <c r="SJG53" s="31"/>
      <c r="SJH53" s="31"/>
      <c r="SJI53" s="31"/>
      <c r="SJJ53" s="31"/>
      <c r="SJK53" s="31"/>
      <c r="SJL53" s="31"/>
      <c r="SJM53" s="31"/>
      <c r="SJN53" s="31"/>
      <c r="SJO53" s="31"/>
      <c r="SJP53" s="31"/>
      <c r="SJQ53" s="31"/>
      <c r="SJR53" s="31"/>
      <c r="SJS53" s="31"/>
      <c r="SJT53" s="31"/>
      <c r="SJU53" s="31"/>
      <c r="SJV53" s="31"/>
      <c r="SJW53" s="31"/>
      <c r="SJX53" s="31"/>
      <c r="SJY53" s="31"/>
      <c r="SJZ53" s="31"/>
      <c r="SKA53" s="31"/>
      <c r="SKB53" s="31"/>
      <c r="SKC53" s="31"/>
      <c r="SKD53" s="31"/>
      <c r="SKE53" s="31"/>
      <c r="SKF53" s="31"/>
      <c r="SKG53" s="31"/>
      <c r="SKH53" s="31"/>
      <c r="SKI53" s="31"/>
      <c r="SKJ53" s="31"/>
      <c r="SKK53" s="31"/>
      <c r="SKL53" s="31"/>
      <c r="SKM53" s="31"/>
      <c r="SKN53" s="31"/>
      <c r="SKO53" s="31"/>
      <c r="SKP53" s="31"/>
      <c r="SKQ53" s="31"/>
      <c r="SKR53" s="31"/>
      <c r="SKS53" s="31"/>
      <c r="SKT53" s="31"/>
      <c r="SKU53" s="31"/>
      <c r="SKV53" s="31"/>
      <c r="SKW53" s="31"/>
      <c r="SKX53" s="31"/>
      <c r="SKY53" s="31"/>
      <c r="SKZ53" s="31"/>
      <c r="SLA53" s="31"/>
      <c r="SLB53" s="31"/>
      <c r="SLC53" s="31"/>
      <c r="SLD53" s="31"/>
      <c r="SLE53" s="31"/>
      <c r="SLF53" s="31"/>
      <c r="SLG53" s="31"/>
      <c r="SLH53" s="31"/>
      <c r="SLI53" s="31"/>
      <c r="SLJ53" s="31"/>
      <c r="SLK53" s="31"/>
      <c r="SLL53" s="31"/>
      <c r="SLM53" s="31"/>
      <c r="SLN53" s="31"/>
      <c r="SLO53" s="31"/>
      <c r="SLP53" s="31"/>
      <c r="SLQ53" s="31"/>
      <c r="SLR53" s="31"/>
      <c r="SLS53" s="31"/>
      <c r="SLT53" s="31"/>
      <c r="SLU53" s="31"/>
      <c r="SLV53" s="31"/>
      <c r="SLW53" s="31"/>
      <c r="SLX53" s="31"/>
      <c r="SLY53" s="31"/>
      <c r="SLZ53" s="31"/>
      <c r="SMA53" s="31"/>
      <c r="SMB53" s="31"/>
      <c r="SMC53" s="31"/>
      <c r="SMD53" s="31"/>
      <c r="SME53" s="31"/>
      <c r="SMF53" s="31"/>
      <c r="SMG53" s="31"/>
      <c r="SMH53" s="31"/>
      <c r="SMI53" s="31"/>
      <c r="SMJ53" s="31"/>
      <c r="SMK53" s="31"/>
      <c r="SML53" s="31"/>
      <c r="SMM53" s="31"/>
      <c r="SMN53" s="31"/>
      <c r="SMO53" s="31"/>
      <c r="SMP53" s="31"/>
      <c r="SMQ53" s="31"/>
      <c r="SMR53" s="31"/>
      <c r="SMS53" s="31"/>
      <c r="SMT53" s="31"/>
      <c r="SMU53" s="31"/>
      <c r="SMV53" s="31"/>
      <c r="SMW53" s="31"/>
      <c r="SMX53" s="31"/>
      <c r="SMY53" s="31"/>
      <c r="SMZ53" s="31"/>
      <c r="SNA53" s="31"/>
      <c r="SNB53" s="31"/>
      <c r="SNC53" s="31"/>
      <c r="SND53" s="31"/>
      <c r="SNE53" s="31"/>
      <c r="SNF53" s="31"/>
      <c r="SNG53" s="31"/>
      <c r="SNH53" s="31"/>
      <c r="SNI53" s="31"/>
      <c r="SNJ53" s="31"/>
      <c r="SNK53" s="31"/>
      <c r="SNL53" s="31"/>
      <c r="SNM53" s="31"/>
      <c r="SNN53" s="31"/>
      <c r="SNO53" s="31"/>
      <c r="SNP53" s="31"/>
      <c r="SNQ53" s="31"/>
      <c r="SNR53" s="31"/>
      <c r="SNS53" s="31"/>
      <c r="SNT53" s="31"/>
      <c r="SNU53" s="31"/>
      <c r="SNV53" s="31"/>
      <c r="SNW53" s="31"/>
      <c r="SNX53" s="31"/>
      <c r="SNY53" s="31"/>
      <c r="SNZ53" s="31"/>
      <c r="SOA53" s="31"/>
      <c r="SOB53" s="31"/>
      <c r="SOC53" s="31"/>
      <c r="SOD53" s="31"/>
      <c r="SOE53" s="31"/>
      <c r="SOF53" s="31"/>
      <c r="SOG53" s="31"/>
      <c r="SOH53" s="31"/>
      <c r="SOI53" s="31"/>
      <c r="SOJ53" s="31"/>
      <c r="SOK53" s="31"/>
      <c r="SOL53" s="31"/>
      <c r="SOM53" s="31"/>
      <c r="SON53" s="31"/>
      <c r="SOO53" s="31"/>
      <c r="SOP53" s="31"/>
      <c r="SOQ53" s="31"/>
      <c r="SOR53" s="31"/>
      <c r="SOS53" s="31"/>
      <c r="SOT53" s="31"/>
      <c r="SOU53" s="31"/>
      <c r="SOV53" s="31"/>
      <c r="SOW53" s="31"/>
      <c r="SOX53" s="31"/>
      <c r="SOY53" s="31"/>
      <c r="SOZ53" s="31"/>
      <c r="SPA53" s="31"/>
      <c r="SPB53" s="31"/>
      <c r="SPC53" s="31"/>
      <c r="SPD53" s="31"/>
      <c r="SPE53" s="31"/>
      <c r="SPF53" s="31"/>
      <c r="SPG53" s="31"/>
      <c r="SPH53" s="31"/>
      <c r="SPI53" s="31"/>
      <c r="SPJ53" s="31"/>
      <c r="SPK53" s="31"/>
      <c r="SPL53" s="31"/>
      <c r="SPM53" s="31"/>
      <c r="SPN53" s="31"/>
      <c r="SPO53" s="31"/>
      <c r="SPP53" s="31"/>
      <c r="SPQ53" s="31"/>
      <c r="SPR53" s="31"/>
      <c r="SPS53" s="31"/>
      <c r="SPT53" s="31"/>
      <c r="SPU53" s="31"/>
      <c r="SPV53" s="31"/>
      <c r="SPW53" s="31"/>
      <c r="SPX53" s="31"/>
      <c r="SPY53" s="31"/>
      <c r="SPZ53" s="31"/>
      <c r="SQA53" s="31"/>
      <c r="SQB53" s="31"/>
      <c r="SQC53" s="31"/>
      <c r="SQD53" s="31"/>
      <c r="SQE53" s="31"/>
      <c r="SQF53" s="31"/>
      <c r="SQG53" s="31"/>
      <c r="SQH53" s="31"/>
      <c r="SQI53" s="31"/>
      <c r="SQJ53" s="31"/>
      <c r="SQK53" s="31"/>
      <c r="SQL53" s="31"/>
      <c r="SQM53" s="31"/>
      <c r="SQN53" s="31"/>
      <c r="SQO53" s="31"/>
      <c r="SQP53" s="31"/>
      <c r="SQQ53" s="31"/>
      <c r="SQR53" s="31"/>
      <c r="SQS53" s="31"/>
      <c r="SQT53" s="31"/>
      <c r="SQU53" s="31"/>
      <c r="SQV53" s="31"/>
      <c r="SQW53" s="31"/>
      <c r="SQX53" s="31"/>
      <c r="SQY53" s="31"/>
      <c r="SQZ53" s="31"/>
      <c r="SRA53" s="31"/>
      <c r="SRB53" s="31"/>
      <c r="SRC53" s="31"/>
      <c r="SRD53" s="31"/>
      <c r="SRE53" s="31"/>
      <c r="SRF53" s="31"/>
      <c r="SRG53" s="31"/>
      <c r="SRH53" s="31"/>
      <c r="SRI53" s="31"/>
      <c r="SRJ53" s="31"/>
      <c r="SRK53" s="31"/>
      <c r="SRL53" s="31"/>
      <c r="SRM53" s="31"/>
      <c r="SRN53" s="31"/>
      <c r="SRO53" s="31"/>
      <c r="SRP53" s="31"/>
      <c r="SRQ53" s="31"/>
      <c r="SRR53" s="31"/>
      <c r="SRS53" s="31"/>
      <c r="SRT53" s="31"/>
      <c r="SRU53" s="31"/>
      <c r="SRV53" s="31"/>
      <c r="SRW53" s="31"/>
      <c r="SRX53" s="31"/>
      <c r="SRY53" s="31"/>
      <c r="SRZ53" s="31"/>
      <c r="SSA53" s="31"/>
      <c r="SSB53" s="31"/>
      <c r="SSC53" s="31"/>
      <c r="SSD53" s="31"/>
      <c r="SSE53" s="31"/>
      <c r="SSF53" s="31"/>
      <c r="SSG53" s="31"/>
      <c r="SSH53" s="31"/>
      <c r="SSI53" s="31"/>
      <c r="SSJ53" s="31"/>
      <c r="SSK53" s="31"/>
      <c r="SSL53" s="31"/>
      <c r="SSM53" s="31"/>
      <c r="SSN53" s="31"/>
      <c r="SSO53" s="31"/>
      <c r="SSP53" s="31"/>
      <c r="SSQ53" s="31"/>
      <c r="SSR53" s="31"/>
      <c r="SSS53" s="31"/>
      <c r="SST53" s="31"/>
      <c r="SSU53" s="31"/>
      <c r="SSV53" s="31"/>
      <c r="SSW53" s="31"/>
      <c r="SSX53" s="31"/>
      <c r="SSY53" s="31"/>
      <c r="SSZ53" s="31"/>
      <c r="STA53" s="31"/>
      <c r="STB53" s="31"/>
      <c r="STC53" s="31"/>
      <c r="STD53" s="31"/>
      <c r="STE53" s="31"/>
      <c r="STF53" s="31"/>
      <c r="STG53" s="31"/>
      <c r="STH53" s="31"/>
      <c r="STI53" s="31"/>
      <c r="STJ53" s="31"/>
      <c r="STK53" s="31"/>
      <c r="STL53" s="31"/>
      <c r="STM53" s="31"/>
      <c r="STN53" s="31"/>
      <c r="STO53" s="31"/>
      <c r="STP53" s="31"/>
      <c r="STQ53" s="31"/>
      <c r="STR53" s="31"/>
      <c r="STS53" s="31"/>
      <c r="STT53" s="31"/>
      <c r="STU53" s="31"/>
      <c r="STV53" s="31"/>
      <c r="STW53" s="31"/>
      <c r="STX53" s="31"/>
      <c r="STY53" s="31"/>
      <c r="STZ53" s="31"/>
      <c r="SUA53" s="31"/>
      <c r="SUB53" s="31"/>
      <c r="SUC53" s="31"/>
      <c r="SUD53" s="31"/>
      <c r="SUE53" s="31"/>
      <c r="SUF53" s="31"/>
      <c r="SUG53" s="31"/>
      <c r="SUH53" s="31"/>
      <c r="SUI53" s="31"/>
      <c r="SUJ53" s="31"/>
      <c r="SUK53" s="31"/>
      <c r="SUL53" s="31"/>
      <c r="SUM53" s="31"/>
      <c r="SUN53" s="31"/>
      <c r="SUO53" s="31"/>
      <c r="SUP53" s="31"/>
      <c r="SUQ53" s="31"/>
      <c r="SUR53" s="31"/>
      <c r="SUS53" s="31"/>
      <c r="SUT53" s="31"/>
      <c r="SUU53" s="31"/>
      <c r="SUV53" s="31"/>
      <c r="SUW53" s="31"/>
      <c r="SUX53" s="31"/>
      <c r="SUY53" s="31"/>
      <c r="SUZ53" s="31"/>
      <c r="SVA53" s="31"/>
      <c r="SVB53" s="31"/>
      <c r="SVC53" s="31"/>
      <c r="SVD53" s="31"/>
      <c r="SVE53" s="31"/>
      <c r="SVF53" s="31"/>
      <c r="SVG53" s="31"/>
      <c r="SVH53" s="31"/>
      <c r="SVI53" s="31"/>
      <c r="SVJ53" s="31"/>
      <c r="SVK53" s="31"/>
      <c r="SVL53" s="31"/>
      <c r="SVM53" s="31"/>
      <c r="SVN53" s="31"/>
      <c r="SVO53" s="31"/>
      <c r="SVP53" s="31"/>
      <c r="SVQ53" s="31"/>
      <c r="SVR53" s="31"/>
      <c r="SVS53" s="31"/>
      <c r="SVT53" s="31"/>
      <c r="SVU53" s="31"/>
      <c r="SVV53" s="31"/>
      <c r="SVW53" s="31"/>
      <c r="SVX53" s="31"/>
      <c r="SVY53" s="31"/>
      <c r="SVZ53" s="31"/>
      <c r="SWA53" s="31"/>
      <c r="SWB53" s="31"/>
      <c r="SWC53" s="31"/>
      <c r="SWD53" s="31"/>
      <c r="SWE53" s="31"/>
      <c r="SWF53" s="31"/>
      <c r="SWG53" s="31"/>
      <c r="SWH53" s="31"/>
      <c r="SWI53" s="31"/>
      <c r="SWJ53" s="31"/>
      <c r="SWK53" s="31"/>
      <c r="SWL53" s="31"/>
      <c r="SWM53" s="31"/>
      <c r="SWN53" s="31"/>
      <c r="SWO53" s="31"/>
      <c r="SWP53" s="31"/>
      <c r="SWQ53" s="31"/>
      <c r="SWR53" s="31"/>
      <c r="SWS53" s="31"/>
      <c r="SWT53" s="31"/>
      <c r="SWU53" s="31"/>
      <c r="SWV53" s="31"/>
      <c r="SWW53" s="31"/>
      <c r="SWX53" s="31"/>
      <c r="SWY53" s="31"/>
      <c r="SWZ53" s="31"/>
      <c r="SXA53" s="31"/>
      <c r="SXB53" s="31"/>
      <c r="SXC53" s="31"/>
      <c r="SXD53" s="31"/>
      <c r="SXE53" s="31"/>
      <c r="SXF53" s="31"/>
      <c r="SXG53" s="31"/>
      <c r="SXH53" s="31"/>
      <c r="SXI53" s="31"/>
      <c r="SXJ53" s="31"/>
      <c r="SXK53" s="31"/>
      <c r="SXL53" s="31"/>
      <c r="SXM53" s="31"/>
      <c r="SXN53" s="31"/>
      <c r="SXO53" s="31"/>
      <c r="SXP53" s="31"/>
      <c r="SXQ53" s="31"/>
      <c r="SXR53" s="31"/>
      <c r="SXS53" s="31"/>
      <c r="SXT53" s="31"/>
      <c r="SXU53" s="31"/>
      <c r="SXV53" s="31"/>
      <c r="SXW53" s="31"/>
      <c r="SXX53" s="31"/>
      <c r="SXY53" s="31"/>
      <c r="SXZ53" s="31"/>
      <c r="SYA53" s="31"/>
      <c r="SYB53" s="31"/>
      <c r="SYC53" s="31"/>
      <c r="SYD53" s="31"/>
      <c r="SYE53" s="31"/>
      <c r="SYF53" s="31"/>
      <c r="SYG53" s="31"/>
      <c r="SYH53" s="31"/>
      <c r="SYI53" s="31"/>
      <c r="SYJ53" s="31"/>
      <c r="SYK53" s="31"/>
      <c r="SYL53" s="31"/>
      <c r="SYM53" s="31"/>
      <c r="SYN53" s="31"/>
      <c r="SYO53" s="31"/>
      <c r="SYP53" s="31"/>
      <c r="SYQ53" s="31"/>
      <c r="SYR53" s="31"/>
      <c r="SYS53" s="31"/>
      <c r="SYT53" s="31"/>
      <c r="SYU53" s="31"/>
      <c r="SYV53" s="31"/>
      <c r="SYW53" s="31"/>
      <c r="SYX53" s="31"/>
      <c r="SYY53" s="31"/>
      <c r="SYZ53" s="31"/>
      <c r="SZA53" s="31"/>
      <c r="SZB53" s="31"/>
      <c r="SZC53" s="31"/>
      <c r="SZD53" s="31"/>
      <c r="SZE53" s="31"/>
      <c r="SZF53" s="31"/>
      <c r="SZG53" s="31"/>
      <c r="SZH53" s="31"/>
      <c r="SZI53" s="31"/>
      <c r="SZJ53" s="31"/>
      <c r="SZK53" s="31"/>
      <c r="SZL53" s="31"/>
      <c r="SZM53" s="31"/>
      <c r="SZN53" s="31"/>
      <c r="SZO53" s="31"/>
      <c r="SZP53" s="31"/>
      <c r="SZQ53" s="31"/>
      <c r="SZR53" s="31"/>
      <c r="SZS53" s="31"/>
      <c r="SZT53" s="31"/>
      <c r="SZU53" s="31"/>
      <c r="SZV53" s="31"/>
      <c r="SZW53" s="31"/>
      <c r="SZX53" s="31"/>
      <c r="SZY53" s="31"/>
      <c r="SZZ53" s="31"/>
      <c r="TAA53" s="31"/>
      <c r="TAB53" s="31"/>
      <c r="TAC53" s="31"/>
      <c r="TAD53" s="31"/>
      <c r="TAE53" s="31"/>
      <c r="TAF53" s="31"/>
      <c r="TAG53" s="31"/>
      <c r="TAH53" s="31"/>
      <c r="TAI53" s="31"/>
      <c r="TAJ53" s="31"/>
      <c r="TAK53" s="31"/>
      <c r="TAL53" s="31"/>
      <c r="TAM53" s="31"/>
      <c r="TAN53" s="31"/>
      <c r="TAO53" s="31"/>
      <c r="TAP53" s="31"/>
      <c r="TAQ53" s="31"/>
      <c r="TAR53" s="31"/>
      <c r="TAS53" s="31"/>
      <c r="TAT53" s="31"/>
      <c r="TAU53" s="31"/>
      <c r="TAV53" s="31"/>
      <c r="TAW53" s="31"/>
      <c r="TAX53" s="31"/>
      <c r="TAY53" s="31"/>
      <c r="TAZ53" s="31"/>
      <c r="TBA53" s="31"/>
      <c r="TBB53" s="31"/>
      <c r="TBC53" s="31"/>
      <c r="TBD53" s="31"/>
      <c r="TBE53" s="31"/>
      <c r="TBF53" s="31"/>
      <c r="TBG53" s="31"/>
      <c r="TBH53" s="31"/>
      <c r="TBI53" s="31"/>
      <c r="TBJ53" s="31"/>
      <c r="TBK53" s="31"/>
      <c r="TBL53" s="31"/>
      <c r="TBM53" s="31"/>
      <c r="TBN53" s="31"/>
      <c r="TBO53" s="31"/>
      <c r="TBP53" s="31"/>
      <c r="TBQ53" s="31"/>
      <c r="TBR53" s="31"/>
      <c r="TBS53" s="31"/>
      <c r="TBT53" s="31"/>
      <c r="TBU53" s="31"/>
      <c r="TBV53" s="31"/>
      <c r="TBW53" s="31"/>
      <c r="TBX53" s="31"/>
      <c r="TBY53" s="31"/>
      <c r="TBZ53" s="31"/>
      <c r="TCA53" s="31"/>
      <c r="TCB53" s="31"/>
      <c r="TCC53" s="31"/>
      <c r="TCD53" s="31"/>
      <c r="TCE53" s="31"/>
      <c r="TCF53" s="31"/>
      <c r="TCG53" s="31"/>
      <c r="TCH53" s="31"/>
      <c r="TCI53" s="31"/>
      <c r="TCJ53" s="31"/>
      <c r="TCK53" s="31"/>
      <c r="TCL53" s="31"/>
      <c r="TCM53" s="31"/>
      <c r="TCN53" s="31"/>
      <c r="TCO53" s="31"/>
      <c r="TCP53" s="31"/>
      <c r="TCQ53" s="31"/>
      <c r="TCR53" s="31"/>
      <c r="TCS53" s="31"/>
      <c r="TCT53" s="31"/>
      <c r="TCU53" s="31"/>
      <c r="TCV53" s="31"/>
      <c r="TCW53" s="31"/>
      <c r="TCX53" s="31"/>
      <c r="TCY53" s="31"/>
      <c r="TCZ53" s="31"/>
      <c r="TDA53" s="31"/>
      <c r="TDB53" s="31"/>
      <c r="TDC53" s="31"/>
      <c r="TDD53" s="31"/>
      <c r="TDE53" s="31"/>
      <c r="TDF53" s="31"/>
      <c r="TDG53" s="31"/>
      <c r="TDH53" s="31"/>
      <c r="TDI53" s="31"/>
      <c r="TDJ53" s="31"/>
      <c r="TDK53" s="31"/>
      <c r="TDL53" s="31"/>
      <c r="TDM53" s="31"/>
      <c r="TDN53" s="31"/>
      <c r="TDO53" s="31"/>
      <c r="TDP53" s="31"/>
      <c r="TDQ53" s="31"/>
      <c r="TDR53" s="31"/>
      <c r="TDS53" s="31"/>
      <c r="TDT53" s="31"/>
      <c r="TDU53" s="31"/>
      <c r="TDV53" s="31"/>
      <c r="TDW53" s="31"/>
      <c r="TDX53" s="31"/>
      <c r="TDY53" s="31"/>
      <c r="TDZ53" s="31"/>
      <c r="TEA53" s="31"/>
      <c r="TEB53" s="31"/>
      <c r="TEC53" s="31"/>
      <c r="TED53" s="31"/>
      <c r="TEE53" s="31"/>
      <c r="TEF53" s="31"/>
      <c r="TEG53" s="31"/>
      <c r="TEH53" s="31"/>
      <c r="TEI53" s="31"/>
      <c r="TEJ53" s="31"/>
      <c r="TEK53" s="31"/>
      <c r="TEL53" s="31"/>
      <c r="TEM53" s="31"/>
      <c r="TEN53" s="31"/>
      <c r="TEO53" s="31"/>
      <c r="TEP53" s="31"/>
      <c r="TEQ53" s="31"/>
      <c r="TER53" s="31"/>
      <c r="TES53" s="31"/>
      <c r="TET53" s="31"/>
      <c r="TEU53" s="31"/>
      <c r="TEV53" s="31"/>
      <c r="TEW53" s="31"/>
      <c r="TEX53" s="31"/>
      <c r="TEY53" s="31"/>
      <c r="TEZ53" s="31"/>
      <c r="TFA53" s="31"/>
      <c r="TFB53" s="31"/>
      <c r="TFC53" s="31"/>
      <c r="TFD53" s="31"/>
      <c r="TFE53" s="31"/>
      <c r="TFF53" s="31"/>
      <c r="TFG53" s="31"/>
      <c r="TFH53" s="31"/>
      <c r="TFI53" s="31"/>
      <c r="TFJ53" s="31"/>
      <c r="TFK53" s="31"/>
      <c r="TFL53" s="31"/>
      <c r="TFM53" s="31"/>
      <c r="TFN53" s="31"/>
      <c r="TFO53" s="31"/>
      <c r="TFP53" s="31"/>
      <c r="TFQ53" s="31"/>
      <c r="TFR53" s="31"/>
      <c r="TFS53" s="31"/>
      <c r="TFT53" s="31"/>
      <c r="TFU53" s="31"/>
      <c r="TFV53" s="31"/>
      <c r="TFW53" s="31"/>
      <c r="TFX53" s="31"/>
      <c r="TFY53" s="31"/>
      <c r="TFZ53" s="31"/>
      <c r="TGA53" s="31"/>
      <c r="TGB53" s="31"/>
      <c r="TGC53" s="31"/>
      <c r="TGD53" s="31"/>
      <c r="TGE53" s="31"/>
      <c r="TGF53" s="31"/>
      <c r="TGG53" s="31"/>
      <c r="TGH53" s="31"/>
      <c r="TGI53" s="31"/>
      <c r="TGJ53" s="31"/>
      <c r="TGK53" s="31"/>
      <c r="TGL53" s="31"/>
      <c r="TGM53" s="31"/>
      <c r="TGN53" s="31"/>
      <c r="TGO53" s="31"/>
      <c r="TGP53" s="31"/>
      <c r="TGQ53" s="31"/>
      <c r="TGR53" s="31"/>
      <c r="TGS53" s="31"/>
      <c r="TGT53" s="31"/>
      <c r="TGU53" s="31"/>
      <c r="TGV53" s="31"/>
      <c r="TGW53" s="31"/>
      <c r="TGX53" s="31"/>
      <c r="TGY53" s="31"/>
      <c r="TGZ53" s="31"/>
      <c r="THA53" s="31"/>
      <c r="THB53" s="31"/>
      <c r="THC53" s="31"/>
      <c r="THD53" s="31"/>
      <c r="THE53" s="31"/>
      <c r="THF53" s="31"/>
      <c r="THG53" s="31"/>
      <c r="THH53" s="31"/>
      <c r="THI53" s="31"/>
      <c r="THJ53" s="31"/>
      <c r="THK53" s="31"/>
      <c r="THL53" s="31"/>
      <c r="THM53" s="31"/>
      <c r="THN53" s="31"/>
      <c r="THO53" s="31"/>
      <c r="THP53" s="31"/>
      <c r="THQ53" s="31"/>
      <c r="THR53" s="31"/>
      <c r="THS53" s="31"/>
      <c r="THT53" s="31"/>
      <c r="THU53" s="31"/>
      <c r="THV53" s="31"/>
      <c r="THW53" s="31"/>
      <c r="THX53" s="31"/>
      <c r="THY53" s="31"/>
      <c r="THZ53" s="31"/>
      <c r="TIA53" s="31"/>
      <c r="TIB53" s="31"/>
      <c r="TIC53" s="31"/>
      <c r="TID53" s="31"/>
      <c r="TIE53" s="31"/>
      <c r="TIF53" s="31"/>
      <c r="TIG53" s="31"/>
      <c r="TIH53" s="31"/>
      <c r="TII53" s="31"/>
      <c r="TIJ53" s="31"/>
      <c r="TIK53" s="31"/>
      <c r="TIL53" s="31"/>
      <c r="TIM53" s="31"/>
      <c r="TIN53" s="31"/>
      <c r="TIO53" s="31"/>
      <c r="TIP53" s="31"/>
      <c r="TIQ53" s="31"/>
      <c r="TIR53" s="31"/>
      <c r="TIS53" s="31"/>
      <c r="TIT53" s="31"/>
      <c r="TIU53" s="31"/>
      <c r="TIV53" s="31"/>
      <c r="TIW53" s="31"/>
      <c r="TIX53" s="31"/>
      <c r="TIY53" s="31"/>
      <c r="TIZ53" s="31"/>
      <c r="TJA53" s="31"/>
      <c r="TJB53" s="31"/>
      <c r="TJC53" s="31"/>
      <c r="TJD53" s="31"/>
      <c r="TJE53" s="31"/>
      <c r="TJF53" s="31"/>
      <c r="TJG53" s="31"/>
      <c r="TJH53" s="31"/>
      <c r="TJI53" s="31"/>
      <c r="TJJ53" s="31"/>
      <c r="TJK53" s="31"/>
      <c r="TJL53" s="31"/>
      <c r="TJM53" s="31"/>
      <c r="TJN53" s="31"/>
      <c r="TJO53" s="31"/>
      <c r="TJP53" s="31"/>
      <c r="TJQ53" s="31"/>
      <c r="TJR53" s="31"/>
      <c r="TJS53" s="31"/>
      <c r="TJT53" s="31"/>
      <c r="TJU53" s="31"/>
      <c r="TJV53" s="31"/>
      <c r="TJW53" s="31"/>
      <c r="TJX53" s="31"/>
      <c r="TJY53" s="31"/>
      <c r="TJZ53" s="31"/>
      <c r="TKA53" s="31"/>
      <c r="TKB53" s="31"/>
      <c r="TKC53" s="31"/>
      <c r="TKD53" s="31"/>
      <c r="TKE53" s="31"/>
      <c r="TKF53" s="31"/>
      <c r="TKG53" s="31"/>
      <c r="TKH53" s="31"/>
      <c r="TKI53" s="31"/>
      <c r="TKJ53" s="31"/>
      <c r="TKK53" s="31"/>
      <c r="TKL53" s="31"/>
      <c r="TKM53" s="31"/>
      <c r="TKN53" s="31"/>
      <c r="TKO53" s="31"/>
      <c r="TKP53" s="31"/>
      <c r="TKQ53" s="31"/>
      <c r="TKR53" s="31"/>
      <c r="TKS53" s="31"/>
      <c r="TKT53" s="31"/>
      <c r="TKU53" s="31"/>
      <c r="TKV53" s="31"/>
      <c r="TKW53" s="31"/>
      <c r="TKX53" s="31"/>
      <c r="TKY53" s="31"/>
      <c r="TKZ53" s="31"/>
      <c r="TLA53" s="31"/>
      <c r="TLB53" s="31"/>
      <c r="TLC53" s="31"/>
      <c r="TLD53" s="31"/>
      <c r="TLE53" s="31"/>
      <c r="TLF53" s="31"/>
      <c r="TLG53" s="31"/>
      <c r="TLH53" s="31"/>
      <c r="TLI53" s="31"/>
      <c r="TLJ53" s="31"/>
      <c r="TLK53" s="31"/>
      <c r="TLL53" s="31"/>
      <c r="TLM53" s="31"/>
      <c r="TLN53" s="31"/>
      <c r="TLO53" s="31"/>
      <c r="TLP53" s="31"/>
      <c r="TLQ53" s="31"/>
      <c r="TLR53" s="31"/>
      <c r="TLS53" s="31"/>
      <c r="TLT53" s="31"/>
      <c r="TLU53" s="31"/>
      <c r="TLV53" s="31"/>
      <c r="TLW53" s="31"/>
      <c r="TLX53" s="31"/>
      <c r="TLY53" s="31"/>
      <c r="TLZ53" s="31"/>
      <c r="TMA53" s="31"/>
      <c r="TMB53" s="31"/>
      <c r="TMC53" s="31"/>
      <c r="TMD53" s="31"/>
      <c r="TME53" s="31"/>
      <c r="TMF53" s="31"/>
      <c r="TMG53" s="31"/>
      <c r="TMH53" s="31"/>
      <c r="TMI53" s="31"/>
      <c r="TMJ53" s="31"/>
      <c r="TMK53" s="31"/>
      <c r="TML53" s="31"/>
      <c r="TMM53" s="31"/>
      <c r="TMN53" s="31"/>
      <c r="TMO53" s="31"/>
      <c r="TMP53" s="31"/>
      <c r="TMQ53" s="31"/>
      <c r="TMR53" s="31"/>
      <c r="TMS53" s="31"/>
      <c r="TMT53" s="31"/>
      <c r="TMU53" s="31"/>
      <c r="TMV53" s="31"/>
      <c r="TMW53" s="31"/>
      <c r="TMX53" s="31"/>
      <c r="TMY53" s="31"/>
      <c r="TMZ53" s="31"/>
      <c r="TNA53" s="31"/>
      <c r="TNB53" s="31"/>
      <c r="TNC53" s="31"/>
      <c r="TND53" s="31"/>
      <c r="TNE53" s="31"/>
      <c r="TNF53" s="31"/>
      <c r="TNG53" s="31"/>
      <c r="TNH53" s="31"/>
      <c r="TNI53" s="31"/>
      <c r="TNJ53" s="31"/>
      <c r="TNK53" s="31"/>
      <c r="TNL53" s="31"/>
      <c r="TNM53" s="31"/>
      <c r="TNN53" s="31"/>
      <c r="TNO53" s="31"/>
      <c r="TNP53" s="31"/>
      <c r="TNQ53" s="31"/>
      <c r="TNR53" s="31"/>
      <c r="TNS53" s="31"/>
      <c r="TNT53" s="31"/>
      <c r="TNU53" s="31"/>
      <c r="TNV53" s="31"/>
      <c r="TNW53" s="31"/>
      <c r="TNX53" s="31"/>
      <c r="TNY53" s="31"/>
      <c r="TNZ53" s="31"/>
      <c r="TOA53" s="31"/>
      <c r="TOB53" s="31"/>
      <c r="TOC53" s="31"/>
      <c r="TOD53" s="31"/>
      <c r="TOE53" s="31"/>
      <c r="TOF53" s="31"/>
      <c r="TOG53" s="31"/>
      <c r="TOH53" s="31"/>
      <c r="TOI53" s="31"/>
      <c r="TOJ53" s="31"/>
      <c r="TOK53" s="31"/>
      <c r="TOL53" s="31"/>
      <c r="TOM53" s="31"/>
      <c r="TON53" s="31"/>
      <c r="TOO53" s="31"/>
      <c r="TOP53" s="31"/>
      <c r="TOQ53" s="31"/>
      <c r="TOR53" s="31"/>
      <c r="TOS53" s="31"/>
      <c r="TOT53" s="31"/>
      <c r="TOU53" s="31"/>
      <c r="TOV53" s="31"/>
      <c r="TOW53" s="31"/>
      <c r="TOX53" s="31"/>
      <c r="TOY53" s="31"/>
      <c r="TOZ53" s="31"/>
      <c r="TPA53" s="31"/>
      <c r="TPB53" s="31"/>
      <c r="TPC53" s="31"/>
      <c r="TPD53" s="31"/>
      <c r="TPE53" s="31"/>
      <c r="TPF53" s="31"/>
      <c r="TPG53" s="31"/>
      <c r="TPH53" s="31"/>
      <c r="TPI53" s="31"/>
      <c r="TPJ53" s="31"/>
      <c r="TPK53" s="31"/>
      <c r="TPL53" s="31"/>
      <c r="TPM53" s="31"/>
      <c r="TPN53" s="31"/>
      <c r="TPO53" s="31"/>
      <c r="TPP53" s="31"/>
      <c r="TPQ53" s="31"/>
      <c r="TPR53" s="31"/>
      <c r="TPS53" s="31"/>
      <c r="TPT53" s="31"/>
      <c r="TPU53" s="31"/>
      <c r="TPV53" s="31"/>
      <c r="TPW53" s="31"/>
      <c r="TPX53" s="31"/>
      <c r="TPY53" s="31"/>
      <c r="TPZ53" s="31"/>
      <c r="TQA53" s="31"/>
      <c r="TQB53" s="31"/>
      <c r="TQC53" s="31"/>
      <c r="TQD53" s="31"/>
      <c r="TQE53" s="31"/>
      <c r="TQF53" s="31"/>
      <c r="TQG53" s="31"/>
      <c r="TQH53" s="31"/>
      <c r="TQI53" s="31"/>
      <c r="TQJ53" s="31"/>
      <c r="TQK53" s="31"/>
      <c r="TQL53" s="31"/>
      <c r="TQM53" s="31"/>
      <c r="TQN53" s="31"/>
      <c r="TQO53" s="31"/>
      <c r="TQP53" s="31"/>
      <c r="TQQ53" s="31"/>
      <c r="TQR53" s="31"/>
      <c r="TQS53" s="31"/>
      <c r="TQT53" s="31"/>
      <c r="TQU53" s="31"/>
      <c r="TQV53" s="31"/>
      <c r="TQW53" s="31"/>
      <c r="TQX53" s="31"/>
      <c r="TQY53" s="31"/>
      <c r="TQZ53" s="31"/>
      <c r="TRA53" s="31"/>
      <c r="TRB53" s="31"/>
      <c r="TRC53" s="31"/>
      <c r="TRD53" s="31"/>
      <c r="TRE53" s="31"/>
      <c r="TRF53" s="31"/>
      <c r="TRG53" s="31"/>
      <c r="TRH53" s="31"/>
      <c r="TRI53" s="31"/>
      <c r="TRJ53" s="31"/>
      <c r="TRK53" s="31"/>
      <c r="TRL53" s="31"/>
      <c r="TRM53" s="31"/>
      <c r="TRN53" s="31"/>
      <c r="TRO53" s="31"/>
      <c r="TRP53" s="31"/>
      <c r="TRQ53" s="31"/>
      <c r="TRR53" s="31"/>
      <c r="TRS53" s="31"/>
      <c r="TRT53" s="31"/>
      <c r="TRU53" s="31"/>
      <c r="TRV53" s="31"/>
      <c r="TRW53" s="31"/>
      <c r="TRX53" s="31"/>
      <c r="TRY53" s="31"/>
      <c r="TRZ53" s="31"/>
      <c r="TSA53" s="31"/>
      <c r="TSB53" s="31"/>
      <c r="TSC53" s="31"/>
      <c r="TSD53" s="31"/>
      <c r="TSE53" s="31"/>
      <c r="TSF53" s="31"/>
      <c r="TSG53" s="31"/>
      <c r="TSH53" s="31"/>
      <c r="TSI53" s="31"/>
      <c r="TSJ53" s="31"/>
      <c r="TSK53" s="31"/>
      <c r="TSL53" s="31"/>
      <c r="TSM53" s="31"/>
      <c r="TSN53" s="31"/>
      <c r="TSO53" s="31"/>
      <c r="TSP53" s="31"/>
      <c r="TSQ53" s="31"/>
      <c r="TSR53" s="31"/>
      <c r="TSS53" s="31"/>
      <c r="TST53" s="31"/>
      <c r="TSU53" s="31"/>
      <c r="TSV53" s="31"/>
      <c r="TSW53" s="31"/>
      <c r="TSX53" s="31"/>
      <c r="TSY53" s="31"/>
      <c r="TSZ53" s="31"/>
      <c r="TTA53" s="31"/>
      <c r="TTB53" s="31"/>
      <c r="TTC53" s="31"/>
      <c r="TTD53" s="31"/>
      <c r="TTE53" s="31"/>
      <c r="TTF53" s="31"/>
      <c r="TTG53" s="31"/>
      <c r="TTH53" s="31"/>
      <c r="TTI53" s="31"/>
      <c r="TTJ53" s="31"/>
      <c r="TTK53" s="31"/>
      <c r="TTL53" s="31"/>
      <c r="TTM53" s="31"/>
      <c r="TTN53" s="31"/>
      <c r="TTO53" s="31"/>
      <c r="TTP53" s="31"/>
      <c r="TTQ53" s="31"/>
      <c r="TTR53" s="31"/>
      <c r="TTS53" s="31"/>
      <c r="TTT53" s="31"/>
      <c r="TTU53" s="31"/>
      <c r="TTV53" s="31"/>
      <c r="TTW53" s="31"/>
      <c r="TTX53" s="31"/>
      <c r="TTY53" s="31"/>
      <c r="TTZ53" s="31"/>
      <c r="TUA53" s="31"/>
      <c r="TUB53" s="31"/>
      <c r="TUC53" s="31"/>
      <c r="TUD53" s="31"/>
      <c r="TUE53" s="31"/>
      <c r="TUF53" s="31"/>
      <c r="TUG53" s="31"/>
      <c r="TUH53" s="31"/>
      <c r="TUI53" s="31"/>
      <c r="TUJ53" s="31"/>
      <c r="TUK53" s="31"/>
      <c r="TUL53" s="31"/>
      <c r="TUM53" s="31"/>
      <c r="TUN53" s="31"/>
      <c r="TUO53" s="31"/>
      <c r="TUP53" s="31"/>
      <c r="TUQ53" s="31"/>
      <c r="TUR53" s="31"/>
      <c r="TUS53" s="31"/>
      <c r="TUT53" s="31"/>
      <c r="TUU53" s="31"/>
      <c r="TUV53" s="31"/>
      <c r="TUW53" s="31"/>
      <c r="TUX53" s="31"/>
      <c r="TUY53" s="31"/>
      <c r="TUZ53" s="31"/>
      <c r="TVA53" s="31"/>
      <c r="TVB53" s="31"/>
      <c r="TVC53" s="31"/>
      <c r="TVD53" s="31"/>
      <c r="TVE53" s="31"/>
      <c r="TVF53" s="31"/>
      <c r="TVG53" s="31"/>
      <c r="TVH53" s="31"/>
      <c r="TVI53" s="31"/>
      <c r="TVJ53" s="31"/>
      <c r="TVK53" s="31"/>
      <c r="TVL53" s="31"/>
      <c r="TVM53" s="31"/>
      <c r="TVN53" s="31"/>
      <c r="TVO53" s="31"/>
      <c r="TVP53" s="31"/>
      <c r="TVQ53" s="31"/>
      <c r="TVR53" s="31"/>
      <c r="TVS53" s="31"/>
      <c r="TVT53" s="31"/>
      <c r="TVU53" s="31"/>
      <c r="TVV53" s="31"/>
      <c r="TVW53" s="31"/>
      <c r="TVX53" s="31"/>
      <c r="TVY53" s="31"/>
      <c r="TVZ53" s="31"/>
      <c r="TWA53" s="31"/>
      <c r="TWB53" s="31"/>
      <c r="TWC53" s="31"/>
      <c r="TWD53" s="31"/>
      <c r="TWE53" s="31"/>
      <c r="TWF53" s="31"/>
      <c r="TWG53" s="31"/>
      <c r="TWH53" s="31"/>
      <c r="TWI53" s="31"/>
      <c r="TWJ53" s="31"/>
      <c r="TWK53" s="31"/>
      <c r="TWL53" s="31"/>
      <c r="TWM53" s="31"/>
      <c r="TWN53" s="31"/>
      <c r="TWO53" s="31"/>
      <c r="TWP53" s="31"/>
      <c r="TWQ53" s="31"/>
      <c r="TWR53" s="31"/>
      <c r="TWS53" s="31"/>
      <c r="TWT53" s="31"/>
      <c r="TWU53" s="31"/>
      <c r="TWV53" s="31"/>
      <c r="TWW53" s="31"/>
      <c r="TWX53" s="31"/>
      <c r="TWY53" s="31"/>
      <c r="TWZ53" s="31"/>
      <c r="TXA53" s="31"/>
      <c r="TXB53" s="31"/>
      <c r="TXC53" s="31"/>
      <c r="TXD53" s="31"/>
      <c r="TXE53" s="31"/>
      <c r="TXF53" s="31"/>
      <c r="TXG53" s="31"/>
      <c r="TXH53" s="31"/>
      <c r="TXI53" s="31"/>
      <c r="TXJ53" s="31"/>
      <c r="TXK53" s="31"/>
      <c r="TXL53" s="31"/>
      <c r="TXM53" s="31"/>
      <c r="TXN53" s="31"/>
      <c r="TXO53" s="31"/>
      <c r="TXP53" s="31"/>
      <c r="TXQ53" s="31"/>
      <c r="TXR53" s="31"/>
      <c r="TXS53" s="31"/>
      <c r="TXT53" s="31"/>
      <c r="TXU53" s="31"/>
      <c r="TXV53" s="31"/>
      <c r="TXW53" s="31"/>
      <c r="TXX53" s="31"/>
      <c r="TXY53" s="31"/>
      <c r="TXZ53" s="31"/>
      <c r="TYA53" s="31"/>
      <c r="TYB53" s="31"/>
      <c r="TYC53" s="31"/>
      <c r="TYD53" s="31"/>
      <c r="TYE53" s="31"/>
      <c r="TYF53" s="31"/>
      <c r="TYG53" s="31"/>
      <c r="TYH53" s="31"/>
      <c r="TYI53" s="31"/>
      <c r="TYJ53" s="31"/>
      <c r="TYK53" s="31"/>
      <c r="TYL53" s="31"/>
      <c r="TYM53" s="31"/>
      <c r="TYN53" s="31"/>
      <c r="TYO53" s="31"/>
      <c r="TYP53" s="31"/>
      <c r="TYQ53" s="31"/>
      <c r="TYR53" s="31"/>
      <c r="TYS53" s="31"/>
      <c r="TYT53" s="31"/>
      <c r="TYU53" s="31"/>
      <c r="TYV53" s="31"/>
      <c r="TYW53" s="31"/>
      <c r="TYX53" s="31"/>
      <c r="TYY53" s="31"/>
      <c r="TYZ53" s="31"/>
      <c r="TZA53" s="31"/>
      <c r="TZB53" s="31"/>
      <c r="TZC53" s="31"/>
      <c r="TZD53" s="31"/>
      <c r="TZE53" s="31"/>
      <c r="TZF53" s="31"/>
      <c r="TZG53" s="31"/>
      <c r="TZH53" s="31"/>
      <c r="TZI53" s="31"/>
      <c r="TZJ53" s="31"/>
      <c r="TZK53" s="31"/>
      <c r="TZL53" s="31"/>
      <c r="TZM53" s="31"/>
      <c r="TZN53" s="31"/>
      <c r="TZO53" s="31"/>
      <c r="TZP53" s="31"/>
      <c r="TZQ53" s="31"/>
      <c r="TZR53" s="31"/>
      <c r="TZS53" s="31"/>
      <c r="TZT53" s="31"/>
      <c r="TZU53" s="31"/>
      <c r="TZV53" s="31"/>
      <c r="TZW53" s="31"/>
      <c r="TZX53" s="31"/>
      <c r="TZY53" s="31"/>
      <c r="TZZ53" s="31"/>
      <c r="UAA53" s="31"/>
      <c r="UAB53" s="31"/>
      <c r="UAC53" s="31"/>
      <c r="UAD53" s="31"/>
      <c r="UAE53" s="31"/>
      <c r="UAF53" s="31"/>
      <c r="UAG53" s="31"/>
      <c r="UAH53" s="31"/>
      <c r="UAI53" s="31"/>
      <c r="UAJ53" s="31"/>
      <c r="UAK53" s="31"/>
      <c r="UAL53" s="31"/>
      <c r="UAM53" s="31"/>
      <c r="UAN53" s="31"/>
      <c r="UAO53" s="31"/>
      <c r="UAP53" s="31"/>
      <c r="UAQ53" s="31"/>
      <c r="UAR53" s="31"/>
      <c r="UAS53" s="31"/>
      <c r="UAT53" s="31"/>
      <c r="UAU53" s="31"/>
      <c r="UAV53" s="31"/>
      <c r="UAW53" s="31"/>
      <c r="UAX53" s="31"/>
      <c r="UAY53" s="31"/>
      <c r="UAZ53" s="31"/>
      <c r="UBA53" s="31"/>
      <c r="UBB53" s="31"/>
      <c r="UBC53" s="31"/>
      <c r="UBD53" s="31"/>
      <c r="UBE53" s="31"/>
      <c r="UBF53" s="31"/>
      <c r="UBG53" s="31"/>
      <c r="UBH53" s="31"/>
      <c r="UBI53" s="31"/>
      <c r="UBJ53" s="31"/>
      <c r="UBK53" s="31"/>
      <c r="UBL53" s="31"/>
      <c r="UBM53" s="31"/>
      <c r="UBN53" s="31"/>
      <c r="UBO53" s="31"/>
      <c r="UBP53" s="31"/>
      <c r="UBQ53" s="31"/>
      <c r="UBR53" s="31"/>
      <c r="UBS53" s="31"/>
      <c r="UBT53" s="31"/>
      <c r="UBU53" s="31"/>
      <c r="UBV53" s="31"/>
      <c r="UBW53" s="31"/>
      <c r="UBX53" s="31"/>
      <c r="UBY53" s="31"/>
      <c r="UBZ53" s="31"/>
      <c r="UCA53" s="31"/>
      <c r="UCB53" s="31"/>
      <c r="UCC53" s="31"/>
      <c r="UCD53" s="31"/>
      <c r="UCE53" s="31"/>
      <c r="UCF53" s="31"/>
      <c r="UCG53" s="31"/>
      <c r="UCH53" s="31"/>
      <c r="UCI53" s="31"/>
      <c r="UCJ53" s="31"/>
      <c r="UCK53" s="31"/>
      <c r="UCL53" s="31"/>
      <c r="UCM53" s="31"/>
      <c r="UCN53" s="31"/>
      <c r="UCO53" s="31"/>
      <c r="UCP53" s="31"/>
      <c r="UCQ53" s="31"/>
      <c r="UCR53" s="31"/>
      <c r="UCS53" s="31"/>
      <c r="UCT53" s="31"/>
      <c r="UCU53" s="31"/>
      <c r="UCV53" s="31"/>
      <c r="UCW53" s="31"/>
      <c r="UCX53" s="31"/>
      <c r="UCY53" s="31"/>
      <c r="UCZ53" s="31"/>
      <c r="UDA53" s="31"/>
      <c r="UDB53" s="31"/>
      <c r="UDC53" s="31"/>
      <c r="UDD53" s="31"/>
      <c r="UDE53" s="31"/>
      <c r="UDF53" s="31"/>
      <c r="UDG53" s="31"/>
      <c r="UDH53" s="31"/>
      <c r="UDI53" s="31"/>
      <c r="UDJ53" s="31"/>
      <c r="UDK53" s="31"/>
      <c r="UDL53" s="31"/>
      <c r="UDM53" s="31"/>
      <c r="UDN53" s="31"/>
      <c r="UDO53" s="31"/>
      <c r="UDP53" s="31"/>
      <c r="UDQ53" s="31"/>
      <c r="UDR53" s="31"/>
      <c r="UDS53" s="31"/>
      <c r="UDT53" s="31"/>
      <c r="UDU53" s="31"/>
      <c r="UDV53" s="31"/>
      <c r="UDW53" s="31"/>
      <c r="UDX53" s="31"/>
      <c r="UDY53" s="31"/>
      <c r="UDZ53" s="31"/>
      <c r="UEA53" s="31"/>
      <c r="UEB53" s="31"/>
      <c r="UEC53" s="31"/>
      <c r="UED53" s="31"/>
      <c r="UEE53" s="31"/>
      <c r="UEF53" s="31"/>
      <c r="UEG53" s="31"/>
      <c r="UEH53" s="31"/>
      <c r="UEI53" s="31"/>
      <c r="UEJ53" s="31"/>
      <c r="UEK53" s="31"/>
      <c r="UEL53" s="31"/>
      <c r="UEM53" s="31"/>
      <c r="UEN53" s="31"/>
      <c r="UEO53" s="31"/>
      <c r="UEP53" s="31"/>
      <c r="UEQ53" s="31"/>
      <c r="UER53" s="31"/>
      <c r="UES53" s="31"/>
      <c r="UET53" s="31"/>
      <c r="UEU53" s="31"/>
      <c r="UEV53" s="31"/>
      <c r="UEW53" s="31"/>
      <c r="UEX53" s="31"/>
      <c r="UEY53" s="31"/>
      <c r="UEZ53" s="31"/>
      <c r="UFA53" s="31"/>
      <c r="UFB53" s="31"/>
      <c r="UFC53" s="31"/>
      <c r="UFD53" s="31"/>
      <c r="UFE53" s="31"/>
      <c r="UFF53" s="31"/>
      <c r="UFG53" s="31"/>
      <c r="UFH53" s="31"/>
      <c r="UFI53" s="31"/>
      <c r="UFJ53" s="31"/>
      <c r="UFK53" s="31"/>
      <c r="UFL53" s="31"/>
      <c r="UFM53" s="31"/>
      <c r="UFN53" s="31"/>
      <c r="UFO53" s="31"/>
      <c r="UFP53" s="31"/>
      <c r="UFQ53" s="31"/>
      <c r="UFR53" s="31"/>
      <c r="UFS53" s="31"/>
      <c r="UFT53" s="31"/>
      <c r="UFU53" s="31"/>
      <c r="UFV53" s="31"/>
      <c r="UFW53" s="31"/>
      <c r="UFX53" s="31"/>
      <c r="UFY53" s="31"/>
      <c r="UFZ53" s="31"/>
      <c r="UGA53" s="31"/>
      <c r="UGB53" s="31"/>
      <c r="UGC53" s="31"/>
      <c r="UGD53" s="31"/>
      <c r="UGE53" s="31"/>
      <c r="UGF53" s="31"/>
      <c r="UGG53" s="31"/>
      <c r="UGH53" s="31"/>
      <c r="UGI53" s="31"/>
      <c r="UGJ53" s="31"/>
      <c r="UGK53" s="31"/>
      <c r="UGL53" s="31"/>
      <c r="UGM53" s="31"/>
      <c r="UGN53" s="31"/>
      <c r="UGO53" s="31"/>
      <c r="UGP53" s="31"/>
      <c r="UGQ53" s="31"/>
      <c r="UGR53" s="31"/>
      <c r="UGS53" s="31"/>
      <c r="UGT53" s="31"/>
      <c r="UGU53" s="31"/>
      <c r="UGV53" s="31"/>
      <c r="UGW53" s="31"/>
      <c r="UGX53" s="31"/>
      <c r="UGY53" s="31"/>
      <c r="UGZ53" s="31"/>
      <c r="UHA53" s="31"/>
      <c r="UHB53" s="31"/>
      <c r="UHC53" s="31"/>
      <c r="UHD53" s="31"/>
      <c r="UHE53" s="31"/>
      <c r="UHF53" s="31"/>
      <c r="UHG53" s="31"/>
      <c r="UHH53" s="31"/>
      <c r="UHI53" s="31"/>
      <c r="UHJ53" s="31"/>
      <c r="UHK53" s="31"/>
      <c r="UHL53" s="31"/>
      <c r="UHM53" s="31"/>
      <c r="UHN53" s="31"/>
      <c r="UHO53" s="31"/>
      <c r="UHP53" s="31"/>
      <c r="UHQ53" s="31"/>
      <c r="UHR53" s="31"/>
      <c r="UHS53" s="31"/>
      <c r="UHT53" s="31"/>
      <c r="UHU53" s="31"/>
      <c r="UHV53" s="31"/>
      <c r="UHW53" s="31"/>
      <c r="UHX53" s="31"/>
      <c r="UHY53" s="31"/>
      <c r="UHZ53" s="31"/>
      <c r="UIA53" s="31"/>
      <c r="UIB53" s="31"/>
      <c r="UIC53" s="31"/>
      <c r="UID53" s="31"/>
      <c r="UIE53" s="31"/>
      <c r="UIF53" s="31"/>
      <c r="UIG53" s="31"/>
      <c r="UIH53" s="31"/>
      <c r="UII53" s="31"/>
      <c r="UIJ53" s="31"/>
      <c r="UIK53" s="31"/>
      <c r="UIL53" s="31"/>
      <c r="UIM53" s="31"/>
      <c r="UIN53" s="31"/>
      <c r="UIO53" s="31"/>
      <c r="UIP53" s="31"/>
      <c r="UIQ53" s="31"/>
      <c r="UIR53" s="31"/>
      <c r="UIS53" s="31"/>
      <c r="UIT53" s="31"/>
      <c r="UIU53" s="31"/>
      <c r="UIV53" s="31"/>
      <c r="UIW53" s="31"/>
      <c r="UIX53" s="31"/>
      <c r="UIY53" s="31"/>
      <c r="UIZ53" s="31"/>
      <c r="UJA53" s="31"/>
      <c r="UJB53" s="31"/>
      <c r="UJC53" s="31"/>
      <c r="UJD53" s="31"/>
      <c r="UJE53" s="31"/>
      <c r="UJF53" s="31"/>
      <c r="UJG53" s="31"/>
      <c r="UJH53" s="31"/>
      <c r="UJI53" s="31"/>
      <c r="UJJ53" s="31"/>
      <c r="UJK53" s="31"/>
      <c r="UJL53" s="31"/>
      <c r="UJM53" s="31"/>
      <c r="UJN53" s="31"/>
      <c r="UJO53" s="31"/>
      <c r="UJP53" s="31"/>
      <c r="UJQ53" s="31"/>
      <c r="UJR53" s="31"/>
      <c r="UJS53" s="31"/>
      <c r="UJT53" s="31"/>
      <c r="UJU53" s="31"/>
      <c r="UJV53" s="31"/>
      <c r="UJW53" s="31"/>
      <c r="UJX53" s="31"/>
      <c r="UJY53" s="31"/>
      <c r="UJZ53" s="31"/>
      <c r="UKA53" s="31"/>
      <c r="UKB53" s="31"/>
      <c r="UKC53" s="31"/>
      <c r="UKD53" s="31"/>
      <c r="UKE53" s="31"/>
      <c r="UKF53" s="31"/>
      <c r="UKG53" s="31"/>
      <c r="UKH53" s="31"/>
      <c r="UKI53" s="31"/>
      <c r="UKJ53" s="31"/>
      <c r="UKK53" s="31"/>
      <c r="UKL53" s="31"/>
      <c r="UKM53" s="31"/>
      <c r="UKN53" s="31"/>
      <c r="UKO53" s="31"/>
      <c r="UKP53" s="31"/>
      <c r="UKQ53" s="31"/>
      <c r="UKR53" s="31"/>
      <c r="UKS53" s="31"/>
      <c r="UKT53" s="31"/>
      <c r="UKU53" s="31"/>
      <c r="UKV53" s="31"/>
      <c r="UKW53" s="31"/>
      <c r="UKX53" s="31"/>
      <c r="UKY53" s="31"/>
      <c r="UKZ53" s="31"/>
      <c r="ULA53" s="31"/>
      <c r="ULB53" s="31"/>
      <c r="ULC53" s="31"/>
      <c r="ULD53" s="31"/>
      <c r="ULE53" s="31"/>
      <c r="ULF53" s="31"/>
      <c r="ULG53" s="31"/>
      <c r="ULH53" s="31"/>
      <c r="ULI53" s="31"/>
      <c r="ULJ53" s="31"/>
      <c r="ULK53" s="31"/>
      <c r="ULL53" s="31"/>
      <c r="ULM53" s="31"/>
      <c r="ULN53" s="31"/>
      <c r="ULO53" s="31"/>
      <c r="ULP53" s="31"/>
      <c r="ULQ53" s="31"/>
      <c r="ULR53" s="31"/>
      <c r="ULS53" s="31"/>
      <c r="ULT53" s="31"/>
      <c r="ULU53" s="31"/>
      <c r="ULV53" s="31"/>
      <c r="ULW53" s="31"/>
      <c r="ULX53" s="31"/>
      <c r="ULY53" s="31"/>
      <c r="ULZ53" s="31"/>
      <c r="UMA53" s="31"/>
      <c r="UMB53" s="31"/>
      <c r="UMC53" s="31"/>
      <c r="UMD53" s="31"/>
      <c r="UME53" s="31"/>
      <c r="UMF53" s="31"/>
      <c r="UMG53" s="31"/>
      <c r="UMH53" s="31"/>
      <c r="UMI53" s="31"/>
      <c r="UMJ53" s="31"/>
      <c r="UMK53" s="31"/>
      <c r="UML53" s="31"/>
      <c r="UMM53" s="31"/>
      <c r="UMN53" s="31"/>
      <c r="UMO53" s="31"/>
      <c r="UMP53" s="31"/>
      <c r="UMQ53" s="31"/>
      <c r="UMR53" s="31"/>
      <c r="UMS53" s="31"/>
      <c r="UMT53" s="31"/>
      <c r="UMU53" s="31"/>
      <c r="UMV53" s="31"/>
      <c r="UMW53" s="31"/>
      <c r="UMX53" s="31"/>
      <c r="UMY53" s="31"/>
      <c r="UMZ53" s="31"/>
      <c r="UNA53" s="31"/>
      <c r="UNB53" s="31"/>
      <c r="UNC53" s="31"/>
      <c r="UND53" s="31"/>
      <c r="UNE53" s="31"/>
      <c r="UNF53" s="31"/>
      <c r="UNG53" s="31"/>
      <c r="UNH53" s="31"/>
      <c r="UNI53" s="31"/>
      <c r="UNJ53" s="31"/>
      <c r="UNK53" s="31"/>
      <c r="UNL53" s="31"/>
      <c r="UNM53" s="31"/>
      <c r="UNN53" s="31"/>
      <c r="UNO53" s="31"/>
      <c r="UNP53" s="31"/>
      <c r="UNQ53" s="31"/>
      <c r="UNR53" s="31"/>
      <c r="UNS53" s="31"/>
      <c r="UNT53" s="31"/>
      <c r="UNU53" s="31"/>
      <c r="UNV53" s="31"/>
      <c r="UNW53" s="31"/>
      <c r="UNX53" s="31"/>
      <c r="UNY53" s="31"/>
      <c r="UNZ53" s="31"/>
      <c r="UOA53" s="31"/>
      <c r="UOB53" s="31"/>
      <c r="UOC53" s="31"/>
      <c r="UOD53" s="31"/>
      <c r="UOE53" s="31"/>
      <c r="UOF53" s="31"/>
      <c r="UOG53" s="31"/>
      <c r="UOH53" s="31"/>
      <c r="UOI53" s="31"/>
      <c r="UOJ53" s="31"/>
      <c r="UOK53" s="31"/>
      <c r="UOL53" s="31"/>
      <c r="UOM53" s="31"/>
      <c r="UON53" s="31"/>
      <c r="UOO53" s="31"/>
      <c r="UOP53" s="31"/>
      <c r="UOQ53" s="31"/>
      <c r="UOR53" s="31"/>
      <c r="UOS53" s="31"/>
      <c r="UOT53" s="31"/>
      <c r="UOU53" s="31"/>
      <c r="UOV53" s="31"/>
      <c r="UOW53" s="31"/>
      <c r="UOX53" s="31"/>
      <c r="UOY53" s="31"/>
      <c r="UOZ53" s="31"/>
      <c r="UPA53" s="31"/>
      <c r="UPB53" s="31"/>
      <c r="UPC53" s="31"/>
      <c r="UPD53" s="31"/>
      <c r="UPE53" s="31"/>
      <c r="UPF53" s="31"/>
      <c r="UPG53" s="31"/>
      <c r="UPH53" s="31"/>
      <c r="UPI53" s="31"/>
      <c r="UPJ53" s="31"/>
      <c r="UPK53" s="31"/>
      <c r="UPL53" s="31"/>
      <c r="UPM53" s="31"/>
      <c r="UPN53" s="31"/>
      <c r="UPO53" s="31"/>
      <c r="UPP53" s="31"/>
      <c r="UPQ53" s="31"/>
      <c r="UPR53" s="31"/>
      <c r="UPS53" s="31"/>
      <c r="UPT53" s="31"/>
      <c r="UPU53" s="31"/>
      <c r="UPV53" s="31"/>
      <c r="UPW53" s="31"/>
      <c r="UPX53" s="31"/>
      <c r="UPY53" s="31"/>
      <c r="UPZ53" s="31"/>
      <c r="UQA53" s="31"/>
      <c r="UQB53" s="31"/>
      <c r="UQC53" s="31"/>
      <c r="UQD53" s="31"/>
      <c r="UQE53" s="31"/>
      <c r="UQF53" s="31"/>
      <c r="UQG53" s="31"/>
      <c r="UQH53" s="31"/>
      <c r="UQI53" s="31"/>
      <c r="UQJ53" s="31"/>
      <c r="UQK53" s="31"/>
      <c r="UQL53" s="31"/>
      <c r="UQM53" s="31"/>
      <c r="UQN53" s="31"/>
      <c r="UQO53" s="31"/>
      <c r="UQP53" s="31"/>
      <c r="UQQ53" s="31"/>
      <c r="UQR53" s="31"/>
      <c r="UQS53" s="31"/>
      <c r="UQT53" s="31"/>
      <c r="UQU53" s="31"/>
      <c r="UQV53" s="31"/>
      <c r="UQW53" s="31"/>
      <c r="UQX53" s="31"/>
      <c r="UQY53" s="31"/>
      <c r="UQZ53" s="31"/>
      <c r="URA53" s="31"/>
      <c r="URB53" s="31"/>
      <c r="URC53" s="31"/>
      <c r="URD53" s="31"/>
      <c r="URE53" s="31"/>
      <c r="URF53" s="31"/>
      <c r="URG53" s="31"/>
      <c r="URH53" s="31"/>
      <c r="URI53" s="31"/>
      <c r="URJ53" s="31"/>
      <c r="URK53" s="31"/>
      <c r="URL53" s="31"/>
      <c r="URM53" s="31"/>
      <c r="URN53" s="31"/>
      <c r="URO53" s="31"/>
      <c r="URP53" s="31"/>
      <c r="URQ53" s="31"/>
      <c r="URR53" s="31"/>
      <c r="URS53" s="31"/>
      <c r="URT53" s="31"/>
      <c r="URU53" s="31"/>
      <c r="URV53" s="31"/>
      <c r="URW53" s="31"/>
      <c r="URX53" s="31"/>
      <c r="URY53" s="31"/>
      <c r="URZ53" s="31"/>
      <c r="USA53" s="31"/>
      <c r="USB53" s="31"/>
      <c r="USC53" s="31"/>
      <c r="USD53" s="31"/>
      <c r="USE53" s="31"/>
      <c r="USF53" s="31"/>
      <c r="USG53" s="31"/>
      <c r="USH53" s="31"/>
      <c r="USI53" s="31"/>
      <c r="USJ53" s="31"/>
      <c r="USK53" s="31"/>
      <c r="USL53" s="31"/>
      <c r="USM53" s="31"/>
      <c r="USN53" s="31"/>
      <c r="USO53" s="31"/>
      <c r="USP53" s="31"/>
      <c r="USQ53" s="31"/>
      <c r="USR53" s="31"/>
      <c r="USS53" s="31"/>
      <c r="UST53" s="31"/>
      <c r="USU53" s="31"/>
      <c r="USV53" s="31"/>
      <c r="USW53" s="31"/>
      <c r="USX53" s="31"/>
      <c r="USY53" s="31"/>
      <c r="USZ53" s="31"/>
      <c r="UTA53" s="31"/>
      <c r="UTB53" s="31"/>
      <c r="UTC53" s="31"/>
      <c r="UTD53" s="31"/>
      <c r="UTE53" s="31"/>
      <c r="UTF53" s="31"/>
      <c r="UTG53" s="31"/>
      <c r="UTH53" s="31"/>
      <c r="UTI53" s="31"/>
      <c r="UTJ53" s="31"/>
      <c r="UTK53" s="31"/>
      <c r="UTL53" s="31"/>
      <c r="UTM53" s="31"/>
      <c r="UTN53" s="31"/>
      <c r="UTO53" s="31"/>
      <c r="UTP53" s="31"/>
      <c r="UTQ53" s="31"/>
      <c r="UTR53" s="31"/>
      <c r="UTS53" s="31"/>
      <c r="UTT53" s="31"/>
      <c r="UTU53" s="31"/>
      <c r="UTV53" s="31"/>
      <c r="UTW53" s="31"/>
      <c r="UTX53" s="31"/>
      <c r="UTY53" s="31"/>
      <c r="UTZ53" s="31"/>
      <c r="UUA53" s="31"/>
      <c r="UUB53" s="31"/>
      <c r="UUC53" s="31"/>
      <c r="UUD53" s="31"/>
      <c r="UUE53" s="31"/>
      <c r="UUF53" s="31"/>
      <c r="UUG53" s="31"/>
      <c r="UUH53" s="31"/>
      <c r="UUI53" s="31"/>
      <c r="UUJ53" s="31"/>
      <c r="UUK53" s="31"/>
      <c r="UUL53" s="31"/>
      <c r="UUM53" s="31"/>
      <c r="UUN53" s="31"/>
      <c r="UUO53" s="31"/>
      <c r="UUP53" s="31"/>
      <c r="UUQ53" s="31"/>
      <c r="UUR53" s="31"/>
      <c r="UUS53" s="31"/>
      <c r="UUT53" s="31"/>
      <c r="UUU53" s="31"/>
      <c r="UUV53" s="31"/>
      <c r="UUW53" s="31"/>
      <c r="UUX53" s="31"/>
      <c r="UUY53" s="31"/>
      <c r="UUZ53" s="31"/>
      <c r="UVA53" s="31"/>
      <c r="UVB53" s="31"/>
      <c r="UVC53" s="31"/>
      <c r="UVD53" s="31"/>
      <c r="UVE53" s="31"/>
      <c r="UVF53" s="31"/>
      <c r="UVG53" s="31"/>
      <c r="UVH53" s="31"/>
      <c r="UVI53" s="31"/>
      <c r="UVJ53" s="31"/>
      <c r="UVK53" s="31"/>
      <c r="UVL53" s="31"/>
      <c r="UVM53" s="31"/>
      <c r="UVN53" s="31"/>
      <c r="UVO53" s="31"/>
      <c r="UVP53" s="31"/>
      <c r="UVQ53" s="31"/>
      <c r="UVR53" s="31"/>
      <c r="UVS53" s="31"/>
      <c r="UVT53" s="31"/>
      <c r="UVU53" s="31"/>
      <c r="UVV53" s="31"/>
      <c r="UVW53" s="31"/>
      <c r="UVX53" s="31"/>
      <c r="UVY53" s="31"/>
      <c r="UVZ53" s="31"/>
      <c r="UWA53" s="31"/>
      <c r="UWB53" s="31"/>
      <c r="UWC53" s="31"/>
      <c r="UWD53" s="31"/>
      <c r="UWE53" s="31"/>
      <c r="UWF53" s="31"/>
      <c r="UWG53" s="31"/>
      <c r="UWH53" s="31"/>
      <c r="UWI53" s="31"/>
      <c r="UWJ53" s="31"/>
      <c r="UWK53" s="31"/>
      <c r="UWL53" s="31"/>
      <c r="UWM53" s="31"/>
      <c r="UWN53" s="31"/>
      <c r="UWO53" s="31"/>
      <c r="UWP53" s="31"/>
      <c r="UWQ53" s="31"/>
      <c r="UWR53" s="31"/>
      <c r="UWS53" s="31"/>
      <c r="UWT53" s="31"/>
      <c r="UWU53" s="31"/>
      <c r="UWV53" s="31"/>
      <c r="UWW53" s="31"/>
      <c r="UWX53" s="31"/>
      <c r="UWY53" s="31"/>
      <c r="UWZ53" s="31"/>
      <c r="UXA53" s="31"/>
      <c r="UXB53" s="31"/>
      <c r="UXC53" s="31"/>
      <c r="UXD53" s="31"/>
      <c r="UXE53" s="31"/>
      <c r="UXF53" s="31"/>
      <c r="UXG53" s="31"/>
      <c r="UXH53" s="31"/>
      <c r="UXI53" s="31"/>
      <c r="UXJ53" s="31"/>
      <c r="UXK53" s="31"/>
      <c r="UXL53" s="31"/>
      <c r="UXM53" s="31"/>
      <c r="UXN53" s="31"/>
      <c r="UXO53" s="31"/>
      <c r="UXP53" s="31"/>
      <c r="UXQ53" s="31"/>
      <c r="UXR53" s="31"/>
      <c r="UXS53" s="31"/>
      <c r="UXT53" s="31"/>
      <c r="UXU53" s="31"/>
      <c r="UXV53" s="31"/>
      <c r="UXW53" s="31"/>
      <c r="UXX53" s="31"/>
      <c r="UXY53" s="31"/>
      <c r="UXZ53" s="31"/>
      <c r="UYA53" s="31"/>
      <c r="UYB53" s="31"/>
      <c r="UYC53" s="31"/>
      <c r="UYD53" s="31"/>
      <c r="UYE53" s="31"/>
      <c r="UYF53" s="31"/>
      <c r="UYG53" s="31"/>
      <c r="UYH53" s="31"/>
      <c r="UYI53" s="31"/>
      <c r="UYJ53" s="31"/>
      <c r="UYK53" s="31"/>
      <c r="UYL53" s="31"/>
      <c r="UYM53" s="31"/>
      <c r="UYN53" s="31"/>
      <c r="UYO53" s="31"/>
      <c r="UYP53" s="31"/>
      <c r="UYQ53" s="31"/>
      <c r="UYR53" s="31"/>
      <c r="UYS53" s="31"/>
      <c r="UYT53" s="31"/>
      <c r="UYU53" s="31"/>
      <c r="UYV53" s="31"/>
      <c r="UYW53" s="31"/>
      <c r="UYX53" s="31"/>
      <c r="UYY53" s="31"/>
      <c r="UYZ53" s="31"/>
      <c r="UZA53" s="31"/>
      <c r="UZB53" s="31"/>
      <c r="UZC53" s="31"/>
      <c r="UZD53" s="31"/>
      <c r="UZE53" s="31"/>
      <c r="UZF53" s="31"/>
      <c r="UZG53" s="31"/>
      <c r="UZH53" s="31"/>
      <c r="UZI53" s="31"/>
      <c r="UZJ53" s="31"/>
      <c r="UZK53" s="31"/>
      <c r="UZL53" s="31"/>
      <c r="UZM53" s="31"/>
      <c r="UZN53" s="31"/>
      <c r="UZO53" s="31"/>
      <c r="UZP53" s="31"/>
      <c r="UZQ53" s="31"/>
      <c r="UZR53" s="31"/>
      <c r="UZS53" s="31"/>
      <c r="UZT53" s="31"/>
      <c r="UZU53" s="31"/>
      <c r="UZV53" s="31"/>
      <c r="UZW53" s="31"/>
      <c r="UZX53" s="31"/>
      <c r="UZY53" s="31"/>
      <c r="UZZ53" s="31"/>
      <c r="VAA53" s="31"/>
      <c r="VAB53" s="31"/>
      <c r="VAC53" s="31"/>
      <c r="VAD53" s="31"/>
      <c r="VAE53" s="31"/>
      <c r="VAF53" s="31"/>
      <c r="VAG53" s="31"/>
      <c r="VAH53" s="31"/>
      <c r="VAI53" s="31"/>
      <c r="VAJ53" s="31"/>
      <c r="VAK53" s="31"/>
      <c r="VAL53" s="31"/>
      <c r="VAM53" s="31"/>
      <c r="VAN53" s="31"/>
      <c r="VAO53" s="31"/>
      <c r="VAP53" s="31"/>
      <c r="VAQ53" s="31"/>
      <c r="VAR53" s="31"/>
      <c r="VAS53" s="31"/>
      <c r="VAT53" s="31"/>
      <c r="VAU53" s="31"/>
      <c r="VAV53" s="31"/>
      <c r="VAW53" s="31"/>
      <c r="VAX53" s="31"/>
      <c r="VAY53" s="31"/>
      <c r="VAZ53" s="31"/>
      <c r="VBA53" s="31"/>
      <c r="VBB53" s="31"/>
      <c r="VBC53" s="31"/>
      <c r="VBD53" s="31"/>
      <c r="VBE53" s="31"/>
      <c r="VBF53" s="31"/>
      <c r="VBG53" s="31"/>
      <c r="VBH53" s="31"/>
      <c r="VBI53" s="31"/>
      <c r="VBJ53" s="31"/>
      <c r="VBK53" s="31"/>
      <c r="VBL53" s="31"/>
      <c r="VBM53" s="31"/>
      <c r="VBN53" s="31"/>
      <c r="VBO53" s="31"/>
      <c r="VBP53" s="31"/>
      <c r="VBQ53" s="31"/>
      <c r="VBR53" s="31"/>
      <c r="VBS53" s="31"/>
      <c r="VBT53" s="31"/>
      <c r="VBU53" s="31"/>
      <c r="VBV53" s="31"/>
      <c r="VBW53" s="31"/>
      <c r="VBX53" s="31"/>
      <c r="VBY53" s="31"/>
      <c r="VBZ53" s="31"/>
      <c r="VCA53" s="31"/>
      <c r="VCB53" s="31"/>
      <c r="VCC53" s="31"/>
      <c r="VCD53" s="31"/>
      <c r="VCE53" s="31"/>
      <c r="VCF53" s="31"/>
      <c r="VCG53" s="31"/>
      <c r="VCH53" s="31"/>
      <c r="VCI53" s="31"/>
      <c r="VCJ53" s="31"/>
      <c r="VCK53" s="31"/>
      <c r="VCL53" s="31"/>
      <c r="VCM53" s="31"/>
      <c r="VCN53" s="31"/>
      <c r="VCO53" s="31"/>
      <c r="VCP53" s="31"/>
      <c r="VCQ53" s="31"/>
      <c r="VCR53" s="31"/>
      <c r="VCS53" s="31"/>
      <c r="VCT53" s="31"/>
      <c r="VCU53" s="31"/>
      <c r="VCV53" s="31"/>
      <c r="VCW53" s="31"/>
      <c r="VCX53" s="31"/>
      <c r="VCY53" s="31"/>
      <c r="VCZ53" s="31"/>
      <c r="VDA53" s="31"/>
      <c r="VDB53" s="31"/>
      <c r="VDC53" s="31"/>
      <c r="VDD53" s="31"/>
      <c r="VDE53" s="31"/>
      <c r="VDF53" s="31"/>
      <c r="VDG53" s="31"/>
      <c r="VDH53" s="31"/>
      <c r="VDI53" s="31"/>
      <c r="VDJ53" s="31"/>
      <c r="VDK53" s="31"/>
      <c r="VDL53" s="31"/>
      <c r="VDM53" s="31"/>
      <c r="VDN53" s="31"/>
      <c r="VDO53" s="31"/>
      <c r="VDP53" s="31"/>
      <c r="VDQ53" s="31"/>
      <c r="VDR53" s="31"/>
      <c r="VDS53" s="31"/>
      <c r="VDT53" s="31"/>
      <c r="VDU53" s="31"/>
      <c r="VDV53" s="31"/>
      <c r="VDW53" s="31"/>
      <c r="VDX53" s="31"/>
      <c r="VDY53" s="31"/>
      <c r="VDZ53" s="31"/>
      <c r="VEA53" s="31"/>
      <c r="VEB53" s="31"/>
      <c r="VEC53" s="31"/>
      <c r="VED53" s="31"/>
      <c r="VEE53" s="31"/>
      <c r="VEF53" s="31"/>
      <c r="VEG53" s="31"/>
      <c r="VEH53" s="31"/>
      <c r="VEI53" s="31"/>
      <c r="VEJ53" s="31"/>
      <c r="VEK53" s="31"/>
      <c r="VEL53" s="31"/>
      <c r="VEM53" s="31"/>
      <c r="VEN53" s="31"/>
      <c r="VEO53" s="31"/>
      <c r="VEP53" s="31"/>
      <c r="VEQ53" s="31"/>
      <c r="VER53" s="31"/>
      <c r="VES53" s="31"/>
      <c r="VET53" s="31"/>
      <c r="VEU53" s="31"/>
      <c r="VEV53" s="31"/>
      <c r="VEW53" s="31"/>
      <c r="VEX53" s="31"/>
      <c r="VEY53" s="31"/>
      <c r="VEZ53" s="31"/>
      <c r="VFA53" s="31"/>
      <c r="VFB53" s="31"/>
      <c r="VFC53" s="31"/>
      <c r="VFD53" s="31"/>
      <c r="VFE53" s="31"/>
      <c r="VFF53" s="31"/>
      <c r="VFG53" s="31"/>
      <c r="VFH53" s="31"/>
      <c r="VFI53" s="31"/>
      <c r="VFJ53" s="31"/>
      <c r="VFK53" s="31"/>
      <c r="VFL53" s="31"/>
      <c r="VFM53" s="31"/>
      <c r="VFN53" s="31"/>
      <c r="VFO53" s="31"/>
      <c r="VFP53" s="31"/>
      <c r="VFQ53" s="31"/>
      <c r="VFR53" s="31"/>
      <c r="VFS53" s="31"/>
      <c r="VFT53" s="31"/>
      <c r="VFU53" s="31"/>
      <c r="VFV53" s="31"/>
      <c r="VFW53" s="31"/>
      <c r="VFX53" s="31"/>
      <c r="VFY53" s="31"/>
      <c r="VFZ53" s="31"/>
      <c r="VGA53" s="31"/>
      <c r="VGB53" s="31"/>
      <c r="VGC53" s="31"/>
      <c r="VGD53" s="31"/>
      <c r="VGE53" s="31"/>
      <c r="VGF53" s="31"/>
      <c r="VGG53" s="31"/>
      <c r="VGH53" s="31"/>
      <c r="VGI53" s="31"/>
      <c r="VGJ53" s="31"/>
      <c r="VGK53" s="31"/>
      <c r="VGL53" s="31"/>
      <c r="VGM53" s="31"/>
      <c r="VGN53" s="31"/>
      <c r="VGO53" s="31"/>
      <c r="VGP53" s="31"/>
      <c r="VGQ53" s="31"/>
      <c r="VGR53" s="31"/>
      <c r="VGS53" s="31"/>
      <c r="VGT53" s="31"/>
      <c r="VGU53" s="31"/>
      <c r="VGV53" s="31"/>
      <c r="VGW53" s="31"/>
      <c r="VGX53" s="31"/>
      <c r="VGY53" s="31"/>
      <c r="VGZ53" s="31"/>
      <c r="VHA53" s="31"/>
      <c r="VHB53" s="31"/>
      <c r="VHC53" s="31"/>
      <c r="VHD53" s="31"/>
      <c r="VHE53" s="31"/>
      <c r="VHF53" s="31"/>
      <c r="VHG53" s="31"/>
      <c r="VHH53" s="31"/>
      <c r="VHI53" s="31"/>
      <c r="VHJ53" s="31"/>
      <c r="VHK53" s="31"/>
      <c r="VHL53" s="31"/>
      <c r="VHM53" s="31"/>
      <c r="VHN53" s="31"/>
      <c r="VHO53" s="31"/>
      <c r="VHP53" s="31"/>
      <c r="VHQ53" s="31"/>
      <c r="VHR53" s="31"/>
      <c r="VHS53" s="31"/>
      <c r="VHT53" s="31"/>
      <c r="VHU53" s="31"/>
      <c r="VHV53" s="31"/>
      <c r="VHW53" s="31"/>
      <c r="VHX53" s="31"/>
      <c r="VHY53" s="31"/>
      <c r="VHZ53" s="31"/>
      <c r="VIA53" s="31"/>
      <c r="VIB53" s="31"/>
      <c r="VIC53" s="31"/>
      <c r="VID53" s="31"/>
      <c r="VIE53" s="31"/>
      <c r="VIF53" s="31"/>
      <c r="VIG53" s="31"/>
      <c r="VIH53" s="31"/>
      <c r="VII53" s="31"/>
      <c r="VIJ53" s="31"/>
      <c r="VIK53" s="31"/>
      <c r="VIL53" s="31"/>
      <c r="VIM53" s="31"/>
      <c r="VIN53" s="31"/>
      <c r="VIO53" s="31"/>
      <c r="VIP53" s="31"/>
      <c r="VIQ53" s="31"/>
      <c r="VIR53" s="31"/>
      <c r="VIS53" s="31"/>
      <c r="VIT53" s="31"/>
      <c r="VIU53" s="31"/>
      <c r="VIV53" s="31"/>
      <c r="VIW53" s="31"/>
      <c r="VIX53" s="31"/>
      <c r="VIY53" s="31"/>
      <c r="VIZ53" s="31"/>
      <c r="VJA53" s="31"/>
      <c r="VJB53" s="31"/>
      <c r="VJC53" s="31"/>
      <c r="VJD53" s="31"/>
      <c r="VJE53" s="31"/>
      <c r="VJF53" s="31"/>
      <c r="VJG53" s="31"/>
      <c r="VJH53" s="31"/>
      <c r="VJI53" s="31"/>
      <c r="VJJ53" s="31"/>
      <c r="VJK53" s="31"/>
      <c r="VJL53" s="31"/>
      <c r="VJM53" s="31"/>
      <c r="VJN53" s="31"/>
      <c r="VJO53" s="31"/>
      <c r="VJP53" s="31"/>
      <c r="VJQ53" s="31"/>
      <c r="VJR53" s="31"/>
      <c r="VJS53" s="31"/>
      <c r="VJT53" s="31"/>
      <c r="VJU53" s="31"/>
      <c r="VJV53" s="31"/>
      <c r="VJW53" s="31"/>
      <c r="VJX53" s="31"/>
      <c r="VJY53" s="31"/>
      <c r="VJZ53" s="31"/>
      <c r="VKA53" s="31"/>
      <c r="VKB53" s="31"/>
      <c r="VKC53" s="31"/>
      <c r="VKD53" s="31"/>
      <c r="VKE53" s="31"/>
      <c r="VKF53" s="31"/>
      <c r="VKG53" s="31"/>
      <c r="VKH53" s="31"/>
      <c r="VKI53" s="31"/>
      <c r="VKJ53" s="31"/>
      <c r="VKK53" s="31"/>
      <c r="VKL53" s="31"/>
      <c r="VKM53" s="31"/>
      <c r="VKN53" s="31"/>
      <c r="VKO53" s="31"/>
      <c r="VKP53" s="31"/>
      <c r="VKQ53" s="31"/>
      <c r="VKR53" s="31"/>
      <c r="VKS53" s="31"/>
      <c r="VKT53" s="31"/>
      <c r="VKU53" s="31"/>
      <c r="VKV53" s="31"/>
      <c r="VKW53" s="31"/>
      <c r="VKX53" s="31"/>
      <c r="VKY53" s="31"/>
      <c r="VKZ53" s="31"/>
      <c r="VLA53" s="31"/>
      <c r="VLB53" s="31"/>
      <c r="VLC53" s="31"/>
      <c r="VLD53" s="31"/>
      <c r="VLE53" s="31"/>
      <c r="VLF53" s="31"/>
      <c r="VLG53" s="31"/>
      <c r="VLH53" s="31"/>
      <c r="VLI53" s="31"/>
      <c r="VLJ53" s="31"/>
      <c r="VLK53" s="31"/>
      <c r="VLL53" s="31"/>
      <c r="VLM53" s="31"/>
      <c r="VLN53" s="31"/>
      <c r="VLO53" s="31"/>
      <c r="VLP53" s="31"/>
      <c r="VLQ53" s="31"/>
      <c r="VLR53" s="31"/>
      <c r="VLS53" s="31"/>
      <c r="VLT53" s="31"/>
      <c r="VLU53" s="31"/>
      <c r="VLV53" s="31"/>
      <c r="VLW53" s="31"/>
      <c r="VLX53" s="31"/>
      <c r="VLY53" s="31"/>
      <c r="VLZ53" s="31"/>
      <c r="VMA53" s="31"/>
      <c r="VMB53" s="31"/>
      <c r="VMC53" s="31"/>
      <c r="VMD53" s="31"/>
      <c r="VME53" s="31"/>
      <c r="VMF53" s="31"/>
      <c r="VMG53" s="31"/>
      <c r="VMH53" s="31"/>
      <c r="VMI53" s="31"/>
      <c r="VMJ53" s="31"/>
      <c r="VMK53" s="31"/>
      <c r="VML53" s="31"/>
      <c r="VMM53" s="31"/>
      <c r="VMN53" s="31"/>
      <c r="VMO53" s="31"/>
      <c r="VMP53" s="31"/>
      <c r="VMQ53" s="31"/>
      <c r="VMR53" s="31"/>
      <c r="VMS53" s="31"/>
      <c r="VMT53" s="31"/>
      <c r="VMU53" s="31"/>
      <c r="VMV53" s="31"/>
      <c r="VMW53" s="31"/>
      <c r="VMX53" s="31"/>
      <c r="VMY53" s="31"/>
      <c r="VMZ53" s="31"/>
      <c r="VNA53" s="31"/>
      <c r="VNB53" s="31"/>
      <c r="VNC53" s="31"/>
      <c r="VND53" s="31"/>
      <c r="VNE53" s="31"/>
      <c r="VNF53" s="31"/>
      <c r="VNG53" s="31"/>
      <c r="VNH53" s="31"/>
      <c r="VNI53" s="31"/>
      <c r="VNJ53" s="31"/>
      <c r="VNK53" s="31"/>
      <c r="VNL53" s="31"/>
      <c r="VNM53" s="31"/>
      <c r="VNN53" s="31"/>
      <c r="VNO53" s="31"/>
      <c r="VNP53" s="31"/>
      <c r="VNQ53" s="31"/>
      <c r="VNR53" s="31"/>
      <c r="VNS53" s="31"/>
      <c r="VNT53" s="31"/>
      <c r="VNU53" s="31"/>
      <c r="VNV53" s="31"/>
      <c r="VNW53" s="31"/>
      <c r="VNX53" s="31"/>
      <c r="VNY53" s="31"/>
      <c r="VNZ53" s="31"/>
      <c r="VOA53" s="31"/>
      <c r="VOB53" s="31"/>
      <c r="VOC53" s="31"/>
      <c r="VOD53" s="31"/>
      <c r="VOE53" s="31"/>
      <c r="VOF53" s="31"/>
      <c r="VOG53" s="31"/>
      <c r="VOH53" s="31"/>
      <c r="VOI53" s="31"/>
      <c r="VOJ53" s="31"/>
      <c r="VOK53" s="31"/>
      <c r="VOL53" s="31"/>
      <c r="VOM53" s="31"/>
      <c r="VON53" s="31"/>
      <c r="VOO53" s="31"/>
      <c r="VOP53" s="31"/>
      <c r="VOQ53" s="31"/>
      <c r="VOR53" s="31"/>
      <c r="VOS53" s="31"/>
      <c r="VOT53" s="31"/>
      <c r="VOU53" s="31"/>
      <c r="VOV53" s="31"/>
      <c r="VOW53" s="31"/>
      <c r="VOX53" s="31"/>
      <c r="VOY53" s="31"/>
      <c r="VOZ53" s="31"/>
      <c r="VPA53" s="31"/>
      <c r="VPB53" s="31"/>
      <c r="VPC53" s="31"/>
      <c r="VPD53" s="31"/>
      <c r="VPE53" s="31"/>
      <c r="VPF53" s="31"/>
      <c r="VPG53" s="31"/>
      <c r="VPH53" s="31"/>
      <c r="VPI53" s="31"/>
      <c r="VPJ53" s="31"/>
      <c r="VPK53" s="31"/>
      <c r="VPL53" s="31"/>
      <c r="VPM53" s="31"/>
      <c r="VPN53" s="31"/>
      <c r="VPO53" s="31"/>
      <c r="VPP53" s="31"/>
      <c r="VPQ53" s="31"/>
      <c r="VPR53" s="31"/>
      <c r="VPS53" s="31"/>
      <c r="VPT53" s="31"/>
      <c r="VPU53" s="31"/>
      <c r="VPV53" s="31"/>
      <c r="VPW53" s="31"/>
      <c r="VPX53" s="31"/>
      <c r="VPY53" s="31"/>
      <c r="VPZ53" s="31"/>
      <c r="VQA53" s="31"/>
      <c r="VQB53" s="31"/>
      <c r="VQC53" s="31"/>
      <c r="VQD53" s="31"/>
      <c r="VQE53" s="31"/>
      <c r="VQF53" s="31"/>
      <c r="VQG53" s="31"/>
      <c r="VQH53" s="31"/>
      <c r="VQI53" s="31"/>
      <c r="VQJ53" s="31"/>
      <c r="VQK53" s="31"/>
      <c r="VQL53" s="31"/>
      <c r="VQM53" s="31"/>
      <c r="VQN53" s="31"/>
      <c r="VQO53" s="31"/>
      <c r="VQP53" s="31"/>
      <c r="VQQ53" s="31"/>
      <c r="VQR53" s="31"/>
      <c r="VQS53" s="31"/>
      <c r="VQT53" s="31"/>
      <c r="VQU53" s="31"/>
      <c r="VQV53" s="31"/>
      <c r="VQW53" s="31"/>
      <c r="VQX53" s="31"/>
      <c r="VQY53" s="31"/>
      <c r="VQZ53" s="31"/>
      <c r="VRA53" s="31"/>
      <c r="VRB53" s="31"/>
      <c r="VRC53" s="31"/>
      <c r="VRD53" s="31"/>
      <c r="VRE53" s="31"/>
      <c r="VRF53" s="31"/>
      <c r="VRG53" s="31"/>
      <c r="VRH53" s="31"/>
      <c r="VRI53" s="31"/>
      <c r="VRJ53" s="31"/>
      <c r="VRK53" s="31"/>
      <c r="VRL53" s="31"/>
      <c r="VRM53" s="31"/>
      <c r="VRN53" s="31"/>
      <c r="VRO53" s="31"/>
      <c r="VRP53" s="31"/>
      <c r="VRQ53" s="31"/>
      <c r="VRR53" s="31"/>
      <c r="VRS53" s="31"/>
      <c r="VRT53" s="31"/>
      <c r="VRU53" s="31"/>
      <c r="VRV53" s="31"/>
      <c r="VRW53" s="31"/>
      <c r="VRX53" s="31"/>
      <c r="VRY53" s="31"/>
      <c r="VRZ53" s="31"/>
      <c r="VSA53" s="31"/>
      <c r="VSB53" s="31"/>
      <c r="VSC53" s="31"/>
      <c r="VSD53" s="31"/>
      <c r="VSE53" s="31"/>
      <c r="VSF53" s="31"/>
      <c r="VSG53" s="31"/>
      <c r="VSH53" s="31"/>
      <c r="VSI53" s="31"/>
      <c r="VSJ53" s="31"/>
      <c r="VSK53" s="31"/>
      <c r="VSL53" s="31"/>
      <c r="VSM53" s="31"/>
      <c r="VSN53" s="31"/>
      <c r="VSO53" s="31"/>
      <c r="VSP53" s="31"/>
      <c r="VSQ53" s="31"/>
      <c r="VSR53" s="31"/>
      <c r="VSS53" s="31"/>
      <c r="VST53" s="31"/>
      <c r="VSU53" s="31"/>
      <c r="VSV53" s="31"/>
      <c r="VSW53" s="31"/>
      <c r="VSX53" s="31"/>
      <c r="VSY53" s="31"/>
      <c r="VSZ53" s="31"/>
      <c r="VTA53" s="31"/>
      <c r="VTB53" s="31"/>
      <c r="VTC53" s="31"/>
      <c r="VTD53" s="31"/>
      <c r="VTE53" s="31"/>
      <c r="VTF53" s="31"/>
      <c r="VTG53" s="31"/>
      <c r="VTH53" s="31"/>
      <c r="VTI53" s="31"/>
      <c r="VTJ53" s="31"/>
      <c r="VTK53" s="31"/>
      <c r="VTL53" s="31"/>
      <c r="VTM53" s="31"/>
      <c r="VTN53" s="31"/>
      <c r="VTO53" s="31"/>
      <c r="VTP53" s="31"/>
      <c r="VTQ53" s="31"/>
      <c r="VTR53" s="31"/>
      <c r="VTS53" s="31"/>
      <c r="VTT53" s="31"/>
      <c r="VTU53" s="31"/>
      <c r="VTV53" s="31"/>
      <c r="VTW53" s="31"/>
      <c r="VTX53" s="31"/>
      <c r="VTY53" s="31"/>
      <c r="VTZ53" s="31"/>
      <c r="VUA53" s="31"/>
      <c r="VUB53" s="31"/>
      <c r="VUC53" s="31"/>
      <c r="VUD53" s="31"/>
      <c r="VUE53" s="31"/>
      <c r="VUF53" s="31"/>
      <c r="VUG53" s="31"/>
      <c r="VUH53" s="31"/>
      <c r="VUI53" s="31"/>
      <c r="VUJ53" s="31"/>
      <c r="VUK53" s="31"/>
      <c r="VUL53" s="31"/>
      <c r="VUM53" s="31"/>
      <c r="VUN53" s="31"/>
      <c r="VUO53" s="31"/>
      <c r="VUP53" s="31"/>
      <c r="VUQ53" s="31"/>
      <c r="VUR53" s="31"/>
      <c r="VUS53" s="31"/>
      <c r="VUT53" s="31"/>
      <c r="VUU53" s="31"/>
      <c r="VUV53" s="31"/>
      <c r="VUW53" s="31"/>
      <c r="VUX53" s="31"/>
      <c r="VUY53" s="31"/>
      <c r="VUZ53" s="31"/>
      <c r="VVA53" s="31"/>
      <c r="VVB53" s="31"/>
      <c r="VVC53" s="31"/>
      <c r="VVD53" s="31"/>
      <c r="VVE53" s="31"/>
      <c r="VVF53" s="31"/>
      <c r="VVG53" s="31"/>
      <c r="VVH53" s="31"/>
      <c r="VVI53" s="31"/>
      <c r="VVJ53" s="31"/>
      <c r="VVK53" s="31"/>
      <c r="VVL53" s="31"/>
      <c r="VVM53" s="31"/>
      <c r="VVN53" s="31"/>
      <c r="VVO53" s="31"/>
      <c r="VVP53" s="31"/>
      <c r="VVQ53" s="31"/>
      <c r="VVR53" s="31"/>
      <c r="VVS53" s="31"/>
      <c r="VVT53" s="31"/>
      <c r="VVU53" s="31"/>
      <c r="VVV53" s="31"/>
      <c r="VVW53" s="31"/>
      <c r="VVX53" s="31"/>
      <c r="VVY53" s="31"/>
      <c r="VVZ53" s="31"/>
      <c r="VWA53" s="31"/>
      <c r="VWB53" s="31"/>
      <c r="VWC53" s="31"/>
      <c r="VWD53" s="31"/>
      <c r="VWE53" s="31"/>
      <c r="VWF53" s="31"/>
      <c r="VWG53" s="31"/>
      <c r="VWH53" s="31"/>
      <c r="VWI53" s="31"/>
      <c r="VWJ53" s="31"/>
      <c r="VWK53" s="31"/>
      <c r="VWL53" s="31"/>
      <c r="VWM53" s="31"/>
      <c r="VWN53" s="31"/>
      <c r="VWO53" s="31"/>
      <c r="VWP53" s="31"/>
      <c r="VWQ53" s="31"/>
      <c r="VWR53" s="31"/>
      <c r="VWS53" s="31"/>
      <c r="VWT53" s="31"/>
      <c r="VWU53" s="31"/>
      <c r="VWV53" s="31"/>
      <c r="VWW53" s="31"/>
      <c r="VWX53" s="31"/>
      <c r="VWY53" s="31"/>
      <c r="VWZ53" s="31"/>
      <c r="VXA53" s="31"/>
      <c r="VXB53" s="31"/>
      <c r="VXC53" s="31"/>
      <c r="VXD53" s="31"/>
      <c r="VXE53" s="31"/>
      <c r="VXF53" s="31"/>
      <c r="VXG53" s="31"/>
      <c r="VXH53" s="31"/>
      <c r="VXI53" s="31"/>
      <c r="VXJ53" s="31"/>
      <c r="VXK53" s="31"/>
      <c r="VXL53" s="31"/>
      <c r="VXM53" s="31"/>
      <c r="VXN53" s="31"/>
      <c r="VXO53" s="31"/>
      <c r="VXP53" s="31"/>
      <c r="VXQ53" s="31"/>
      <c r="VXR53" s="31"/>
      <c r="VXS53" s="31"/>
      <c r="VXT53" s="31"/>
      <c r="VXU53" s="31"/>
      <c r="VXV53" s="31"/>
      <c r="VXW53" s="31"/>
      <c r="VXX53" s="31"/>
      <c r="VXY53" s="31"/>
      <c r="VXZ53" s="31"/>
      <c r="VYA53" s="31"/>
      <c r="VYB53" s="31"/>
      <c r="VYC53" s="31"/>
      <c r="VYD53" s="31"/>
      <c r="VYE53" s="31"/>
      <c r="VYF53" s="31"/>
      <c r="VYG53" s="31"/>
      <c r="VYH53" s="31"/>
      <c r="VYI53" s="31"/>
      <c r="VYJ53" s="31"/>
      <c r="VYK53" s="31"/>
      <c r="VYL53" s="31"/>
      <c r="VYM53" s="31"/>
      <c r="VYN53" s="31"/>
      <c r="VYO53" s="31"/>
      <c r="VYP53" s="31"/>
      <c r="VYQ53" s="31"/>
      <c r="VYR53" s="31"/>
      <c r="VYS53" s="31"/>
      <c r="VYT53" s="31"/>
      <c r="VYU53" s="31"/>
      <c r="VYV53" s="31"/>
      <c r="VYW53" s="31"/>
      <c r="VYX53" s="31"/>
      <c r="VYY53" s="31"/>
      <c r="VYZ53" s="31"/>
      <c r="VZA53" s="31"/>
      <c r="VZB53" s="31"/>
      <c r="VZC53" s="31"/>
      <c r="VZD53" s="31"/>
      <c r="VZE53" s="31"/>
      <c r="VZF53" s="31"/>
      <c r="VZG53" s="31"/>
      <c r="VZH53" s="31"/>
      <c r="VZI53" s="31"/>
      <c r="VZJ53" s="31"/>
      <c r="VZK53" s="31"/>
      <c r="VZL53" s="31"/>
      <c r="VZM53" s="31"/>
      <c r="VZN53" s="31"/>
      <c r="VZO53" s="31"/>
      <c r="VZP53" s="31"/>
      <c r="VZQ53" s="31"/>
      <c r="VZR53" s="31"/>
      <c r="VZS53" s="31"/>
      <c r="VZT53" s="31"/>
      <c r="VZU53" s="31"/>
      <c r="VZV53" s="31"/>
      <c r="VZW53" s="31"/>
      <c r="VZX53" s="31"/>
      <c r="VZY53" s="31"/>
      <c r="VZZ53" s="31"/>
      <c r="WAA53" s="31"/>
      <c r="WAB53" s="31"/>
      <c r="WAC53" s="31"/>
      <c r="WAD53" s="31"/>
      <c r="WAE53" s="31"/>
      <c r="WAF53" s="31"/>
      <c r="WAG53" s="31"/>
      <c r="WAH53" s="31"/>
      <c r="WAI53" s="31"/>
      <c r="WAJ53" s="31"/>
      <c r="WAK53" s="31"/>
      <c r="WAL53" s="31"/>
      <c r="WAM53" s="31"/>
      <c r="WAN53" s="31"/>
      <c r="WAO53" s="31"/>
      <c r="WAP53" s="31"/>
      <c r="WAQ53" s="31"/>
      <c r="WAR53" s="31"/>
      <c r="WAS53" s="31"/>
      <c r="WAT53" s="31"/>
      <c r="WAU53" s="31"/>
      <c r="WAV53" s="31"/>
      <c r="WAW53" s="31"/>
      <c r="WAX53" s="31"/>
      <c r="WAY53" s="31"/>
      <c r="WAZ53" s="31"/>
      <c r="WBA53" s="31"/>
      <c r="WBB53" s="31"/>
      <c r="WBC53" s="31"/>
      <c r="WBD53" s="31"/>
      <c r="WBE53" s="31"/>
      <c r="WBF53" s="31"/>
      <c r="WBG53" s="31"/>
      <c r="WBH53" s="31"/>
      <c r="WBI53" s="31"/>
      <c r="WBJ53" s="31"/>
      <c r="WBK53" s="31"/>
      <c r="WBL53" s="31"/>
      <c r="WBM53" s="31"/>
      <c r="WBN53" s="31"/>
      <c r="WBO53" s="31"/>
      <c r="WBP53" s="31"/>
      <c r="WBQ53" s="31"/>
      <c r="WBR53" s="31"/>
      <c r="WBS53" s="31"/>
      <c r="WBT53" s="31"/>
      <c r="WBU53" s="31"/>
      <c r="WBV53" s="31"/>
      <c r="WBW53" s="31"/>
      <c r="WBX53" s="31"/>
      <c r="WBY53" s="31"/>
      <c r="WBZ53" s="31"/>
      <c r="WCA53" s="31"/>
      <c r="WCB53" s="31"/>
      <c r="WCC53" s="31"/>
      <c r="WCD53" s="31"/>
      <c r="WCE53" s="31"/>
      <c r="WCF53" s="31"/>
      <c r="WCG53" s="31"/>
      <c r="WCH53" s="31"/>
      <c r="WCI53" s="31"/>
      <c r="WCJ53" s="31"/>
      <c r="WCK53" s="31"/>
      <c r="WCL53" s="31"/>
      <c r="WCM53" s="31"/>
      <c r="WCN53" s="31"/>
      <c r="WCO53" s="31"/>
      <c r="WCP53" s="31"/>
      <c r="WCQ53" s="31"/>
      <c r="WCR53" s="31"/>
      <c r="WCS53" s="31"/>
      <c r="WCT53" s="31"/>
      <c r="WCU53" s="31"/>
      <c r="WCV53" s="31"/>
      <c r="WCW53" s="31"/>
      <c r="WCX53" s="31"/>
      <c r="WCY53" s="31"/>
      <c r="WCZ53" s="31"/>
      <c r="WDA53" s="31"/>
      <c r="WDB53" s="31"/>
      <c r="WDC53" s="31"/>
      <c r="WDD53" s="31"/>
      <c r="WDE53" s="31"/>
      <c r="WDF53" s="31"/>
      <c r="WDG53" s="31"/>
      <c r="WDH53" s="31"/>
      <c r="WDI53" s="31"/>
      <c r="WDJ53" s="31"/>
      <c r="WDK53" s="31"/>
      <c r="WDL53" s="31"/>
      <c r="WDM53" s="31"/>
      <c r="WDN53" s="31"/>
      <c r="WDO53" s="31"/>
      <c r="WDP53" s="31"/>
      <c r="WDQ53" s="31"/>
      <c r="WDR53" s="31"/>
      <c r="WDS53" s="31"/>
      <c r="WDT53" s="31"/>
      <c r="WDU53" s="31"/>
      <c r="WDV53" s="31"/>
      <c r="WDW53" s="31"/>
      <c r="WDX53" s="31"/>
      <c r="WDY53" s="31"/>
      <c r="WDZ53" s="31"/>
      <c r="WEA53" s="31"/>
      <c r="WEB53" s="31"/>
      <c r="WEC53" s="31"/>
      <c r="WED53" s="31"/>
      <c r="WEE53" s="31"/>
      <c r="WEF53" s="31"/>
      <c r="WEG53" s="31"/>
      <c r="WEH53" s="31"/>
      <c r="WEI53" s="31"/>
      <c r="WEJ53" s="31"/>
      <c r="WEK53" s="31"/>
      <c r="WEL53" s="31"/>
      <c r="WEM53" s="31"/>
      <c r="WEN53" s="31"/>
      <c r="WEO53" s="31"/>
      <c r="WEP53" s="31"/>
      <c r="WEQ53" s="31"/>
      <c r="WER53" s="31"/>
      <c r="WES53" s="31"/>
      <c r="WET53" s="31"/>
      <c r="WEU53" s="31"/>
      <c r="WEV53" s="31"/>
      <c r="WEW53" s="31"/>
      <c r="WEX53" s="31"/>
      <c r="WEY53" s="31"/>
      <c r="WEZ53" s="31"/>
      <c r="WFA53" s="31"/>
      <c r="WFB53" s="31"/>
      <c r="WFC53" s="31"/>
      <c r="WFD53" s="31"/>
      <c r="WFE53" s="31"/>
      <c r="WFF53" s="31"/>
      <c r="WFG53" s="31"/>
      <c r="WFH53" s="31"/>
      <c r="WFI53" s="31"/>
      <c r="WFJ53" s="31"/>
      <c r="WFK53" s="31"/>
      <c r="WFL53" s="31"/>
      <c r="WFM53" s="31"/>
      <c r="WFN53" s="31"/>
      <c r="WFO53" s="31"/>
      <c r="WFP53" s="31"/>
      <c r="WFQ53" s="31"/>
      <c r="WFR53" s="31"/>
      <c r="WFS53" s="31"/>
      <c r="WFT53" s="31"/>
      <c r="WFU53" s="31"/>
      <c r="WFV53" s="31"/>
      <c r="WFW53" s="31"/>
      <c r="WFX53" s="31"/>
      <c r="WFY53" s="31"/>
      <c r="WFZ53" s="31"/>
      <c r="WGA53" s="31"/>
      <c r="WGB53" s="31"/>
      <c r="WGC53" s="31"/>
      <c r="WGD53" s="31"/>
      <c r="WGE53" s="31"/>
      <c r="WGF53" s="31"/>
      <c r="WGG53" s="31"/>
      <c r="WGH53" s="31"/>
      <c r="WGI53" s="31"/>
      <c r="WGJ53" s="31"/>
      <c r="WGK53" s="31"/>
      <c r="WGL53" s="31"/>
      <c r="WGM53" s="31"/>
      <c r="WGN53" s="31"/>
      <c r="WGO53" s="31"/>
      <c r="WGP53" s="31"/>
      <c r="WGQ53" s="31"/>
      <c r="WGR53" s="31"/>
      <c r="WGS53" s="31"/>
      <c r="WGT53" s="31"/>
      <c r="WGU53" s="31"/>
      <c r="WGV53" s="31"/>
      <c r="WGW53" s="31"/>
      <c r="WGX53" s="31"/>
      <c r="WGY53" s="31"/>
      <c r="WGZ53" s="31"/>
      <c r="WHA53" s="31"/>
      <c r="WHB53" s="31"/>
      <c r="WHC53" s="31"/>
      <c r="WHD53" s="31"/>
      <c r="WHE53" s="31"/>
      <c r="WHF53" s="31"/>
      <c r="WHG53" s="31"/>
      <c r="WHH53" s="31"/>
      <c r="WHI53" s="31"/>
      <c r="WHJ53" s="31"/>
      <c r="WHK53" s="31"/>
      <c r="WHL53" s="31"/>
      <c r="WHM53" s="31"/>
      <c r="WHN53" s="31"/>
      <c r="WHO53" s="31"/>
      <c r="WHP53" s="31"/>
      <c r="WHQ53" s="31"/>
      <c r="WHR53" s="31"/>
      <c r="WHS53" s="31"/>
      <c r="WHT53" s="31"/>
      <c r="WHU53" s="31"/>
      <c r="WHV53" s="31"/>
      <c r="WHW53" s="31"/>
      <c r="WHX53" s="31"/>
      <c r="WHY53" s="31"/>
      <c r="WHZ53" s="31"/>
      <c r="WIA53" s="31"/>
      <c r="WIB53" s="31"/>
      <c r="WIC53" s="31"/>
      <c r="WID53" s="31"/>
      <c r="WIE53" s="31"/>
      <c r="WIF53" s="31"/>
      <c r="WIG53" s="31"/>
      <c r="WIH53" s="31"/>
      <c r="WII53" s="31"/>
      <c r="WIJ53" s="31"/>
      <c r="WIK53" s="31"/>
      <c r="WIL53" s="31"/>
      <c r="WIM53" s="31"/>
      <c r="WIN53" s="31"/>
      <c r="WIO53" s="31"/>
      <c r="WIP53" s="31"/>
      <c r="WIQ53" s="31"/>
      <c r="WIR53" s="31"/>
      <c r="WIS53" s="31"/>
      <c r="WIT53" s="31"/>
      <c r="WIU53" s="31"/>
      <c r="WIV53" s="31"/>
      <c r="WIW53" s="31"/>
      <c r="WIX53" s="31"/>
      <c r="WIY53" s="31"/>
      <c r="WIZ53" s="31"/>
      <c r="WJA53" s="31"/>
      <c r="WJB53" s="31"/>
      <c r="WJC53" s="31"/>
      <c r="WJD53" s="31"/>
      <c r="WJE53" s="31"/>
      <c r="WJF53" s="31"/>
      <c r="WJG53" s="31"/>
      <c r="WJH53" s="31"/>
      <c r="WJI53" s="31"/>
      <c r="WJJ53" s="31"/>
      <c r="WJK53" s="31"/>
      <c r="WJL53" s="31"/>
      <c r="WJM53" s="31"/>
      <c r="WJN53" s="31"/>
      <c r="WJO53" s="31"/>
      <c r="WJP53" s="31"/>
      <c r="WJQ53" s="31"/>
      <c r="WJR53" s="31"/>
      <c r="WJS53" s="31"/>
      <c r="WJT53" s="31"/>
      <c r="WJU53" s="31"/>
      <c r="WJV53" s="31"/>
      <c r="WJW53" s="31"/>
      <c r="WJX53" s="31"/>
      <c r="WJY53" s="31"/>
      <c r="WJZ53" s="31"/>
      <c r="WKA53" s="31"/>
      <c r="WKB53" s="31"/>
      <c r="WKC53" s="31"/>
      <c r="WKD53" s="31"/>
      <c r="WKE53" s="31"/>
      <c r="WKF53" s="31"/>
      <c r="WKG53" s="31"/>
      <c r="WKH53" s="31"/>
      <c r="WKI53" s="31"/>
      <c r="WKJ53" s="31"/>
      <c r="WKK53" s="31"/>
      <c r="WKL53" s="31"/>
      <c r="WKM53" s="31"/>
      <c r="WKN53" s="31"/>
      <c r="WKO53" s="31"/>
      <c r="WKP53" s="31"/>
      <c r="WKQ53" s="31"/>
      <c r="WKR53" s="31"/>
      <c r="WKS53" s="31"/>
      <c r="WKT53" s="31"/>
      <c r="WKU53" s="31"/>
      <c r="WKV53" s="31"/>
      <c r="WKW53" s="31"/>
      <c r="WKX53" s="31"/>
      <c r="WKY53" s="31"/>
      <c r="WKZ53" s="31"/>
      <c r="WLA53" s="31"/>
      <c r="WLB53" s="31"/>
      <c r="WLC53" s="31"/>
      <c r="WLD53" s="31"/>
      <c r="WLE53" s="31"/>
      <c r="WLF53" s="31"/>
      <c r="WLG53" s="31"/>
      <c r="WLH53" s="31"/>
      <c r="WLI53" s="31"/>
      <c r="WLJ53" s="31"/>
      <c r="WLK53" s="31"/>
      <c r="WLL53" s="31"/>
      <c r="WLM53" s="31"/>
      <c r="WLN53" s="31"/>
      <c r="WLO53" s="31"/>
      <c r="WLP53" s="31"/>
      <c r="WLQ53" s="31"/>
      <c r="WLR53" s="31"/>
      <c r="WLS53" s="31"/>
      <c r="WLT53" s="31"/>
      <c r="WLU53" s="31"/>
      <c r="WLV53" s="31"/>
      <c r="WLW53" s="31"/>
      <c r="WLX53" s="31"/>
      <c r="WLY53" s="31"/>
      <c r="WLZ53" s="31"/>
      <c r="WMA53" s="31"/>
      <c r="WMB53" s="31"/>
      <c r="WMC53" s="31"/>
      <c r="WMD53" s="31"/>
      <c r="WME53" s="31"/>
      <c r="WMF53" s="31"/>
      <c r="WMG53" s="31"/>
      <c r="WMH53" s="31"/>
      <c r="WMI53" s="31"/>
      <c r="WMJ53" s="31"/>
      <c r="WMK53" s="31"/>
      <c r="WML53" s="31"/>
      <c r="WMM53" s="31"/>
      <c r="WMN53" s="31"/>
      <c r="WMO53" s="31"/>
      <c r="WMP53" s="31"/>
      <c r="WMQ53" s="31"/>
      <c r="WMR53" s="31"/>
      <c r="WMS53" s="31"/>
      <c r="WMT53" s="31"/>
      <c r="WMU53" s="31"/>
      <c r="WMV53" s="31"/>
      <c r="WMW53" s="31"/>
      <c r="WMX53" s="31"/>
      <c r="WMY53" s="31"/>
      <c r="WMZ53" s="31"/>
      <c r="WNA53" s="31"/>
      <c r="WNB53" s="31"/>
      <c r="WNC53" s="31"/>
      <c r="WND53" s="31"/>
      <c r="WNE53" s="31"/>
      <c r="WNF53" s="31"/>
      <c r="WNG53" s="31"/>
      <c r="WNH53" s="31"/>
      <c r="WNI53" s="31"/>
      <c r="WNJ53" s="31"/>
      <c r="WNK53" s="31"/>
      <c r="WNL53" s="31"/>
      <c r="WNM53" s="31"/>
      <c r="WNN53" s="31"/>
      <c r="WNO53" s="31"/>
      <c r="WNP53" s="31"/>
      <c r="WNQ53" s="31"/>
      <c r="WNR53" s="31"/>
      <c r="WNS53" s="31"/>
      <c r="WNT53" s="31"/>
      <c r="WNU53" s="31"/>
      <c r="WNV53" s="31"/>
      <c r="WNW53" s="31"/>
      <c r="WNX53" s="31"/>
      <c r="WNY53" s="31"/>
      <c r="WNZ53" s="31"/>
      <c r="WOA53" s="31"/>
      <c r="WOB53" s="31"/>
      <c r="WOC53" s="31"/>
      <c r="WOD53" s="31"/>
      <c r="WOE53" s="31"/>
      <c r="WOF53" s="31"/>
      <c r="WOG53" s="31"/>
      <c r="WOH53" s="31"/>
      <c r="WOI53" s="31"/>
      <c r="WOJ53" s="31"/>
      <c r="WOK53" s="31"/>
      <c r="WOL53" s="31"/>
      <c r="WOM53" s="31"/>
      <c r="WON53" s="31"/>
      <c r="WOO53" s="31"/>
      <c r="WOP53" s="31"/>
      <c r="WOQ53" s="31"/>
      <c r="WOR53" s="31"/>
      <c r="WOS53" s="31"/>
      <c r="WOT53" s="31"/>
      <c r="WOU53" s="31"/>
      <c r="WOV53" s="31"/>
      <c r="WOW53" s="31"/>
      <c r="WOX53" s="31"/>
      <c r="WOY53" s="31"/>
      <c r="WOZ53" s="31"/>
      <c r="WPA53" s="31"/>
      <c r="WPB53" s="31"/>
      <c r="WPC53" s="31"/>
      <c r="WPD53" s="31"/>
      <c r="WPE53" s="31"/>
      <c r="WPF53" s="31"/>
      <c r="WPG53" s="31"/>
      <c r="WPH53" s="31"/>
      <c r="WPI53" s="31"/>
      <c r="WPJ53" s="31"/>
      <c r="WPK53" s="31"/>
      <c r="WPL53" s="31"/>
      <c r="WPM53" s="31"/>
      <c r="WPN53" s="31"/>
      <c r="WPO53" s="31"/>
      <c r="WPP53" s="31"/>
      <c r="WPQ53" s="31"/>
      <c r="WPR53" s="31"/>
      <c r="WPS53" s="31"/>
      <c r="WPT53" s="31"/>
      <c r="WPU53" s="31"/>
      <c r="WPV53" s="31"/>
      <c r="WPW53" s="31"/>
      <c r="WPX53" s="31"/>
      <c r="WPY53" s="31"/>
      <c r="WPZ53" s="31"/>
      <c r="WQA53" s="31"/>
      <c r="WQB53" s="31"/>
      <c r="WQC53" s="31"/>
      <c r="WQD53" s="31"/>
      <c r="WQE53" s="31"/>
      <c r="WQF53" s="31"/>
      <c r="WQG53" s="31"/>
      <c r="WQH53" s="31"/>
      <c r="WQI53" s="31"/>
      <c r="WQJ53" s="31"/>
      <c r="WQK53" s="31"/>
      <c r="WQL53" s="31"/>
      <c r="WQM53" s="31"/>
      <c r="WQN53" s="31"/>
      <c r="WQO53" s="31"/>
      <c r="WQP53" s="31"/>
      <c r="WQQ53" s="31"/>
      <c r="WQR53" s="31"/>
      <c r="WQS53" s="31"/>
      <c r="WQT53" s="31"/>
      <c r="WQU53" s="31"/>
      <c r="WQV53" s="31"/>
      <c r="WQW53" s="31"/>
      <c r="WQX53" s="31"/>
      <c r="WQY53" s="31"/>
      <c r="WQZ53" s="31"/>
      <c r="WRA53" s="31"/>
      <c r="WRB53" s="31"/>
      <c r="WRC53" s="31"/>
      <c r="WRD53" s="31"/>
      <c r="WRE53" s="31"/>
      <c r="WRF53" s="31"/>
      <c r="WRG53" s="31"/>
      <c r="WRH53" s="31"/>
      <c r="WRI53" s="31"/>
      <c r="WRJ53" s="31"/>
      <c r="WRK53" s="31"/>
      <c r="WRL53" s="31"/>
      <c r="WRM53" s="31"/>
      <c r="WRN53" s="31"/>
      <c r="WRO53" s="31"/>
      <c r="WRP53" s="31"/>
      <c r="WRQ53" s="31"/>
      <c r="WRR53" s="31"/>
      <c r="WRS53" s="31"/>
      <c r="WRT53" s="31"/>
      <c r="WRU53" s="31"/>
      <c r="WRV53" s="31"/>
      <c r="WRW53" s="31"/>
      <c r="WRX53" s="31"/>
      <c r="WRY53" s="31"/>
      <c r="WRZ53" s="31"/>
      <c r="WSA53" s="31"/>
      <c r="WSB53" s="31"/>
      <c r="WSC53" s="31"/>
      <c r="WSD53" s="31"/>
      <c r="WSE53" s="31"/>
      <c r="WSF53" s="31"/>
      <c r="WSG53" s="31"/>
      <c r="WSH53" s="31"/>
      <c r="WSI53" s="31"/>
      <c r="WSJ53" s="31"/>
      <c r="WSK53" s="31"/>
      <c r="WSL53" s="31"/>
      <c r="WSM53" s="31"/>
      <c r="WSN53" s="31"/>
      <c r="WSO53" s="31"/>
      <c r="WSP53" s="31"/>
      <c r="WSQ53" s="31"/>
      <c r="WSR53" s="31"/>
      <c r="WSS53" s="31"/>
      <c r="WST53" s="31"/>
      <c r="WSU53" s="31"/>
      <c r="WSV53" s="31"/>
      <c r="WSW53" s="31"/>
      <c r="WSX53" s="31"/>
      <c r="WSY53" s="31"/>
      <c r="WSZ53" s="31"/>
      <c r="WTA53" s="31"/>
      <c r="WTB53" s="31"/>
      <c r="WTC53" s="31"/>
      <c r="WTD53" s="31"/>
      <c r="WTE53" s="31"/>
      <c r="WTF53" s="31"/>
      <c r="WTG53" s="31"/>
      <c r="WTH53" s="31"/>
      <c r="WTI53" s="31"/>
      <c r="WTJ53" s="31"/>
      <c r="WTK53" s="31"/>
      <c r="WTL53" s="31"/>
      <c r="WTM53" s="31"/>
      <c r="WTN53" s="31"/>
      <c r="WTO53" s="31"/>
      <c r="WTP53" s="31"/>
      <c r="WTQ53" s="31"/>
      <c r="WTR53" s="31"/>
      <c r="WTS53" s="31"/>
      <c r="WTT53" s="31"/>
      <c r="WTU53" s="31"/>
      <c r="WTV53" s="31"/>
      <c r="WTW53" s="31"/>
      <c r="WTX53" s="31"/>
      <c r="WTY53" s="31"/>
      <c r="WTZ53" s="31"/>
      <c r="WUA53" s="31"/>
      <c r="WUB53" s="31"/>
      <c r="WUC53" s="31"/>
      <c r="WUD53" s="31"/>
      <c r="WUE53" s="31"/>
      <c r="WUF53" s="31"/>
      <c r="WUG53" s="31"/>
      <c r="WUH53" s="31"/>
      <c r="WUI53" s="31"/>
      <c r="WUJ53" s="31"/>
      <c r="WUK53" s="31"/>
      <c r="WUL53" s="31"/>
      <c r="WUM53" s="31"/>
      <c r="WUN53" s="31"/>
      <c r="WUO53" s="31"/>
      <c r="WUP53" s="31"/>
      <c r="WUQ53" s="31"/>
      <c r="WUR53" s="31"/>
      <c r="WUS53" s="31"/>
      <c r="WUT53" s="31"/>
      <c r="WUU53" s="31"/>
      <c r="WUV53" s="31"/>
      <c r="WUW53" s="31"/>
      <c r="WUX53" s="31"/>
      <c r="WUY53" s="31"/>
      <c r="WUZ53" s="31"/>
      <c r="WVA53" s="31"/>
      <c r="WVB53" s="31"/>
      <c r="WVC53" s="31"/>
      <c r="WVD53" s="31"/>
      <c r="WVE53" s="31"/>
      <c r="WVF53" s="31"/>
      <c r="WVG53" s="31"/>
      <c r="WVH53" s="31"/>
      <c r="WVI53" s="31"/>
      <c r="WVJ53" s="31"/>
      <c r="WVK53" s="31"/>
      <c r="WVL53" s="31"/>
      <c r="WVM53" s="31"/>
      <c r="WVN53" s="31"/>
      <c r="WVO53" s="31"/>
      <c r="WVP53" s="31"/>
      <c r="WVQ53" s="31"/>
      <c r="WVR53" s="31"/>
      <c r="WVS53" s="31"/>
      <c r="WVT53" s="31"/>
      <c r="WVU53" s="31"/>
      <c r="WVV53" s="31"/>
      <c r="WVW53" s="31"/>
      <c r="WVX53" s="31"/>
      <c r="WVY53" s="31"/>
      <c r="WVZ53" s="31"/>
      <c r="WWA53" s="31"/>
      <c r="WWB53" s="31"/>
      <c r="WWC53" s="31"/>
      <c r="WWD53" s="31"/>
      <c r="WWE53" s="31"/>
      <c r="WWF53" s="31"/>
      <c r="WWG53" s="31"/>
      <c r="WWH53" s="31"/>
      <c r="WWI53" s="31"/>
      <c r="WWJ53" s="31"/>
      <c r="WWK53" s="31"/>
      <c r="WWL53" s="31"/>
      <c r="WWM53" s="31"/>
      <c r="WWN53" s="31"/>
      <c r="WWO53" s="31"/>
      <c r="WWP53" s="31"/>
      <c r="WWQ53" s="31"/>
      <c r="WWR53" s="31"/>
      <c r="WWS53" s="31"/>
      <c r="WWT53" s="31"/>
      <c r="WWU53" s="31"/>
      <c r="WWV53" s="31"/>
      <c r="WWW53" s="31"/>
      <c r="WWX53" s="31"/>
      <c r="WWY53" s="31"/>
      <c r="WWZ53" s="31"/>
      <c r="WXA53" s="31"/>
      <c r="WXB53" s="31"/>
      <c r="WXC53" s="31"/>
      <c r="WXD53" s="31"/>
      <c r="WXE53" s="31"/>
      <c r="WXF53" s="31"/>
      <c r="WXG53" s="31"/>
      <c r="WXH53" s="31"/>
      <c r="WXI53" s="31"/>
      <c r="WXJ53" s="31"/>
      <c r="WXK53" s="31"/>
      <c r="WXL53" s="31"/>
      <c r="WXM53" s="31"/>
      <c r="WXN53" s="31"/>
      <c r="WXO53" s="31"/>
      <c r="WXP53" s="31"/>
      <c r="WXQ53" s="31"/>
      <c r="WXR53" s="31"/>
      <c r="WXS53" s="31"/>
      <c r="WXT53" s="31"/>
      <c r="WXU53" s="31"/>
      <c r="WXV53" s="31"/>
      <c r="WXW53" s="31"/>
      <c r="WXX53" s="31"/>
      <c r="WXY53" s="31"/>
      <c r="WXZ53" s="31"/>
      <c r="WYA53" s="31"/>
      <c r="WYB53" s="31"/>
      <c r="WYC53" s="31"/>
      <c r="WYD53" s="31"/>
      <c r="WYE53" s="31"/>
      <c r="WYF53" s="31"/>
      <c r="WYG53" s="31"/>
      <c r="WYH53" s="31"/>
      <c r="WYI53" s="31"/>
      <c r="WYJ53" s="31"/>
      <c r="WYK53" s="31"/>
      <c r="WYL53" s="31"/>
      <c r="WYM53" s="31"/>
      <c r="WYN53" s="31"/>
      <c r="WYO53" s="31"/>
      <c r="WYP53" s="31"/>
      <c r="WYQ53" s="31"/>
      <c r="WYR53" s="31"/>
      <c r="WYS53" s="31"/>
      <c r="WYT53" s="31"/>
      <c r="WYU53" s="31"/>
      <c r="WYV53" s="31"/>
      <c r="WYW53" s="31"/>
      <c r="WYX53" s="31"/>
      <c r="WYY53" s="31"/>
      <c r="WYZ53" s="31"/>
      <c r="WZA53" s="31"/>
      <c r="WZB53" s="31"/>
      <c r="WZC53" s="31"/>
      <c r="WZD53" s="31"/>
      <c r="WZE53" s="31"/>
      <c r="WZF53" s="31"/>
      <c r="WZG53" s="31"/>
      <c r="WZH53" s="31"/>
      <c r="WZI53" s="31"/>
      <c r="WZJ53" s="31"/>
      <c r="WZK53" s="31"/>
      <c r="WZL53" s="31"/>
      <c r="WZM53" s="31"/>
      <c r="WZN53" s="31"/>
      <c r="WZO53" s="31"/>
      <c r="WZP53" s="31"/>
      <c r="WZQ53" s="31"/>
      <c r="WZR53" s="31"/>
      <c r="WZS53" s="31"/>
      <c r="WZT53" s="31"/>
      <c r="WZU53" s="31"/>
      <c r="WZV53" s="31"/>
      <c r="WZW53" s="31"/>
      <c r="WZX53" s="31"/>
      <c r="WZY53" s="31"/>
      <c r="WZZ53" s="31"/>
      <c r="XAA53" s="31"/>
      <c r="XAB53" s="31"/>
      <c r="XAC53" s="31"/>
      <c r="XAD53" s="31"/>
      <c r="XAE53" s="31"/>
      <c r="XAF53" s="31"/>
      <c r="XAG53" s="31"/>
      <c r="XAH53" s="31"/>
      <c r="XAI53" s="31"/>
      <c r="XAJ53" s="31"/>
      <c r="XAK53" s="31"/>
      <c r="XAL53" s="31"/>
      <c r="XAM53" s="31"/>
      <c r="XAN53" s="31"/>
      <c r="XAO53" s="31"/>
      <c r="XAP53" s="31"/>
      <c r="XAQ53" s="31"/>
      <c r="XAR53" s="31"/>
      <c r="XAS53" s="31"/>
      <c r="XAT53" s="31"/>
      <c r="XAU53" s="31"/>
      <c r="XAV53" s="31"/>
      <c r="XAW53" s="31"/>
      <c r="XAX53" s="31"/>
      <c r="XAY53" s="31"/>
      <c r="XAZ53" s="31"/>
      <c r="XBA53" s="31"/>
      <c r="XBB53" s="31"/>
      <c r="XBC53" s="31"/>
      <c r="XBD53" s="31"/>
      <c r="XBE53" s="31"/>
      <c r="XBF53" s="31"/>
      <c r="XBG53" s="31"/>
      <c r="XBH53" s="31"/>
      <c r="XBI53" s="31"/>
      <c r="XBJ53" s="31"/>
      <c r="XBK53" s="31"/>
      <c r="XBL53" s="31"/>
      <c r="XBM53" s="31"/>
      <c r="XBN53" s="31"/>
      <c r="XBO53" s="31"/>
      <c r="XBP53" s="31"/>
      <c r="XBQ53" s="31"/>
      <c r="XBR53" s="31"/>
      <c r="XBS53" s="31"/>
      <c r="XBT53" s="31"/>
      <c r="XBU53" s="31"/>
      <c r="XBV53" s="31"/>
      <c r="XBW53" s="31"/>
      <c r="XBX53" s="31"/>
      <c r="XBY53" s="31"/>
      <c r="XBZ53" s="31"/>
      <c r="XCA53" s="31"/>
      <c r="XCB53" s="31"/>
      <c r="XCC53" s="31"/>
      <c r="XCD53" s="31"/>
      <c r="XCE53" s="31"/>
      <c r="XCF53" s="31"/>
      <c r="XCG53" s="31"/>
      <c r="XCH53" s="31"/>
      <c r="XCI53" s="31"/>
      <c r="XCJ53" s="31"/>
      <c r="XCK53" s="31"/>
      <c r="XCL53" s="31"/>
      <c r="XCM53" s="31"/>
      <c r="XCN53" s="31"/>
      <c r="XCO53" s="31"/>
      <c r="XCP53" s="31"/>
      <c r="XCQ53" s="31"/>
      <c r="XCR53" s="31"/>
      <c r="XCS53" s="31"/>
      <c r="XCT53" s="31"/>
      <c r="XCU53" s="31"/>
      <c r="XCV53" s="31"/>
      <c r="XCW53" s="31"/>
      <c r="XCX53" s="31"/>
      <c r="XCY53" s="31"/>
      <c r="XCZ53" s="31"/>
      <c r="XDA53" s="31"/>
      <c r="XDB53" s="31"/>
      <c r="XDC53" s="31"/>
      <c r="XDD53" s="31"/>
      <c r="XDE53" s="31"/>
      <c r="XDF53" s="31"/>
      <c r="XDG53" s="31"/>
      <c r="XDH53" s="31"/>
      <c r="XDI53" s="31"/>
      <c r="XDJ53" s="31"/>
      <c r="XDK53" s="31"/>
      <c r="XDL53" s="31"/>
      <c r="XDM53" s="31"/>
      <c r="XDN53" s="31"/>
      <c r="XDO53" s="31"/>
      <c r="XDP53" s="31"/>
      <c r="XDQ53" s="31"/>
      <c r="XDR53" s="31"/>
      <c r="XDS53" s="31"/>
      <c r="XDT53" s="31"/>
      <c r="XDU53" s="31"/>
      <c r="XDV53" s="31"/>
      <c r="XDW53" s="31"/>
      <c r="XDX53" s="31"/>
      <c r="XDY53" s="31"/>
      <c r="XDZ53" s="31"/>
      <c r="XEA53" s="31"/>
      <c r="XEB53" s="31"/>
      <c r="XEC53" s="31"/>
      <c r="XED53" s="31"/>
      <c r="XEE53" s="31"/>
      <c r="XEF53" s="31"/>
      <c r="XEG53" s="31"/>
      <c r="XEH53" s="31"/>
      <c r="XEI53" s="31"/>
      <c r="XEJ53" s="31"/>
      <c r="XEK53" s="31"/>
      <c r="XEL53" s="31"/>
      <c r="XEM53" s="31"/>
      <c r="XEN53" s="31"/>
      <c r="XEO53" s="31"/>
      <c r="XEP53" s="31"/>
      <c r="XEQ53" s="31"/>
      <c r="XER53" s="31"/>
      <c r="XES53" s="31"/>
      <c r="XET53" s="31"/>
      <c r="XEU53" s="31"/>
      <c r="XEV53" s="31"/>
      <c r="XEW53" s="31"/>
      <c r="XEX53" s="31"/>
      <c r="XEY53" s="31"/>
      <c r="XEZ53" s="31"/>
      <c r="XFA53" s="31"/>
      <c r="XFB53" s="31"/>
      <c r="XFC53" s="31"/>
      <c r="XFD53" s="31"/>
    </row>
    <row r="54" spans="1:16384" s="6" customFormat="1">
      <c r="A54" s="179" t="s">
        <v>161</v>
      </c>
      <c r="AC54" s="17"/>
      <c r="AD54" s="17"/>
    </row>
    <row r="55" spans="1:16384" s="6" customFormat="1">
      <c r="AC55" s="17"/>
      <c r="AD55" s="17"/>
    </row>
    <row r="56" spans="1:16384" s="6" customFormat="1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C56" s="17"/>
      <c r="AD56" s="17"/>
    </row>
    <row r="57" spans="1:16384" s="6" customFormat="1">
      <c r="AC57" s="17"/>
      <c r="AD57" s="17"/>
    </row>
    <row r="58" spans="1:16384" s="6" customFormat="1">
      <c r="AC58" s="17"/>
      <c r="AD58" s="17"/>
    </row>
    <row r="59" spans="1:16384" s="6" customFormat="1">
      <c r="AC59" s="17"/>
      <c r="AD59" s="17"/>
    </row>
    <row r="60" spans="1:16384" s="6" customFormat="1">
      <c r="AC60" s="17"/>
      <c r="AD60" s="17"/>
    </row>
    <row r="61" spans="1:16384" s="6" customFormat="1">
      <c r="AC61" s="17"/>
      <c r="AD61" s="17"/>
    </row>
    <row r="62" spans="1:16384" s="6" customFormat="1">
      <c r="AC62" s="17"/>
      <c r="AD62" s="17"/>
    </row>
    <row r="63" spans="1:16384" s="6" customFormat="1">
      <c r="AC63" s="17"/>
      <c r="AD63" s="17"/>
    </row>
    <row r="64" spans="1:16384" s="6" customFormat="1" ht="9" customHeight="1">
      <c r="AC64" s="17"/>
      <c r="AD64" s="17"/>
    </row>
    <row r="65" spans="29:30" s="6" customFormat="1" ht="9" customHeight="1">
      <c r="AC65" s="17"/>
      <c r="AD65" s="17"/>
    </row>
    <row r="66" spans="29:30" s="6" customFormat="1" ht="9" customHeight="1">
      <c r="AC66" s="17"/>
      <c r="AD66" s="17"/>
    </row>
    <row r="67" spans="29:30" s="6" customFormat="1" ht="9" customHeight="1">
      <c r="AC67" s="17"/>
      <c r="AD67" s="17"/>
    </row>
    <row r="68" spans="29:30" s="6" customFormat="1" ht="9" customHeight="1">
      <c r="AC68" s="17"/>
      <c r="AD68" s="17"/>
    </row>
    <row r="69" spans="29:30" s="6" customFormat="1" ht="9" customHeight="1">
      <c r="AC69" s="17"/>
      <c r="AD69" s="17"/>
    </row>
    <row r="70" spans="29:30" s="6" customFormat="1" ht="9" customHeight="1">
      <c r="AC70" s="17"/>
      <c r="AD70" s="17"/>
    </row>
    <row r="71" spans="29:30" s="6" customFormat="1" ht="9" customHeight="1">
      <c r="AC71" s="17"/>
      <c r="AD71" s="17"/>
    </row>
    <row r="72" spans="29:30" s="6" customFormat="1" ht="9" customHeight="1">
      <c r="AC72" s="17"/>
      <c r="AD72" s="17"/>
    </row>
    <row r="73" spans="29:30" s="6" customFormat="1" ht="9" customHeight="1">
      <c r="AC73" s="17"/>
      <c r="AD73" s="17"/>
    </row>
    <row r="74" spans="29:30" s="6" customFormat="1" ht="9" customHeight="1">
      <c r="AC74" s="17"/>
      <c r="AD74" s="17"/>
    </row>
    <row r="75" spans="29:30" s="6" customFormat="1" ht="9" customHeight="1">
      <c r="AC75" s="17"/>
      <c r="AD75" s="17"/>
    </row>
    <row r="76" spans="29:30" s="6" customFormat="1" ht="9" customHeight="1">
      <c r="AC76" s="17"/>
      <c r="AD76" s="17"/>
    </row>
    <row r="77" spans="29:30" s="6" customFormat="1" ht="9" customHeight="1">
      <c r="AC77" s="17"/>
      <c r="AD77" s="17"/>
    </row>
    <row r="78" spans="29:30" s="6" customFormat="1" ht="9" customHeight="1">
      <c r="AC78" s="17"/>
      <c r="AD78" s="17"/>
    </row>
    <row r="79" spans="29:30" s="6" customFormat="1" ht="9" customHeight="1">
      <c r="AC79" s="17"/>
      <c r="AD79" s="17"/>
    </row>
    <row r="80" spans="29:30" s="6" customFormat="1" ht="9" customHeight="1">
      <c r="AC80" s="17"/>
      <c r="AD80" s="17"/>
    </row>
    <row r="81" spans="29:30" s="6" customFormat="1" ht="9" customHeight="1">
      <c r="AC81" s="17"/>
      <c r="AD81" s="17"/>
    </row>
    <row r="82" spans="29:30" s="6" customFormat="1" ht="9" customHeight="1">
      <c r="AC82" s="17"/>
      <c r="AD82" s="17"/>
    </row>
    <row r="83" spans="29:30" s="6" customFormat="1" ht="9" customHeight="1">
      <c r="AC83" s="17"/>
      <c r="AD83" s="17"/>
    </row>
    <row r="84" spans="29:30" s="6" customFormat="1" ht="9" customHeight="1">
      <c r="AC84" s="17"/>
      <c r="AD84" s="17"/>
    </row>
    <row r="85" spans="29:30" s="6" customFormat="1" ht="9" customHeight="1">
      <c r="AC85" s="17"/>
      <c r="AD85" s="17"/>
    </row>
    <row r="86" spans="29:30" s="6" customFormat="1" ht="9" customHeight="1">
      <c r="AC86" s="17"/>
      <c r="AD86" s="17"/>
    </row>
    <row r="87" spans="29:30" s="6" customFormat="1" ht="9" customHeight="1">
      <c r="AC87" s="17"/>
      <c r="AD87" s="17"/>
    </row>
    <row r="88" spans="29:30" s="6" customFormat="1" ht="9" customHeight="1">
      <c r="AC88" s="17"/>
      <c r="AD88" s="17"/>
    </row>
    <row r="89" spans="29:30" s="6" customFormat="1" ht="9" customHeight="1">
      <c r="AC89" s="17"/>
      <c r="AD89" s="17"/>
    </row>
    <row r="90" spans="29:30" s="6" customFormat="1" ht="9" customHeight="1">
      <c r="AC90" s="17"/>
      <c r="AD90" s="17"/>
    </row>
    <row r="91" spans="29:30" s="6" customFormat="1" ht="9" customHeight="1">
      <c r="AC91" s="17"/>
      <c r="AD91" s="17"/>
    </row>
    <row r="92" spans="29:30" s="6" customFormat="1" ht="9" customHeight="1">
      <c r="AC92" s="17"/>
      <c r="AD92" s="17"/>
    </row>
    <row r="93" spans="29:30" s="6" customFormat="1" ht="9" customHeight="1">
      <c r="AC93" s="17"/>
      <c r="AD93" s="17"/>
    </row>
    <row r="94" spans="29:30" s="6" customFormat="1" ht="9" customHeight="1">
      <c r="AC94" s="17"/>
      <c r="AD94" s="17"/>
    </row>
    <row r="95" spans="29:30" s="6" customFormat="1" ht="9" customHeight="1">
      <c r="AC95" s="17"/>
      <c r="AD95" s="17"/>
    </row>
    <row r="96" spans="29:30" s="6" customFormat="1" ht="9" customHeight="1">
      <c r="AC96" s="17"/>
      <c r="AD96" s="17"/>
    </row>
    <row r="97" spans="29:30" s="6" customFormat="1" ht="9" customHeight="1">
      <c r="AC97" s="17"/>
      <c r="AD97" s="17"/>
    </row>
    <row r="98" spans="29:30" s="6" customFormat="1" ht="9" customHeight="1">
      <c r="AC98" s="17"/>
      <c r="AD98" s="17"/>
    </row>
    <row r="99" spans="29:30" s="6" customFormat="1" ht="9" customHeight="1">
      <c r="AC99" s="17"/>
      <c r="AD99" s="17"/>
    </row>
    <row r="100" spans="29:30" s="6" customFormat="1" ht="11.1" customHeight="1">
      <c r="AC100" s="17"/>
      <c r="AD100" s="17"/>
    </row>
    <row r="101" spans="29:30" s="6" customFormat="1" ht="11.1" customHeight="1">
      <c r="AC101" s="17"/>
      <c r="AD101" s="17"/>
    </row>
    <row r="102" spans="29:30" s="6" customFormat="1" ht="11.1" customHeight="1">
      <c r="AC102" s="17"/>
      <c r="AD102" s="17"/>
    </row>
    <row r="103" spans="29:30" s="6" customFormat="1" ht="9" customHeight="1">
      <c r="AC103" s="17"/>
      <c r="AD103" s="17"/>
    </row>
    <row r="104" spans="29:30" s="6" customFormat="1" ht="9" customHeight="1">
      <c r="AC104" s="17"/>
      <c r="AD104" s="17"/>
    </row>
    <row r="105" spans="29:30" s="6" customFormat="1" ht="9" customHeight="1">
      <c r="AC105" s="17"/>
      <c r="AD105" s="17"/>
    </row>
    <row r="106" spans="29:30" s="6" customFormat="1" ht="9" customHeight="1">
      <c r="AC106" s="17"/>
      <c r="AD106" s="17"/>
    </row>
    <row r="107" spans="29:30" s="6" customFormat="1" ht="9" customHeight="1">
      <c r="AC107" s="17"/>
      <c r="AD107" s="17"/>
    </row>
    <row r="108" spans="29:30" s="6" customFormat="1" ht="9" customHeight="1">
      <c r="AC108" s="17"/>
      <c r="AD108" s="17"/>
    </row>
    <row r="109" spans="29:30" s="6" customFormat="1" ht="9" customHeight="1">
      <c r="AC109" s="17"/>
      <c r="AD109" s="17"/>
    </row>
    <row r="110" spans="29:30" s="6" customFormat="1" ht="9" customHeight="1">
      <c r="AC110" s="17"/>
      <c r="AD110" s="17"/>
    </row>
    <row r="111" spans="29:30" s="6" customFormat="1" ht="9" customHeight="1">
      <c r="AC111" s="17"/>
      <c r="AD111" s="17"/>
    </row>
    <row r="112" spans="29:30" s="6" customFormat="1" ht="9" customHeight="1">
      <c r="AC112" s="17"/>
      <c r="AD112" s="17"/>
    </row>
    <row r="113" spans="29:30" s="6" customFormat="1" ht="9" customHeight="1">
      <c r="AC113" s="17"/>
      <c r="AD113" s="17"/>
    </row>
    <row r="114" spans="29:30" s="6" customFormat="1" ht="9" customHeight="1">
      <c r="AC114" s="17"/>
      <c r="AD114" s="17"/>
    </row>
    <row r="115" spans="29:30" s="6" customFormat="1" ht="9" customHeight="1">
      <c r="AC115" s="17"/>
      <c r="AD115" s="17"/>
    </row>
    <row r="116" spans="29:30" s="6" customFormat="1" ht="9" customHeight="1">
      <c r="AC116" s="17"/>
      <c r="AD116" s="17"/>
    </row>
    <row r="117" spans="29:30" s="6" customFormat="1" ht="9" customHeight="1">
      <c r="AC117" s="17"/>
      <c r="AD117" s="17"/>
    </row>
    <row r="118" spans="29:30" s="6" customFormat="1" ht="9" customHeight="1">
      <c r="AC118" s="17"/>
      <c r="AD118" s="17"/>
    </row>
    <row r="119" spans="29:30" s="6" customFormat="1" ht="9" customHeight="1">
      <c r="AC119" s="17"/>
      <c r="AD119" s="17"/>
    </row>
    <row r="120" spans="29:30" s="6" customFormat="1" ht="9" customHeight="1">
      <c r="AC120" s="17"/>
      <c r="AD120" s="17"/>
    </row>
    <row r="121" spans="29:30" s="6" customFormat="1" ht="9" customHeight="1">
      <c r="AC121" s="17"/>
      <c r="AD121" s="17"/>
    </row>
    <row r="122" spans="29:30" s="6" customFormat="1" ht="9" customHeight="1">
      <c r="AC122" s="17"/>
      <c r="AD122" s="17"/>
    </row>
    <row r="123" spans="29:30" s="6" customFormat="1" ht="9" customHeight="1">
      <c r="AC123" s="17"/>
      <c r="AD123" s="17"/>
    </row>
    <row r="124" spans="29:30" s="6" customFormat="1" ht="9" customHeight="1">
      <c r="AC124" s="17"/>
      <c r="AD124" s="17"/>
    </row>
    <row r="125" spans="29:30" s="6" customFormat="1" ht="9" customHeight="1">
      <c r="AC125" s="17"/>
      <c r="AD125" s="17"/>
    </row>
    <row r="126" spans="29:30" s="6" customFormat="1" ht="9" customHeight="1">
      <c r="AC126" s="17"/>
      <c r="AD126" s="17"/>
    </row>
    <row r="127" spans="29:30" s="6" customFormat="1" ht="9" customHeight="1">
      <c r="AC127" s="17"/>
      <c r="AD127" s="17"/>
    </row>
    <row r="128" spans="29:30" s="6" customFormat="1" ht="9" customHeight="1">
      <c r="AC128" s="17"/>
      <c r="AD128" s="17"/>
    </row>
    <row r="129" spans="29:30" s="6" customFormat="1" ht="9" customHeight="1">
      <c r="AC129" s="17"/>
      <c r="AD129" s="17"/>
    </row>
    <row r="130" spans="29:30" s="6" customFormat="1" ht="9" customHeight="1">
      <c r="AC130" s="17"/>
      <c r="AD130" s="17"/>
    </row>
    <row r="131" spans="29:30" s="6" customFormat="1" ht="9" customHeight="1">
      <c r="AC131" s="17"/>
      <c r="AD131" s="17"/>
    </row>
    <row r="132" spans="29:30" s="6" customFormat="1" ht="9" customHeight="1">
      <c r="AC132" s="17"/>
      <c r="AD132" s="17"/>
    </row>
    <row r="133" spans="29:30" s="6" customFormat="1" ht="9" customHeight="1">
      <c r="AC133" s="17"/>
      <c r="AD133" s="17"/>
    </row>
    <row r="134" spans="29:30" s="6" customFormat="1" ht="9" customHeight="1">
      <c r="AC134" s="17"/>
      <c r="AD134" s="17"/>
    </row>
    <row r="135" spans="29:30" s="6" customFormat="1" ht="9" customHeight="1">
      <c r="AC135" s="17"/>
      <c r="AD135" s="17"/>
    </row>
    <row r="136" spans="29:30" s="6" customFormat="1" ht="9" customHeight="1">
      <c r="AC136" s="17"/>
      <c r="AD136" s="17"/>
    </row>
    <row r="137" spans="29:30" s="6" customFormat="1" ht="9" customHeight="1">
      <c r="AC137" s="17"/>
      <c r="AD137" s="17"/>
    </row>
    <row r="138" spans="29:30" s="6" customFormat="1" ht="9" customHeight="1">
      <c r="AC138" s="17"/>
      <c r="AD138" s="17"/>
    </row>
    <row r="139" spans="29:30" s="6" customFormat="1" ht="9" customHeight="1">
      <c r="AC139" s="17"/>
      <c r="AD139" s="17"/>
    </row>
    <row r="140" spans="29:30" s="6" customFormat="1" ht="9" customHeight="1">
      <c r="AC140" s="17"/>
      <c r="AD140" s="17"/>
    </row>
    <row r="141" spans="29:30" s="6" customFormat="1" ht="9" customHeight="1">
      <c r="AC141" s="17"/>
      <c r="AD141" s="17"/>
    </row>
    <row r="142" spans="29:30" s="6" customFormat="1" ht="9" customHeight="1">
      <c r="AC142" s="17"/>
      <c r="AD142" s="17"/>
    </row>
    <row r="143" spans="29:30" s="6" customFormat="1" ht="9" customHeight="1">
      <c r="AC143" s="17"/>
      <c r="AD143" s="17"/>
    </row>
    <row r="144" spans="29:30" s="6" customFormat="1" ht="9" customHeight="1">
      <c r="AC144" s="17"/>
      <c r="AD144" s="17"/>
    </row>
    <row r="145" spans="29:30" s="6" customFormat="1" ht="9.9499999999999993" customHeight="1">
      <c r="AC145" s="17"/>
      <c r="AD145" s="17"/>
    </row>
    <row r="146" spans="29:30" s="6" customFormat="1">
      <c r="AC146" s="17"/>
      <c r="AD146" s="17"/>
    </row>
    <row r="147" spans="29:30" s="6" customFormat="1">
      <c r="AC147" s="17"/>
      <c r="AD147" s="17"/>
    </row>
    <row r="148" spans="29:30" s="6" customFormat="1">
      <c r="AC148" s="17"/>
      <c r="AD148" s="17"/>
    </row>
    <row r="149" spans="29:30" s="6" customFormat="1">
      <c r="AC149" s="17"/>
      <c r="AD149" s="17"/>
    </row>
    <row r="150" spans="29:30" s="6" customFormat="1">
      <c r="AC150" s="17"/>
      <c r="AD150" s="17"/>
    </row>
    <row r="151" spans="29:30" s="6" customFormat="1">
      <c r="AC151" s="17"/>
      <c r="AD151" s="17"/>
    </row>
    <row r="152" spans="29:30" s="6" customFormat="1">
      <c r="AC152" s="17"/>
      <c r="AD152" s="17"/>
    </row>
    <row r="153" spans="29:30" s="6" customFormat="1">
      <c r="AC153" s="17"/>
      <c r="AD153" s="17"/>
    </row>
    <row r="154" spans="29:30" s="6" customFormat="1">
      <c r="AC154" s="17"/>
      <c r="AD154" s="17"/>
    </row>
    <row r="155" spans="29:30" s="6" customFormat="1">
      <c r="AC155" s="17"/>
      <c r="AD155" s="17"/>
    </row>
    <row r="156" spans="29:30" s="6" customFormat="1">
      <c r="AC156" s="17"/>
      <c r="AD156" s="17"/>
    </row>
    <row r="157" spans="29:30" s="6" customFormat="1">
      <c r="AC157" s="17"/>
      <c r="AD157" s="17"/>
    </row>
    <row r="158" spans="29:30" s="6" customFormat="1">
      <c r="AC158" s="17"/>
      <c r="AD158" s="17"/>
    </row>
    <row r="159" spans="29:30" s="6" customFormat="1">
      <c r="AC159" s="17"/>
      <c r="AD159" s="17"/>
    </row>
    <row r="160" spans="29:30" s="6" customFormat="1">
      <c r="AC160" s="17"/>
      <c r="AD160" s="17"/>
    </row>
    <row r="161" spans="29:30" s="6" customFormat="1">
      <c r="AC161" s="17"/>
      <c r="AD161" s="17"/>
    </row>
    <row r="162" spans="29:30" s="6" customFormat="1">
      <c r="AC162" s="17"/>
      <c r="AD162" s="17"/>
    </row>
    <row r="163" spans="29:30" s="6" customFormat="1">
      <c r="AC163" s="17"/>
      <c r="AD163" s="17"/>
    </row>
    <row r="164" spans="29:30" s="6" customFormat="1">
      <c r="AC164" s="17"/>
      <c r="AD164" s="17"/>
    </row>
    <row r="165" spans="29:30" s="6" customFormat="1">
      <c r="AC165" s="17"/>
      <c r="AD165" s="17"/>
    </row>
    <row r="166" spans="29:30" s="6" customFormat="1">
      <c r="AC166" s="17"/>
      <c r="AD166" s="17"/>
    </row>
    <row r="167" spans="29:30" s="6" customFormat="1">
      <c r="AC167" s="17"/>
      <c r="AD167" s="17"/>
    </row>
    <row r="168" spans="29:30" s="6" customFormat="1">
      <c r="AC168" s="17"/>
      <c r="AD168" s="17"/>
    </row>
    <row r="169" spans="29:30" s="6" customFormat="1">
      <c r="AC169" s="17"/>
      <c r="AD169" s="17"/>
    </row>
    <row r="170" spans="29:30" s="6" customFormat="1">
      <c r="AC170" s="17"/>
      <c r="AD170" s="17"/>
    </row>
    <row r="171" spans="29:30" s="6" customFormat="1">
      <c r="AC171" s="17"/>
      <c r="AD171" s="17"/>
    </row>
    <row r="172" spans="29:30" s="6" customFormat="1">
      <c r="AC172" s="17"/>
      <c r="AD172" s="17"/>
    </row>
    <row r="173" spans="29:30" s="6" customFormat="1">
      <c r="AC173" s="17"/>
      <c r="AD173" s="17"/>
    </row>
    <row r="174" spans="29:30" s="6" customFormat="1">
      <c r="AC174" s="17"/>
      <c r="AD174" s="17"/>
    </row>
    <row r="175" spans="29:30" s="6" customFormat="1">
      <c r="AC175" s="17"/>
      <c r="AD175" s="17"/>
    </row>
    <row r="176" spans="29:30" s="6" customFormat="1">
      <c r="AC176" s="17"/>
      <c r="AD176" s="17"/>
    </row>
    <row r="177" spans="29:30" s="6" customFormat="1">
      <c r="AC177" s="17"/>
      <c r="AD177" s="17"/>
    </row>
    <row r="178" spans="29:30" s="6" customFormat="1">
      <c r="AC178" s="17"/>
      <c r="AD178" s="17"/>
    </row>
    <row r="179" spans="29:30" s="6" customFormat="1">
      <c r="AC179" s="17"/>
      <c r="AD179" s="17"/>
    </row>
    <row r="180" spans="29:30" s="6" customFormat="1">
      <c r="AC180" s="17"/>
      <c r="AD180" s="17"/>
    </row>
    <row r="181" spans="29:30" s="6" customFormat="1">
      <c r="AC181" s="17"/>
      <c r="AD181" s="17"/>
    </row>
    <row r="182" spans="29:30" s="6" customFormat="1">
      <c r="AC182" s="17"/>
      <c r="AD182" s="17"/>
    </row>
    <row r="183" spans="29:30" s="6" customFormat="1">
      <c r="AC183" s="17"/>
      <c r="AD183" s="17"/>
    </row>
    <row r="184" spans="29:30" s="6" customFormat="1">
      <c r="AC184" s="17"/>
      <c r="AD184" s="17"/>
    </row>
    <row r="185" spans="29:30" s="6" customFormat="1">
      <c r="AC185" s="17"/>
      <c r="AD185" s="17"/>
    </row>
    <row r="186" spans="29:30" s="6" customFormat="1">
      <c r="AC186" s="17"/>
      <c r="AD186" s="17"/>
    </row>
    <row r="187" spans="29:30" s="6" customFormat="1">
      <c r="AC187" s="17"/>
      <c r="AD187" s="17"/>
    </row>
    <row r="188" spans="29:30" s="6" customFormat="1">
      <c r="AC188" s="17"/>
      <c r="AD188" s="17"/>
    </row>
    <row r="189" spans="29:30" s="6" customFormat="1">
      <c r="AC189" s="17"/>
      <c r="AD189" s="17"/>
    </row>
    <row r="190" spans="29:30" s="6" customFormat="1">
      <c r="AC190" s="17"/>
      <c r="AD190" s="17"/>
    </row>
    <row r="191" spans="29:30" s="6" customFormat="1">
      <c r="AC191" s="17"/>
      <c r="AD191" s="17"/>
    </row>
    <row r="192" spans="29:30" s="6" customFormat="1">
      <c r="AC192" s="17"/>
      <c r="AD192" s="17"/>
    </row>
    <row r="193" spans="29:30" s="6" customFormat="1">
      <c r="AC193" s="17"/>
      <c r="AD193" s="17"/>
    </row>
    <row r="194" spans="29:30" s="6" customFormat="1">
      <c r="AC194" s="17"/>
      <c r="AD194" s="17"/>
    </row>
    <row r="195" spans="29:30" s="6" customFormat="1">
      <c r="AC195" s="17"/>
      <c r="AD195" s="17"/>
    </row>
    <row r="196" spans="29:30" s="6" customFormat="1">
      <c r="AC196" s="17"/>
      <c r="AD196" s="17"/>
    </row>
    <row r="197" spans="29:30" s="6" customFormat="1">
      <c r="AC197" s="17"/>
      <c r="AD197" s="17"/>
    </row>
    <row r="198" spans="29:30" s="6" customFormat="1">
      <c r="AC198" s="17"/>
      <c r="AD198" s="17"/>
    </row>
    <row r="199" spans="29:30" s="6" customFormat="1">
      <c r="AC199" s="17"/>
      <c r="AD199" s="17"/>
    </row>
    <row r="200" spans="29:30" s="6" customFormat="1">
      <c r="AC200" s="17"/>
      <c r="AD200" s="17"/>
    </row>
    <row r="201" spans="29:30" s="6" customFormat="1">
      <c r="AC201" s="17"/>
      <c r="AD201" s="17"/>
    </row>
    <row r="202" spans="29:30" s="6" customFormat="1">
      <c r="AC202" s="17"/>
      <c r="AD202" s="17"/>
    </row>
    <row r="203" spans="29:30" s="6" customFormat="1">
      <c r="AC203" s="17"/>
      <c r="AD203" s="17"/>
    </row>
    <row r="204" spans="29:30" s="6" customFormat="1">
      <c r="AC204" s="17"/>
      <c r="AD204" s="17"/>
    </row>
    <row r="205" spans="29:30" s="6" customFormat="1">
      <c r="AC205" s="17"/>
      <c r="AD205" s="17"/>
    </row>
    <row r="206" spans="29:30" s="6" customFormat="1">
      <c r="AC206" s="17"/>
      <c r="AD206" s="17"/>
    </row>
    <row r="207" spans="29:30" s="6" customFormat="1">
      <c r="AC207" s="17"/>
      <c r="AD207" s="17"/>
    </row>
    <row r="208" spans="29:30" s="6" customFormat="1">
      <c r="AC208" s="17"/>
      <c r="AD208" s="17"/>
    </row>
    <row r="209" spans="29:30" s="6" customFormat="1">
      <c r="AC209" s="17"/>
      <c r="AD209" s="17"/>
    </row>
    <row r="210" spans="29:30" s="6" customFormat="1">
      <c r="AC210" s="17"/>
      <c r="AD210" s="17"/>
    </row>
    <row r="211" spans="29:30" s="6" customFormat="1">
      <c r="AC211" s="17"/>
      <c r="AD211" s="17"/>
    </row>
    <row r="212" spans="29:30" s="6" customFormat="1">
      <c r="AC212" s="17"/>
      <c r="AD212" s="17"/>
    </row>
    <row r="213" spans="29:30" s="6" customFormat="1">
      <c r="AC213" s="17"/>
      <c r="AD213" s="17"/>
    </row>
    <row r="214" spans="29:30" s="6" customFormat="1">
      <c r="AC214" s="17"/>
      <c r="AD214" s="17"/>
    </row>
    <row r="215" spans="29:30" s="6" customFormat="1">
      <c r="AC215" s="17"/>
      <c r="AD215" s="17"/>
    </row>
    <row r="216" spans="29:30" s="6" customFormat="1">
      <c r="AC216" s="17"/>
      <c r="AD216" s="17"/>
    </row>
    <row r="217" spans="29:30" s="6" customFormat="1">
      <c r="AC217" s="17"/>
      <c r="AD217" s="17"/>
    </row>
    <row r="218" spans="29:30" s="6" customFormat="1">
      <c r="AC218" s="17"/>
      <c r="AD218" s="17"/>
    </row>
    <row r="219" spans="29:30" s="6" customFormat="1">
      <c r="AC219" s="17"/>
      <c r="AD219" s="17"/>
    </row>
    <row r="220" spans="29:30" s="6" customFormat="1">
      <c r="AC220" s="17"/>
      <c r="AD220" s="17"/>
    </row>
    <row r="221" spans="29:30" s="6" customFormat="1">
      <c r="AC221" s="17"/>
      <c r="AD221" s="17"/>
    </row>
    <row r="222" spans="29:30" s="6" customFormat="1">
      <c r="AC222" s="17"/>
      <c r="AD222" s="17"/>
    </row>
    <row r="223" spans="29:30" s="6" customFormat="1">
      <c r="AC223" s="17"/>
      <c r="AD223" s="17"/>
    </row>
    <row r="224" spans="29:30" s="6" customFormat="1">
      <c r="AC224" s="17"/>
      <c r="AD224" s="17"/>
    </row>
    <row r="225" spans="29:30" s="6" customFormat="1">
      <c r="AC225" s="17"/>
      <c r="AD225" s="17"/>
    </row>
    <row r="226" spans="29:30" s="6" customFormat="1">
      <c r="AC226" s="17"/>
      <c r="AD226" s="17"/>
    </row>
    <row r="227" spans="29:30" s="6" customFormat="1">
      <c r="AC227" s="17"/>
      <c r="AD227" s="17"/>
    </row>
    <row r="228" spans="29:30" s="6" customFormat="1">
      <c r="AC228" s="17"/>
      <c r="AD228" s="17"/>
    </row>
    <row r="229" spans="29:30" s="6" customFormat="1">
      <c r="AC229" s="17"/>
      <c r="AD229" s="17"/>
    </row>
    <row r="230" spans="29:30" s="6" customFormat="1">
      <c r="AC230" s="17"/>
      <c r="AD230" s="17"/>
    </row>
    <row r="231" spans="29:30" s="6" customFormat="1">
      <c r="AC231" s="17"/>
      <c r="AD231" s="17"/>
    </row>
    <row r="232" spans="29:30" s="6" customFormat="1">
      <c r="AC232" s="17"/>
      <c r="AD232" s="17"/>
    </row>
    <row r="233" spans="29:30" s="6" customFormat="1">
      <c r="AC233" s="17"/>
      <c r="AD233" s="17"/>
    </row>
    <row r="234" spans="29:30" s="6" customFormat="1">
      <c r="AC234" s="17"/>
      <c r="AD234" s="17"/>
    </row>
    <row r="235" spans="29:30" s="6" customFormat="1">
      <c r="AC235" s="17"/>
      <c r="AD235" s="17"/>
    </row>
    <row r="236" spans="29:30" s="6" customFormat="1">
      <c r="AC236" s="17"/>
      <c r="AD236" s="17"/>
    </row>
    <row r="237" spans="29:30" s="6" customFormat="1">
      <c r="AC237" s="17"/>
      <c r="AD237" s="17"/>
    </row>
    <row r="238" spans="29:30" s="6" customFormat="1">
      <c r="AC238" s="17"/>
      <c r="AD238" s="17"/>
    </row>
    <row r="239" spans="29:30" s="6" customFormat="1">
      <c r="AC239" s="17"/>
      <c r="AD239" s="17"/>
    </row>
    <row r="240" spans="29:30" s="6" customFormat="1">
      <c r="AC240" s="17"/>
      <c r="AD240" s="17"/>
    </row>
    <row r="241" spans="29:30" s="6" customFormat="1">
      <c r="AC241" s="17"/>
      <c r="AD241" s="17"/>
    </row>
    <row r="242" spans="29:30" s="6" customFormat="1">
      <c r="AC242" s="17"/>
      <c r="AD242" s="17"/>
    </row>
    <row r="243" spans="29:30" s="6" customFormat="1">
      <c r="AC243" s="17"/>
      <c r="AD243" s="17"/>
    </row>
    <row r="244" spans="29:30" s="6" customFormat="1">
      <c r="AC244" s="17"/>
      <c r="AD244" s="17"/>
    </row>
    <row r="245" spans="29:30" s="6" customFormat="1">
      <c r="AC245" s="17"/>
      <c r="AD245" s="17"/>
    </row>
    <row r="246" spans="29:30" s="6" customFormat="1">
      <c r="AC246" s="17"/>
      <c r="AD246" s="17"/>
    </row>
    <row r="247" spans="29:30" s="6" customFormat="1">
      <c r="AC247" s="17"/>
      <c r="AD247" s="17"/>
    </row>
    <row r="248" spans="29:30" s="6" customFormat="1">
      <c r="AC248" s="17"/>
      <c r="AD248" s="17"/>
    </row>
    <row r="249" spans="29:30" s="6" customFormat="1">
      <c r="AC249" s="17"/>
      <c r="AD249" s="17"/>
    </row>
    <row r="250" spans="29:30" s="6" customFormat="1">
      <c r="AC250" s="17"/>
      <c r="AD250" s="17"/>
    </row>
    <row r="251" spans="29:30" s="6" customFormat="1">
      <c r="AC251" s="17"/>
      <c r="AD251" s="17"/>
    </row>
    <row r="252" spans="29:30" s="6" customFormat="1">
      <c r="AC252" s="17"/>
      <c r="AD252" s="17"/>
    </row>
    <row r="253" spans="29:30" s="6" customFormat="1">
      <c r="AC253" s="17"/>
      <c r="AD253" s="17"/>
    </row>
    <row r="254" spans="29:30" s="6" customFormat="1">
      <c r="AC254" s="17"/>
      <c r="AD254" s="17"/>
    </row>
    <row r="255" spans="29:30" s="6" customFormat="1">
      <c r="AC255" s="17"/>
      <c r="AD255" s="17"/>
    </row>
    <row r="256" spans="29:30" s="6" customFormat="1">
      <c r="AC256" s="17"/>
      <c r="AD256" s="17"/>
    </row>
    <row r="257" spans="29:30" s="6" customFormat="1">
      <c r="AC257" s="17"/>
      <c r="AD257" s="17"/>
    </row>
    <row r="258" spans="29:30" s="6" customFormat="1">
      <c r="AC258" s="17"/>
      <c r="AD258" s="17"/>
    </row>
    <row r="259" spans="29:30" s="6" customFormat="1">
      <c r="AC259" s="17"/>
      <c r="AD259" s="17"/>
    </row>
    <row r="260" spans="29:30" s="6" customFormat="1">
      <c r="AC260" s="17"/>
      <c r="AD260" s="17"/>
    </row>
    <row r="261" spans="29:30" s="6" customFormat="1">
      <c r="AC261" s="17"/>
      <c r="AD261" s="17"/>
    </row>
    <row r="262" spans="29:30" s="6" customFormat="1">
      <c r="AC262" s="17"/>
      <c r="AD262" s="17"/>
    </row>
    <row r="263" spans="29:30" s="6" customFormat="1">
      <c r="AC263" s="17"/>
      <c r="AD263" s="17"/>
    </row>
    <row r="264" spans="29:30" s="6" customFormat="1">
      <c r="AC264" s="17"/>
      <c r="AD264" s="17"/>
    </row>
    <row r="265" spans="29:30" s="6" customFormat="1">
      <c r="AC265" s="17"/>
      <c r="AD265" s="17"/>
    </row>
    <row r="266" spans="29:30" s="6" customFormat="1">
      <c r="AC266" s="17"/>
      <c r="AD266" s="17"/>
    </row>
    <row r="267" spans="29:30" s="6" customFormat="1">
      <c r="AC267" s="17"/>
      <c r="AD267" s="17"/>
    </row>
    <row r="268" spans="29:30" s="6" customFormat="1">
      <c r="AC268" s="17"/>
      <c r="AD268" s="17"/>
    </row>
    <row r="269" spans="29:30" s="6" customFormat="1">
      <c r="AC269" s="17"/>
      <c r="AD269" s="17"/>
    </row>
    <row r="270" spans="29:30" s="6" customFormat="1">
      <c r="AC270" s="17"/>
      <c r="AD270" s="17"/>
    </row>
    <row r="271" spans="29:30" s="6" customFormat="1">
      <c r="AC271" s="17"/>
      <c r="AD271" s="17"/>
    </row>
    <row r="272" spans="29:30" s="6" customFormat="1">
      <c r="AC272" s="17"/>
      <c r="AD272" s="17"/>
    </row>
    <row r="273" spans="29:30" s="6" customFormat="1">
      <c r="AC273" s="17"/>
      <c r="AD273" s="17"/>
    </row>
    <row r="274" spans="29:30" s="6" customFormat="1">
      <c r="AC274" s="17"/>
      <c r="AD274" s="17"/>
    </row>
    <row r="275" spans="29:30" s="6" customFormat="1">
      <c r="AC275" s="17"/>
      <c r="AD275" s="17"/>
    </row>
    <row r="276" spans="29:30" s="6" customFormat="1">
      <c r="AC276" s="17"/>
      <c r="AD276" s="17"/>
    </row>
    <row r="277" spans="29:30" s="6" customFormat="1">
      <c r="AC277" s="17"/>
      <c r="AD277" s="17"/>
    </row>
    <row r="278" spans="29:30" s="6" customFormat="1">
      <c r="AC278" s="17"/>
      <c r="AD278" s="17"/>
    </row>
    <row r="279" spans="29:30" s="6" customFormat="1">
      <c r="AC279" s="17"/>
      <c r="AD279" s="17"/>
    </row>
    <row r="280" spans="29:30" s="6" customFormat="1">
      <c r="AC280" s="17"/>
      <c r="AD280" s="17"/>
    </row>
    <row r="281" spans="29:30" s="6" customFormat="1">
      <c r="AC281" s="17"/>
      <c r="AD281" s="17"/>
    </row>
    <row r="282" spans="29:30" s="6" customFormat="1">
      <c r="AC282" s="17"/>
      <c r="AD282" s="17"/>
    </row>
    <row r="283" spans="29:30" s="6" customFormat="1">
      <c r="AC283" s="17"/>
      <c r="AD283" s="17"/>
    </row>
    <row r="284" spans="29:30" s="6" customFormat="1">
      <c r="AC284" s="17"/>
      <c r="AD284" s="17"/>
    </row>
    <row r="285" spans="29:30" s="6" customFormat="1">
      <c r="AC285" s="17"/>
      <c r="AD285" s="17"/>
    </row>
    <row r="286" spans="29:30" s="6" customFormat="1">
      <c r="AC286" s="17"/>
      <c r="AD286" s="17"/>
    </row>
    <row r="287" spans="29:30" s="6" customFormat="1">
      <c r="AC287" s="17"/>
      <c r="AD287" s="17"/>
    </row>
    <row r="288" spans="29:30" s="6" customFormat="1">
      <c r="AC288" s="17"/>
      <c r="AD288" s="17"/>
    </row>
    <row r="289" spans="29:30" s="6" customFormat="1">
      <c r="AC289" s="17"/>
      <c r="AD289" s="17"/>
    </row>
    <row r="290" spans="29:30" s="6" customFormat="1">
      <c r="AC290" s="17"/>
      <c r="AD290" s="17"/>
    </row>
    <row r="291" spans="29:30" s="6" customFormat="1">
      <c r="AC291" s="17"/>
      <c r="AD291" s="17"/>
    </row>
    <row r="292" spans="29:30" s="6" customFormat="1">
      <c r="AC292" s="17"/>
      <c r="AD292" s="17"/>
    </row>
    <row r="293" spans="29:30" s="6" customFormat="1">
      <c r="AC293" s="17"/>
      <c r="AD293" s="17"/>
    </row>
    <row r="294" spans="29:30" s="6" customFormat="1">
      <c r="AC294" s="17"/>
      <c r="AD294" s="17"/>
    </row>
    <row r="295" spans="29:30" s="6" customFormat="1">
      <c r="AC295" s="17"/>
      <c r="AD295" s="17"/>
    </row>
    <row r="296" spans="29:30" s="6" customFormat="1">
      <c r="AC296" s="17"/>
      <c r="AD296" s="17"/>
    </row>
    <row r="297" spans="29:30" s="6" customFormat="1">
      <c r="AC297" s="17"/>
      <c r="AD297" s="17"/>
    </row>
    <row r="298" spans="29:30" s="6" customFormat="1">
      <c r="AC298" s="17"/>
      <c r="AD298" s="17"/>
    </row>
    <row r="299" spans="29:30" s="6" customFormat="1">
      <c r="AC299" s="17"/>
      <c r="AD299" s="17"/>
    </row>
    <row r="300" spans="29:30" s="6" customFormat="1">
      <c r="AC300" s="17"/>
      <c r="AD300" s="17"/>
    </row>
    <row r="301" spans="29:30" s="6" customFormat="1">
      <c r="AC301" s="17"/>
      <c r="AD301" s="17"/>
    </row>
    <row r="302" spans="29:30" s="6" customFormat="1">
      <c r="AC302" s="17"/>
      <c r="AD302" s="17"/>
    </row>
    <row r="303" spans="29:30" s="6" customFormat="1">
      <c r="AC303" s="17"/>
      <c r="AD303" s="17"/>
    </row>
    <row r="304" spans="29:30" s="6" customFormat="1">
      <c r="AC304" s="17"/>
      <c r="AD304" s="17"/>
    </row>
    <row r="305" spans="29:30" s="6" customFormat="1">
      <c r="AC305" s="17"/>
      <c r="AD305" s="17"/>
    </row>
    <row r="306" spans="29:30" s="6" customFormat="1">
      <c r="AC306" s="17"/>
      <c r="AD306" s="17"/>
    </row>
    <row r="307" spans="29:30" s="6" customFormat="1">
      <c r="AC307" s="17"/>
      <c r="AD307" s="17"/>
    </row>
    <row r="308" spans="29:30" s="6" customFormat="1">
      <c r="AC308" s="17"/>
      <c r="AD308" s="17"/>
    </row>
    <row r="309" spans="29:30" s="6" customFormat="1">
      <c r="AC309" s="17"/>
      <c r="AD309" s="17"/>
    </row>
    <row r="310" spans="29:30" s="6" customFormat="1">
      <c r="AC310" s="17"/>
      <c r="AD310" s="17"/>
    </row>
    <row r="311" spans="29:30" s="6" customFormat="1">
      <c r="AC311" s="17"/>
      <c r="AD311" s="17"/>
    </row>
    <row r="312" spans="29:30" s="6" customFormat="1">
      <c r="AC312" s="17"/>
      <c r="AD312" s="17"/>
    </row>
    <row r="313" spans="29:30" s="6" customFormat="1">
      <c r="AC313" s="17"/>
      <c r="AD313" s="17"/>
    </row>
    <row r="314" spans="29:30" s="6" customFormat="1">
      <c r="AC314" s="17"/>
      <c r="AD314" s="17"/>
    </row>
    <row r="315" spans="29:30" s="6" customFormat="1">
      <c r="AC315" s="17"/>
      <c r="AD315" s="17"/>
    </row>
    <row r="316" spans="29:30" s="6" customFormat="1">
      <c r="AC316" s="17"/>
      <c r="AD316" s="17"/>
    </row>
    <row r="317" spans="29:30" s="6" customFormat="1">
      <c r="AC317" s="17"/>
      <c r="AD317" s="17"/>
    </row>
    <row r="318" spans="29:30" s="6" customFormat="1">
      <c r="AC318" s="17"/>
      <c r="AD318" s="17"/>
    </row>
    <row r="319" spans="29:30" s="6" customFormat="1">
      <c r="AC319" s="17"/>
      <c r="AD319" s="17"/>
    </row>
    <row r="320" spans="29:30" s="6" customFormat="1">
      <c r="AC320" s="17"/>
      <c r="AD320" s="17"/>
    </row>
    <row r="321" spans="29:30" s="6" customFormat="1">
      <c r="AC321" s="17"/>
      <c r="AD321" s="17"/>
    </row>
    <row r="322" spans="29:30" s="6" customFormat="1">
      <c r="AC322" s="17"/>
      <c r="AD322" s="17"/>
    </row>
    <row r="323" spans="29:30" s="6" customFormat="1">
      <c r="AC323" s="17"/>
      <c r="AD323" s="17"/>
    </row>
    <row r="324" spans="29:30" s="6" customFormat="1">
      <c r="AC324" s="17"/>
      <c r="AD324" s="17"/>
    </row>
    <row r="325" spans="29:30" s="6" customFormat="1">
      <c r="AC325" s="17"/>
      <c r="AD325" s="17"/>
    </row>
    <row r="326" spans="29:30" s="6" customFormat="1">
      <c r="AC326" s="17"/>
      <c r="AD326" s="17"/>
    </row>
    <row r="327" spans="29:30" s="6" customFormat="1">
      <c r="AC327" s="17"/>
      <c r="AD327" s="17"/>
    </row>
    <row r="328" spans="29:30" s="6" customFormat="1">
      <c r="AC328" s="17"/>
      <c r="AD328" s="17"/>
    </row>
    <row r="329" spans="29:30" s="6" customFormat="1">
      <c r="AC329" s="17"/>
      <c r="AD329" s="17"/>
    </row>
    <row r="330" spans="29:30" s="6" customFormat="1">
      <c r="AC330" s="17"/>
      <c r="AD330" s="17"/>
    </row>
    <row r="331" spans="29:30" s="6" customFormat="1">
      <c r="AC331" s="17"/>
      <c r="AD331" s="17"/>
    </row>
    <row r="332" spans="29:30" s="6" customFormat="1">
      <c r="AC332" s="17"/>
      <c r="AD332" s="17"/>
    </row>
    <row r="333" spans="29:30" s="6" customFormat="1">
      <c r="AC333" s="29"/>
      <c r="AD333" s="29"/>
    </row>
    <row r="334" spans="29:30" s="6" customFormat="1">
      <c r="AC334" s="29"/>
      <c r="AD334" s="29"/>
    </row>
  </sheetData>
  <sheetProtection sheet="1" objects="1" scenarios="1"/>
  <mergeCells count="1">
    <mergeCell ref="Y2:AA2"/>
  </mergeCells>
  <phoneticPr fontId="5"/>
  <pageMargins left="0.78740157480314965" right="0.59055118110236227" top="0.78740157480314965" bottom="0.78740157480314965" header="0.51181102362204722" footer="0.51181102362204722"/>
  <pageSetup paperSize="9" scale="84" orientation="landscape" r:id="rId1"/>
  <headerFooter alignWithMargins="0"/>
  <colBreaks count="1" manualBreakCount="1">
    <brk id="14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XFD334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8" customWidth="1"/>
    <col min="2" max="2" width="13.42578125" style="8" bestFit="1" customWidth="1"/>
    <col min="3" max="3" width="12" style="8" bestFit="1" customWidth="1"/>
    <col min="4" max="4" width="10.5703125" style="8" bestFit="1" customWidth="1"/>
    <col min="5" max="5" width="10.7109375" style="8" bestFit="1" customWidth="1"/>
    <col min="6" max="6" width="13.28515625" style="8" customWidth="1"/>
    <col min="7" max="10" width="12" style="8" bestFit="1" customWidth="1"/>
    <col min="11" max="11" width="11.85546875" style="8" bestFit="1" customWidth="1"/>
    <col min="12" max="13" width="12" style="8" bestFit="1" customWidth="1"/>
    <col min="14" max="14" width="13.5703125" style="8" bestFit="1" customWidth="1"/>
    <col min="15" max="15" width="10.85546875" style="8" customWidth="1"/>
    <col min="16" max="16" width="13" style="8" customWidth="1"/>
    <col min="17" max="17" width="11.28515625" style="8" customWidth="1"/>
    <col min="18" max="18" width="13.5703125" style="8" bestFit="1" customWidth="1"/>
    <col min="19" max="19" width="12" style="8" bestFit="1" customWidth="1"/>
    <col min="20" max="20" width="11.7109375" style="8" customWidth="1"/>
    <col min="21" max="21" width="13.42578125" style="8" bestFit="1" customWidth="1"/>
    <col min="22" max="22" width="13.7109375" style="8" bestFit="1" customWidth="1"/>
    <col min="23" max="23" width="11" style="8" bestFit="1" customWidth="1"/>
    <col min="24" max="24" width="13.42578125" style="8" bestFit="1" customWidth="1"/>
    <col min="25" max="25" width="13.7109375" style="8" bestFit="1" customWidth="1"/>
    <col min="26" max="26" width="13.7109375" style="8" customWidth="1"/>
    <col min="27" max="27" width="13.7109375" style="8" bestFit="1" customWidth="1"/>
    <col min="28" max="28" width="6.85546875" style="8" customWidth="1"/>
    <col min="29" max="29" width="9.28515625" style="29" customWidth="1"/>
    <col min="30" max="30" width="12.7109375" style="29" customWidth="1"/>
    <col min="31" max="31" width="10" style="6" customWidth="1"/>
    <col min="32" max="32" width="11.140625" style="6" customWidth="1"/>
    <col min="33" max="33" width="10.140625" style="6" customWidth="1"/>
    <col min="34" max="34" width="10.5703125" style="6" customWidth="1"/>
    <col min="35" max="35" width="10.7109375" style="6" customWidth="1"/>
    <col min="36" max="59" width="9.140625" style="6"/>
    <col min="60" max="180" width="9.140625" style="8"/>
    <col min="181" max="181" width="9.28515625" style="8" customWidth="1"/>
    <col min="182" max="182" width="13.42578125" style="8" bestFit="1" customWidth="1"/>
    <col min="183" max="183" width="12" style="8" bestFit="1" customWidth="1"/>
    <col min="184" max="184" width="10.5703125" style="8" bestFit="1" customWidth="1"/>
    <col min="185" max="185" width="10.7109375" style="8" bestFit="1" customWidth="1"/>
    <col min="186" max="190" width="12" style="8" bestFit="1" customWidth="1"/>
    <col min="191" max="191" width="11.85546875" style="8" bestFit="1" customWidth="1"/>
    <col min="192" max="193" width="12" style="8" bestFit="1" customWidth="1"/>
    <col min="194" max="194" width="13.5703125" style="8" bestFit="1" customWidth="1"/>
    <col min="195" max="195" width="10.85546875" style="8" customWidth="1"/>
    <col min="196" max="196" width="13" style="8" customWidth="1"/>
    <col min="197" max="197" width="11.28515625" style="8" customWidth="1"/>
    <col min="198" max="198" width="13.5703125" style="8" bestFit="1" customWidth="1"/>
    <col min="199" max="199" width="12" style="8" bestFit="1" customWidth="1"/>
    <col min="200" max="200" width="11.7109375" style="8" customWidth="1"/>
    <col min="201" max="201" width="13.42578125" style="8" bestFit="1" customWidth="1"/>
    <col min="202" max="202" width="13.7109375" style="8" bestFit="1" customWidth="1"/>
    <col min="203" max="203" width="11" style="8" bestFit="1" customWidth="1"/>
    <col min="204" max="204" width="13.42578125" style="8" bestFit="1" customWidth="1"/>
    <col min="205" max="205" width="13.7109375" style="8" bestFit="1" customWidth="1"/>
    <col min="206" max="206" width="13.7109375" style="8" customWidth="1"/>
    <col min="207" max="207" width="13.7109375" style="8" bestFit="1" customWidth="1"/>
    <col min="208" max="208" width="6.85546875" style="8" customWidth="1"/>
    <col min="209" max="209" width="9.28515625" style="8" customWidth="1"/>
    <col min="210" max="210" width="12.7109375" style="8" customWidth="1"/>
    <col min="211" max="222" width="11.28515625" style="8" customWidth="1"/>
    <col min="223" max="223" width="10.85546875" style="8" customWidth="1"/>
    <col min="224" max="236" width="11.42578125" style="8" customWidth="1"/>
    <col min="237" max="237" width="9.28515625" style="8" customWidth="1"/>
    <col min="238" max="238" width="12.7109375" style="8" customWidth="1"/>
    <col min="239" max="250" width="11.42578125" style="8" customWidth="1"/>
    <col min="251" max="251" width="11.85546875" style="8" customWidth="1"/>
    <col min="252" max="264" width="11.42578125" style="8" customWidth="1"/>
    <col min="265" max="265" width="9.28515625" style="8" customWidth="1"/>
    <col min="266" max="266" width="11.28515625" style="8" customWidth="1"/>
    <col min="267" max="267" width="10" style="8" customWidth="1"/>
    <col min="268" max="268" width="9.28515625" style="8" customWidth="1"/>
    <col min="269" max="274" width="12" style="8" customWidth="1"/>
    <col min="275" max="275" width="10" style="8" customWidth="1"/>
    <col min="276" max="276" width="10.7109375" style="8" customWidth="1"/>
    <col min="277" max="277" width="10.28515625" style="8" customWidth="1"/>
    <col min="278" max="278" width="9.5703125" style="8" customWidth="1"/>
    <col min="279" max="279" width="10.85546875" style="8" customWidth="1"/>
    <col min="280" max="280" width="9.7109375" style="8" customWidth="1"/>
    <col min="281" max="281" width="9" style="8" customWidth="1"/>
    <col min="282" max="283" width="9.7109375" style="8" customWidth="1"/>
    <col min="284" max="284" width="10.140625" style="8" customWidth="1"/>
    <col min="285" max="285" width="9.85546875" style="8" customWidth="1"/>
    <col min="286" max="286" width="10.85546875" style="8" customWidth="1"/>
    <col min="287" max="287" width="10" style="8" customWidth="1"/>
    <col min="288" max="288" width="11.140625" style="8" customWidth="1"/>
    <col min="289" max="289" width="10.140625" style="8" customWidth="1"/>
    <col min="290" max="290" width="10.5703125" style="8" customWidth="1"/>
    <col min="291" max="291" width="10.7109375" style="8" customWidth="1"/>
    <col min="292" max="436" width="9.140625" style="8"/>
    <col min="437" max="437" width="9.28515625" style="8" customWidth="1"/>
    <col min="438" max="438" width="13.42578125" style="8" bestFit="1" customWidth="1"/>
    <col min="439" max="439" width="12" style="8" bestFit="1" customWidth="1"/>
    <col min="440" max="440" width="10.5703125" style="8" bestFit="1" customWidth="1"/>
    <col min="441" max="441" width="10.7109375" style="8" bestFit="1" customWidth="1"/>
    <col min="442" max="446" width="12" style="8" bestFit="1" customWidth="1"/>
    <col min="447" max="447" width="11.85546875" style="8" bestFit="1" customWidth="1"/>
    <col min="448" max="449" width="12" style="8" bestFit="1" customWidth="1"/>
    <col min="450" max="450" width="13.5703125" style="8" bestFit="1" customWidth="1"/>
    <col min="451" max="451" width="10.85546875" style="8" customWidth="1"/>
    <col min="452" max="452" width="13" style="8" customWidth="1"/>
    <col min="453" max="453" width="11.28515625" style="8" customWidth="1"/>
    <col min="454" max="454" width="13.5703125" style="8" bestFit="1" customWidth="1"/>
    <col min="455" max="455" width="12" style="8" bestFit="1" customWidth="1"/>
    <col min="456" max="456" width="11.7109375" style="8" customWidth="1"/>
    <col min="457" max="457" width="13.42578125" style="8" bestFit="1" customWidth="1"/>
    <col min="458" max="458" width="13.7109375" style="8" bestFit="1" customWidth="1"/>
    <col min="459" max="459" width="11" style="8" bestFit="1" customWidth="1"/>
    <col min="460" max="460" width="13.42578125" style="8" bestFit="1" customWidth="1"/>
    <col min="461" max="461" width="13.7109375" style="8" bestFit="1" customWidth="1"/>
    <col min="462" max="462" width="13.7109375" style="8" customWidth="1"/>
    <col min="463" max="463" width="13.7109375" style="8" bestFit="1" customWidth="1"/>
    <col min="464" max="464" width="6.85546875" style="8" customWidth="1"/>
    <col min="465" max="465" width="9.28515625" style="8" customWidth="1"/>
    <col min="466" max="466" width="12.7109375" style="8" customWidth="1"/>
    <col min="467" max="478" width="11.28515625" style="8" customWidth="1"/>
    <col min="479" max="479" width="10.85546875" style="8" customWidth="1"/>
    <col min="480" max="492" width="11.42578125" style="8" customWidth="1"/>
    <col min="493" max="493" width="9.28515625" style="8" customWidth="1"/>
    <col min="494" max="494" width="12.7109375" style="8" customWidth="1"/>
    <col min="495" max="506" width="11.42578125" style="8" customWidth="1"/>
    <col min="507" max="507" width="11.85546875" style="8" customWidth="1"/>
    <col min="508" max="520" width="11.42578125" style="8" customWidth="1"/>
    <col min="521" max="521" width="9.28515625" style="8" customWidth="1"/>
    <col min="522" max="522" width="11.28515625" style="8" customWidth="1"/>
    <col min="523" max="523" width="10" style="8" customWidth="1"/>
    <col min="524" max="524" width="9.28515625" style="8" customWidth="1"/>
    <col min="525" max="530" width="12" style="8" customWidth="1"/>
    <col min="531" max="531" width="10" style="8" customWidth="1"/>
    <col min="532" max="532" width="10.7109375" style="8" customWidth="1"/>
    <col min="533" max="533" width="10.28515625" style="8" customWidth="1"/>
    <col min="534" max="534" width="9.5703125" style="8" customWidth="1"/>
    <col min="535" max="535" width="10.85546875" style="8" customWidth="1"/>
    <col min="536" max="536" width="9.7109375" style="8" customWidth="1"/>
    <col min="537" max="537" width="9" style="8" customWidth="1"/>
    <col min="538" max="539" width="9.7109375" style="8" customWidth="1"/>
    <col min="540" max="540" width="10.140625" style="8" customWidth="1"/>
    <col min="541" max="541" width="9.85546875" style="8" customWidth="1"/>
    <col min="542" max="542" width="10.85546875" style="8" customWidth="1"/>
    <col min="543" max="543" width="10" style="8" customWidth="1"/>
    <col min="544" max="544" width="11.140625" style="8" customWidth="1"/>
    <col min="545" max="545" width="10.140625" style="8" customWidth="1"/>
    <col min="546" max="546" width="10.5703125" style="8" customWidth="1"/>
    <col min="547" max="547" width="10.7109375" style="8" customWidth="1"/>
    <col min="548" max="692" width="9.140625" style="8"/>
    <col min="693" max="693" width="9.28515625" style="8" customWidth="1"/>
    <col min="694" max="694" width="13.42578125" style="8" bestFit="1" customWidth="1"/>
    <col min="695" max="695" width="12" style="8" bestFit="1" customWidth="1"/>
    <col min="696" max="696" width="10.5703125" style="8" bestFit="1" customWidth="1"/>
    <col min="697" max="697" width="10.7109375" style="8" bestFit="1" customWidth="1"/>
    <col min="698" max="702" width="12" style="8" bestFit="1" customWidth="1"/>
    <col min="703" max="703" width="11.85546875" style="8" bestFit="1" customWidth="1"/>
    <col min="704" max="705" width="12" style="8" bestFit="1" customWidth="1"/>
    <col min="706" max="706" width="13.5703125" style="8" bestFit="1" customWidth="1"/>
    <col min="707" max="707" width="10.85546875" style="8" customWidth="1"/>
    <col min="708" max="708" width="13" style="8" customWidth="1"/>
    <col min="709" max="709" width="11.28515625" style="8" customWidth="1"/>
    <col min="710" max="710" width="13.5703125" style="8" bestFit="1" customWidth="1"/>
    <col min="711" max="711" width="12" style="8" bestFit="1" customWidth="1"/>
    <col min="712" max="712" width="11.7109375" style="8" customWidth="1"/>
    <col min="713" max="713" width="13.42578125" style="8" bestFit="1" customWidth="1"/>
    <col min="714" max="714" width="13.7109375" style="8" bestFit="1" customWidth="1"/>
    <col min="715" max="715" width="11" style="8" bestFit="1" customWidth="1"/>
    <col min="716" max="716" width="13.42578125" style="8" bestFit="1" customWidth="1"/>
    <col min="717" max="717" width="13.7109375" style="8" bestFit="1" customWidth="1"/>
    <col min="718" max="718" width="13.7109375" style="8" customWidth="1"/>
    <col min="719" max="719" width="13.7109375" style="8" bestFit="1" customWidth="1"/>
    <col min="720" max="720" width="6.85546875" style="8" customWidth="1"/>
    <col min="721" max="721" width="9.28515625" style="8" customWidth="1"/>
    <col min="722" max="722" width="12.7109375" style="8" customWidth="1"/>
    <col min="723" max="734" width="11.28515625" style="8" customWidth="1"/>
    <col min="735" max="735" width="10.85546875" style="8" customWidth="1"/>
    <col min="736" max="748" width="11.42578125" style="8" customWidth="1"/>
    <col min="749" max="749" width="9.28515625" style="8" customWidth="1"/>
    <col min="750" max="750" width="12.7109375" style="8" customWidth="1"/>
    <col min="751" max="762" width="11.42578125" style="8" customWidth="1"/>
    <col min="763" max="763" width="11.85546875" style="8" customWidth="1"/>
    <col min="764" max="776" width="11.42578125" style="8" customWidth="1"/>
    <col min="777" max="777" width="9.28515625" style="8" customWidth="1"/>
    <col min="778" max="778" width="11.28515625" style="8" customWidth="1"/>
    <col min="779" max="779" width="10" style="8" customWidth="1"/>
    <col min="780" max="780" width="9.28515625" style="8" customWidth="1"/>
    <col min="781" max="786" width="12" style="8" customWidth="1"/>
    <col min="787" max="787" width="10" style="8" customWidth="1"/>
    <col min="788" max="788" width="10.7109375" style="8" customWidth="1"/>
    <col min="789" max="789" width="10.28515625" style="8" customWidth="1"/>
    <col min="790" max="790" width="9.5703125" style="8" customWidth="1"/>
    <col min="791" max="791" width="10.85546875" style="8" customWidth="1"/>
    <col min="792" max="792" width="9.7109375" style="8" customWidth="1"/>
    <col min="793" max="793" width="9" style="8" customWidth="1"/>
    <col min="794" max="795" width="9.7109375" style="8" customWidth="1"/>
    <col min="796" max="796" width="10.140625" style="8" customWidth="1"/>
    <col min="797" max="797" width="9.85546875" style="8" customWidth="1"/>
    <col min="798" max="798" width="10.85546875" style="8" customWidth="1"/>
    <col min="799" max="799" width="10" style="8" customWidth="1"/>
    <col min="800" max="800" width="11.140625" style="8" customWidth="1"/>
    <col min="801" max="801" width="10.140625" style="8" customWidth="1"/>
    <col min="802" max="802" width="10.5703125" style="8" customWidth="1"/>
    <col min="803" max="803" width="10.7109375" style="8" customWidth="1"/>
    <col min="804" max="948" width="9.140625" style="8"/>
    <col min="949" max="949" width="9.28515625" style="8" customWidth="1"/>
    <col min="950" max="950" width="13.42578125" style="8" bestFit="1" customWidth="1"/>
    <col min="951" max="951" width="12" style="8" bestFit="1" customWidth="1"/>
    <col min="952" max="952" width="10.5703125" style="8" bestFit="1" customWidth="1"/>
    <col min="953" max="953" width="10.7109375" style="8" bestFit="1" customWidth="1"/>
    <col min="954" max="958" width="12" style="8" bestFit="1" customWidth="1"/>
    <col min="959" max="959" width="11.85546875" style="8" bestFit="1" customWidth="1"/>
    <col min="960" max="961" width="12" style="8" bestFit="1" customWidth="1"/>
    <col min="962" max="962" width="13.5703125" style="8" bestFit="1" customWidth="1"/>
    <col min="963" max="963" width="10.85546875" style="8" customWidth="1"/>
    <col min="964" max="964" width="13" style="8" customWidth="1"/>
    <col min="965" max="965" width="11.28515625" style="8" customWidth="1"/>
    <col min="966" max="966" width="13.5703125" style="8" bestFit="1" customWidth="1"/>
    <col min="967" max="967" width="12" style="8" bestFit="1" customWidth="1"/>
    <col min="968" max="968" width="11.7109375" style="8" customWidth="1"/>
    <col min="969" max="969" width="13.42578125" style="8" bestFit="1" customWidth="1"/>
    <col min="970" max="970" width="13.7109375" style="8" bestFit="1" customWidth="1"/>
    <col min="971" max="971" width="11" style="8" bestFit="1" customWidth="1"/>
    <col min="972" max="972" width="13.42578125" style="8" bestFit="1" customWidth="1"/>
    <col min="973" max="973" width="13.7109375" style="8" bestFit="1" customWidth="1"/>
    <col min="974" max="974" width="13.7109375" style="8" customWidth="1"/>
    <col min="975" max="975" width="13.7109375" style="8" bestFit="1" customWidth="1"/>
    <col min="976" max="976" width="6.85546875" style="8" customWidth="1"/>
    <col min="977" max="977" width="9.28515625" style="8" customWidth="1"/>
    <col min="978" max="978" width="12.7109375" style="8" customWidth="1"/>
    <col min="979" max="990" width="11.28515625" style="8" customWidth="1"/>
    <col min="991" max="991" width="10.85546875" style="8" customWidth="1"/>
    <col min="992" max="1004" width="11.42578125" style="8" customWidth="1"/>
    <col min="1005" max="1005" width="9.28515625" style="8" customWidth="1"/>
    <col min="1006" max="1006" width="12.7109375" style="8" customWidth="1"/>
    <col min="1007" max="1018" width="11.42578125" style="8" customWidth="1"/>
    <col min="1019" max="1019" width="11.85546875" style="8" customWidth="1"/>
    <col min="1020" max="1032" width="11.42578125" style="8" customWidth="1"/>
    <col min="1033" max="1033" width="9.28515625" style="8" customWidth="1"/>
    <col min="1034" max="1034" width="11.28515625" style="8" customWidth="1"/>
    <col min="1035" max="1035" width="10" style="8" customWidth="1"/>
    <col min="1036" max="1036" width="9.28515625" style="8" customWidth="1"/>
    <col min="1037" max="1042" width="12" style="8" customWidth="1"/>
    <col min="1043" max="1043" width="10" style="8" customWidth="1"/>
    <col min="1044" max="1044" width="10.7109375" style="8" customWidth="1"/>
    <col min="1045" max="1045" width="10.28515625" style="8" customWidth="1"/>
    <col min="1046" max="1046" width="9.5703125" style="8" customWidth="1"/>
    <col min="1047" max="1047" width="10.85546875" style="8" customWidth="1"/>
    <col min="1048" max="1048" width="9.7109375" style="8" customWidth="1"/>
    <col min="1049" max="1049" width="9" style="8" customWidth="1"/>
    <col min="1050" max="1051" width="9.7109375" style="8" customWidth="1"/>
    <col min="1052" max="1052" width="10.140625" style="8" customWidth="1"/>
    <col min="1053" max="1053" width="9.85546875" style="8" customWidth="1"/>
    <col min="1054" max="1054" width="10.85546875" style="8" customWidth="1"/>
    <col min="1055" max="1055" width="10" style="8" customWidth="1"/>
    <col min="1056" max="1056" width="11.140625" style="8" customWidth="1"/>
    <col min="1057" max="1057" width="10.140625" style="8" customWidth="1"/>
    <col min="1058" max="1058" width="10.5703125" style="8" customWidth="1"/>
    <col min="1059" max="1059" width="10.7109375" style="8" customWidth="1"/>
    <col min="1060" max="1204" width="9.140625" style="8"/>
    <col min="1205" max="1205" width="9.28515625" style="8" customWidth="1"/>
    <col min="1206" max="1206" width="13.42578125" style="8" bestFit="1" customWidth="1"/>
    <col min="1207" max="1207" width="12" style="8" bestFit="1" customWidth="1"/>
    <col min="1208" max="1208" width="10.5703125" style="8" bestFit="1" customWidth="1"/>
    <col min="1209" max="1209" width="10.7109375" style="8" bestFit="1" customWidth="1"/>
    <col min="1210" max="1214" width="12" style="8" bestFit="1" customWidth="1"/>
    <col min="1215" max="1215" width="11.85546875" style="8" bestFit="1" customWidth="1"/>
    <col min="1216" max="1217" width="12" style="8" bestFit="1" customWidth="1"/>
    <col min="1218" max="1218" width="13.5703125" style="8" bestFit="1" customWidth="1"/>
    <col min="1219" max="1219" width="10.85546875" style="8" customWidth="1"/>
    <col min="1220" max="1220" width="13" style="8" customWidth="1"/>
    <col min="1221" max="1221" width="11.28515625" style="8" customWidth="1"/>
    <col min="1222" max="1222" width="13.5703125" style="8" bestFit="1" customWidth="1"/>
    <col min="1223" max="1223" width="12" style="8" bestFit="1" customWidth="1"/>
    <col min="1224" max="1224" width="11.7109375" style="8" customWidth="1"/>
    <col min="1225" max="1225" width="13.42578125" style="8" bestFit="1" customWidth="1"/>
    <col min="1226" max="1226" width="13.7109375" style="8" bestFit="1" customWidth="1"/>
    <col min="1227" max="1227" width="11" style="8" bestFit="1" customWidth="1"/>
    <col min="1228" max="1228" width="13.42578125" style="8" bestFit="1" customWidth="1"/>
    <col min="1229" max="1229" width="13.7109375" style="8" bestFit="1" customWidth="1"/>
    <col min="1230" max="1230" width="13.7109375" style="8" customWidth="1"/>
    <col min="1231" max="1231" width="13.7109375" style="8" bestFit="1" customWidth="1"/>
    <col min="1232" max="1232" width="6.85546875" style="8" customWidth="1"/>
    <col min="1233" max="1233" width="9.28515625" style="8" customWidth="1"/>
    <col min="1234" max="1234" width="12.7109375" style="8" customWidth="1"/>
    <col min="1235" max="1246" width="11.28515625" style="8" customWidth="1"/>
    <col min="1247" max="1247" width="10.85546875" style="8" customWidth="1"/>
    <col min="1248" max="1260" width="11.42578125" style="8" customWidth="1"/>
    <col min="1261" max="1261" width="9.28515625" style="8" customWidth="1"/>
    <col min="1262" max="1262" width="12.7109375" style="8" customWidth="1"/>
    <col min="1263" max="1274" width="11.42578125" style="8" customWidth="1"/>
    <col min="1275" max="1275" width="11.85546875" style="8" customWidth="1"/>
    <col min="1276" max="1288" width="11.42578125" style="8" customWidth="1"/>
    <col min="1289" max="1289" width="9.28515625" style="8" customWidth="1"/>
    <col min="1290" max="1290" width="11.28515625" style="8" customWidth="1"/>
    <col min="1291" max="1291" width="10" style="8" customWidth="1"/>
    <col min="1292" max="1292" width="9.28515625" style="8" customWidth="1"/>
    <col min="1293" max="1298" width="12" style="8" customWidth="1"/>
    <col min="1299" max="1299" width="10" style="8" customWidth="1"/>
    <col min="1300" max="1300" width="10.7109375" style="8" customWidth="1"/>
    <col min="1301" max="1301" width="10.28515625" style="8" customWidth="1"/>
    <col min="1302" max="1302" width="9.5703125" style="8" customWidth="1"/>
    <col min="1303" max="1303" width="10.85546875" style="8" customWidth="1"/>
    <col min="1304" max="1304" width="9.7109375" style="8" customWidth="1"/>
    <col min="1305" max="1305" width="9" style="8" customWidth="1"/>
    <col min="1306" max="1307" width="9.7109375" style="8" customWidth="1"/>
    <col min="1308" max="1308" width="10.140625" style="8" customWidth="1"/>
    <col min="1309" max="1309" width="9.85546875" style="8" customWidth="1"/>
    <col min="1310" max="1310" width="10.85546875" style="8" customWidth="1"/>
    <col min="1311" max="1311" width="10" style="8" customWidth="1"/>
    <col min="1312" max="1312" width="11.140625" style="8" customWidth="1"/>
    <col min="1313" max="1313" width="10.140625" style="8" customWidth="1"/>
    <col min="1314" max="1314" width="10.5703125" style="8" customWidth="1"/>
    <col min="1315" max="1315" width="10.7109375" style="8" customWidth="1"/>
    <col min="1316" max="1460" width="9.140625" style="8"/>
    <col min="1461" max="1461" width="9.28515625" style="8" customWidth="1"/>
    <col min="1462" max="1462" width="13.42578125" style="8" bestFit="1" customWidth="1"/>
    <col min="1463" max="1463" width="12" style="8" bestFit="1" customWidth="1"/>
    <col min="1464" max="1464" width="10.5703125" style="8" bestFit="1" customWidth="1"/>
    <col min="1465" max="1465" width="10.7109375" style="8" bestFit="1" customWidth="1"/>
    <col min="1466" max="1470" width="12" style="8" bestFit="1" customWidth="1"/>
    <col min="1471" max="1471" width="11.85546875" style="8" bestFit="1" customWidth="1"/>
    <col min="1472" max="1473" width="12" style="8" bestFit="1" customWidth="1"/>
    <col min="1474" max="1474" width="13.5703125" style="8" bestFit="1" customWidth="1"/>
    <col min="1475" max="1475" width="10.85546875" style="8" customWidth="1"/>
    <col min="1476" max="1476" width="13" style="8" customWidth="1"/>
    <col min="1477" max="1477" width="11.28515625" style="8" customWidth="1"/>
    <col min="1478" max="1478" width="13.5703125" style="8" bestFit="1" customWidth="1"/>
    <col min="1479" max="1479" width="12" style="8" bestFit="1" customWidth="1"/>
    <col min="1480" max="1480" width="11.7109375" style="8" customWidth="1"/>
    <col min="1481" max="1481" width="13.42578125" style="8" bestFit="1" customWidth="1"/>
    <col min="1482" max="1482" width="13.7109375" style="8" bestFit="1" customWidth="1"/>
    <col min="1483" max="1483" width="11" style="8" bestFit="1" customWidth="1"/>
    <col min="1484" max="1484" width="13.42578125" style="8" bestFit="1" customWidth="1"/>
    <col min="1485" max="1485" width="13.7109375" style="8" bestFit="1" customWidth="1"/>
    <col min="1486" max="1486" width="13.7109375" style="8" customWidth="1"/>
    <col min="1487" max="1487" width="13.7109375" style="8" bestFit="1" customWidth="1"/>
    <col min="1488" max="1488" width="6.85546875" style="8" customWidth="1"/>
    <col min="1489" max="1489" width="9.28515625" style="8" customWidth="1"/>
    <col min="1490" max="1490" width="12.7109375" style="8" customWidth="1"/>
    <col min="1491" max="1502" width="11.28515625" style="8" customWidth="1"/>
    <col min="1503" max="1503" width="10.85546875" style="8" customWidth="1"/>
    <col min="1504" max="1516" width="11.42578125" style="8" customWidth="1"/>
    <col min="1517" max="1517" width="9.28515625" style="8" customWidth="1"/>
    <col min="1518" max="1518" width="12.7109375" style="8" customWidth="1"/>
    <col min="1519" max="1530" width="11.42578125" style="8" customWidth="1"/>
    <col min="1531" max="1531" width="11.85546875" style="8" customWidth="1"/>
    <col min="1532" max="1544" width="11.42578125" style="8" customWidth="1"/>
    <col min="1545" max="1545" width="9.28515625" style="8" customWidth="1"/>
    <col min="1546" max="1546" width="11.28515625" style="8" customWidth="1"/>
    <col min="1547" max="1547" width="10" style="8" customWidth="1"/>
    <col min="1548" max="1548" width="9.28515625" style="8" customWidth="1"/>
    <col min="1549" max="1554" width="12" style="8" customWidth="1"/>
    <col min="1555" max="1555" width="10" style="8" customWidth="1"/>
    <col min="1556" max="1556" width="10.7109375" style="8" customWidth="1"/>
    <col min="1557" max="1557" width="10.28515625" style="8" customWidth="1"/>
    <col min="1558" max="1558" width="9.5703125" style="8" customWidth="1"/>
    <col min="1559" max="1559" width="10.85546875" style="8" customWidth="1"/>
    <col min="1560" max="1560" width="9.7109375" style="8" customWidth="1"/>
    <col min="1561" max="1561" width="9" style="8" customWidth="1"/>
    <col min="1562" max="1563" width="9.7109375" style="8" customWidth="1"/>
    <col min="1564" max="1564" width="10.140625" style="8" customWidth="1"/>
    <col min="1565" max="1565" width="9.85546875" style="8" customWidth="1"/>
    <col min="1566" max="1566" width="10.85546875" style="8" customWidth="1"/>
    <col min="1567" max="1567" width="10" style="8" customWidth="1"/>
    <col min="1568" max="1568" width="11.140625" style="8" customWidth="1"/>
    <col min="1569" max="1569" width="10.140625" style="8" customWidth="1"/>
    <col min="1570" max="1570" width="10.5703125" style="8" customWidth="1"/>
    <col min="1571" max="1571" width="10.7109375" style="8" customWidth="1"/>
    <col min="1572" max="1716" width="9.140625" style="8"/>
    <col min="1717" max="1717" width="9.28515625" style="8" customWidth="1"/>
    <col min="1718" max="1718" width="13.42578125" style="8" bestFit="1" customWidth="1"/>
    <col min="1719" max="1719" width="12" style="8" bestFit="1" customWidth="1"/>
    <col min="1720" max="1720" width="10.5703125" style="8" bestFit="1" customWidth="1"/>
    <col min="1721" max="1721" width="10.7109375" style="8" bestFit="1" customWidth="1"/>
    <col min="1722" max="1726" width="12" style="8" bestFit="1" customWidth="1"/>
    <col min="1727" max="1727" width="11.85546875" style="8" bestFit="1" customWidth="1"/>
    <col min="1728" max="1729" width="12" style="8" bestFit="1" customWidth="1"/>
    <col min="1730" max="1730" width="13.5703125" style="8" bestFit="1" customWidth="1"/>
    <col min="1731" max="1731" width="10.85546875" style="8" customWidth="1"/>
    <col min="1732" max="1732" width="13" style="8" customWidth="1"/>
    <col min="1733" max="1733" width="11.28515625" style="8" customWidth="1"/>
    <col min="1734" max="1734" width="13.5703125" style="8" bestFit="1" customWidth="1"/>
    <col min="1735" max="1735" width="12" style="8" bestFit="1" customWidth="1"/>
    <col min="1736" max="1736" width="11.7109375" style="8" customWidth="1"/>
    <col min="1737" max="1737" width="13.42578125" style="8" bestFit="1" customWidth="1"/>
    <col min="1738" max="1738" width="13.7109375" style="8" bestFit="1" customWidth="1"/>
    <col min="1739" max="1739" width="11" style="8" bestFit="1" customWidth="1"/>
    <col min="1740" max="1740" width="13.42578125" style="8" bestFit="1" customWidth="1"/>
    <col min="1741" max="1741" width="13.7109375" style="8" bestFit="1" customWidth="1"/>
    <col min="1742" max="1742" width="13.7109375" style="8" customWidth="1"/>
    <col min="1743" max="1743" width="13.7109375" style="8" bestFit="1" customWidth="1"/>
    <col min="1744" max="1744" width="6.85546875" style="8" customWidth="1"/>
    <col min="1745" max="1745" width="9.28515625" style="8" customWidth="1"/>
    <col min="1746" max="1746" width="12.7109375" style="8" customWidth="1"/>
    <col min="1747" max="1758" width="11.28515625" style="8" customWidth="1"/>
    <col min="1759" max="1759" width="10.85546875" style="8" customWidth="1"/>
    <col min="1760" max="1772" width="11.42578125" style="8" customWidth="1"/>
    <col min="1773" max="1773" width="9.28515625" style="8" customWidth="1"/>
    <col min="1774" max="1774" width="12.7109375" style="8" customWidth="1"/>
    <col min="1775" max="1786" width="11.42578125" style="8" customWidth="1"/>
    <col min="1787" max="1787" width="11.85546875" style="8" customWidth="1"/>
    <col min="1788" max="1800" width="11.42578125" style="8" customWidth="1"/>
    <col min="1801" max="1801" width="9.28515625" style="8" customWidth="1"/>
    <col min="1802" max="1802" width="11.28515625" style="8" customWidth="1"/>
    <col min="1803" max="1803" width="10" style="8" customWidth="1"/>
    <col min="1804" max="1804" width="9.28515625" style="8" customWidth="1"/>
    <col min="1805" max="1810" width="12" style="8" customWidth="1"/>
    <col min="1811" max="1811" width="10" style="8" customWidth="1"/>
    <col min="1812" max="1812" width="10.7109375" style="8" customWidth="1"/>
    <col min="1813" max="1813" width="10.28515625" style="8" customWidth="1"/>
    <col min="1814" max="1814" width="9.5703125" style="8" customWidth="1"/>
    <col min="1815" max="1815" width="10.85546875" style="8" customWidth="1"/>
    <col min="1816" max="1816" width="9.7109375" style="8" customWidth="1"/>
    <col min="1817" max="1817" width="9" style="8" customWidth="1"/>
    <col min="1818" max="1819" width="9.7109375" style="8" customWidth="1"/>
    <col min="1820" max="1820" width="10.140625" style="8" customWidth="1"/>
    <col min="1821" max="1821" width="9.85546875" style="8" customWidth="1"/>
    <col min="1822" max="1822" width="10.85546875" style="8" customWidth="1"/>
    <col min="1823" max="1823" width="10" style="8" customWidth="1"/>
    <col min="1824" max="1824" width="11.140625" style="8" customWidth="1"/>
    <col min="1825" max="1825" width="10.140625" style="8" customWidth="1"/>
    <col min="1826" max="1826" width="10.5703125" style="8" customWidth="1"/>
    <col min="1827" max="1827" width="10.7109375" style="8" customWidth="1"/>
    <col min="1828" max="1972" width="9.140625" style="8"/>
    <col min="1973" max="1973" width="9.28515625" style="8" customWidth="1"/>
    <col min="1974" max="1974" width="13.42578125" style="8" bestFit="1" customWidth="1"/>
    <col min="1975" max="1975" width="12" style="8" bestFit="1" customWidth="1"/>
    <col min="1976" max="1976" width="10.5703125" style="8" bestFit="1" customWidth="1"/>
    <col min="1977" max="1977" width="10.7109375" style="8" bestFit="1" customWidth="1"/>
    <col min="1978" max="1982" width="12" style="8" bestFit="1" customWidth="1"/>
    <col min="1983" max="1983" width="11.85546875" style="8" bestFit="1" customWidth="1"/>
    <col min="1984" max="1985" width="12" style="8" bestFit="1" customWidth="1"/>
    <col min="1986" max="1986" width="13.5703125" style="8" bestFit="1" customWidth="1"/>
    <col min="1987" max="1987" width="10.85546875" style="8" customWidth="1"/>
    <col min="1988" max="1988" width="13" style="8" customWidth="1"/>
    <col min="1989" max="1989" width="11.28515625" style="8" customWidth="1"/>
    <col min="1990" max="1990" width="13.5703125" style="8" bestFit="1" customWidth="1"/>
    <col min="1991" max="1991" width="12" style="8" bestFit="1" customWidth="1"/>
    <col min="1992" max="1992" width="11.7109375" style="8" customWidth="1"/>
    <col min="1993" max="1993" width="13.42578125" style="8" bestFit="1" customWidth="1"/>
    <col min="1994" max="1994" width="13.7109375" style="8" bestFit="1" customWidth="1"/>
    <col min="1995" max="1995" width="11" style="8" bestFit="1" customWidth="1"/>
    <col min="1996" max="1996" width="13.42578125" style="8" bestFit="1" customWidth="1"/>
    <col min="1997" max="1997" width="13.7109375" style="8" bestFit="1" customWidth="1"/>
    <col min="1998" max="1998" width="13.7109375" style="8" customWidth="1"/>
    <col min="1999" max="1999" width="13.7109375" style="8" bestFit="1" customWidth="1"/>
    <col min="2000" max="2000" width="6.85546875" style="8" customWidth="1"/>
    <col min="2001" max="2001" width="9.28515625" style="8" customWidth="1"/>
    <col min="2002" max="2002" width="12.7109375" style="8" customWidth="1"/>
    <col min="2003" max="2014" width="11.28515625" style="8" customWidth="1"/>
    <col min="2015" max="2015" width="10.85546875" style="8" customWidth="1"/>
    <col min="2016" max="2028" width="11.42578125" style="8" customWidth="1"/>
    <col min="2029" max="2029" width="9.28515625" style="8" customWidth="1"/>
    <col min="2030" max="2030" width="12.7109375" style="8" customWidth="1"/>
    <col min="2031" max="2042" width="11.42578125" style="8" customWidth="1"/>
    <col min="2043" max="2043" width="11.85546875" style="8" customWidth="1"/>
    <col min="2044" max="2056" width="11.42578125" style="8" customWidth="1"/>
    <col min="2057" max="2057" width="9.28515625" style="8" customWidth="1"/>
    <col min="2058" max="2058" width="11.28515625" style="8" customWidth="1"/>
    <col min="2059" max="2059" width="10" style="8" customWidth="1"/>
    <col min="2060" max="2060" width="9.28515625" style="8" customWidth="1"/>
    <col min="2061" max="2066" width="12" style="8" customWidth="1"/>
    <col min="2067" max="2067" width="10" style="8" customWidth="1"/>
    <col min="2068" max="2068" width="10.7109375" style="8" customWidth="1"/>
    <col min="2069" max="2069" width="10.28515625" style="8" customWidth="1"/>
    <col min="2070" max="2070" width="9.5703125" style="8" customWidth="1"/>
    <col min="2071" max="2071" width="10.85546875" style="8" customWidth="1"/>
    <col min="2072" max="2072" width="9.7109375" style="8" customWidth="1"/>
    <col min="2073" max="2073" width="9" style="8" customWidth="1"/>
    <col min="2074" max="2075" width="9.7109375" style="8" customWidth="1"/>
    <col min="2076" max="2076" width="10.140625" style="8" customWidth="1"/>
    <col min="2077" max="2077" width="9.85546875" style="8" customWidth="1"/>
    <col min="2078" max="2078" width="10.85546875" style="8" customWidth="1"/>
    <col min="2079" max="2079" width="10" style="8" customWidth="1"/>
    <col min="2080" max="2080" width="11.140625" style="8" customWidth="1"/>
    <col min="2081" max="2081" width="10.140625" style="8" customWidth="1"/>
    <col min="2082" max="2082" width="10.5703125" style="8" customWidth="1"/>
    <col min="2083" max="2083" width="10.7109375" style="8" customWidth="1"/>
    <col min="2084" max="2228" width="9.140625" style="8"/>
    <col min="2229" max="2229" width="9.28515625" style="8" customWidth="1"/>
    <col min="2230" max="2230" width="13.42578125" style="8" bestFit="1" customWidth="1"/>
    <col min="2231" max="2231" width="12" style="8" bestFit="1" customWidth="1"/>
    <col min="2232" max="2232" width="10.5703125" style="8" bestFit="1" customWidth="1"/>
    <col min="2233" max="2233" width="10.7109375" style="8" bestFit="1" customWidth="1"/>
    <col min="2234" max="2238" width="12" style="8" bestFit="1" customWidth="1"/>
    <col min="2239" max="2239" width="11.85546875" style="8" bestFit="1" customWidth="1"/>
    <col min="2240" max="2241" width="12" style="8" bestFit="1" customWidth="1"/>
    <col min="2242" max="2242" width="13.5703125" style="8" bestFit="1" customWidth="1"/>
    <col min="2243" max="2243" width="10.85546875" style="8" customWidth="1"/>
    <col min="2244" max="2244" width="13" style="8" customWidth="1"/>
    <col min="2245" max="2245" width="11.28515625" style="8" customWidth="1"/>
    <col min="2246" max="2246" width="13.5703125" style="8" bestFit="1" customWidth="1"/>
    <col min="2247" max="2247" width="12" style="8" bestFit="1" customWidth="1"/>
    <col min="2248" max="2248" width="11.7109375" style="8" customWidth="1"/>
    <col min="2249" max="2249" width="13.42578125" style="8" bestFit="1" customWidth="1"/>
    <col min="2250" max="2250" width="13.7109375" style="8" bestFit="1" customWidth="1"/>
    <col min="2251" max="2251" width="11" style="8" bestFit="1" customWidth="1"/>
    <col min="2252" max="2252" width="13.42578125" style="8" bestFit="1" customWidth="1"/>
    <col min="2253" max="2253" width="13.7109375" style="8" bestFit="1" customWidth="1"/>
    <col min="2254" max="2254" width="13.7109375" style="8" customWidth="1"/>
    <col min="2255" max="2255" width="13.7109375" style="8" bestFit="1" customWidth="1"/>
    <col min="2256" max="2256" width="6.85546875" style="8" customWidth="1"/>
    <col min="2257" max="2257" width="9.28515625" style="8" customWidth="1"/>
    <col min="2258" max="2258" width="12.7109375" style="8" customWidth="1"/>
    <col min="2259" max="2270" width="11.28515625" style="8" customWidth="1"/>
    <col min="2271" max="2271" width="10.85546875" style="8" customWidth="1"/>
    <col min="2272" max="2284" width="11.42578125" style="8" customWidth="1"/>
    <col min="2285" max="2285" width="9.28515625" style="8" customWidth="1"/>
    <col min="2286" max="2286" width="12.7109375" style="8" customWidth="1"/>
    <col min="2287" max="2298" width="11.42578125" style="8" customWidth="1"/>
    <col min="2299" max="2299" width="11.85546875" style="8" customWidth="1"/>
    <col min="2300" max="2312" width="11.42578125" style="8" customWidth="1"/>
    <col min="2313" max="2313" width="9.28515625" style="8" customWidth="1"/>
    <col min="2314" max="2314" width="11.28515625" style="8" customWidth="1"/>
    <col min="2315" max="2315" width="10" style="8" customWidth="1"/>
    <col min="2316" max="2316" width="9.28515625" style="8" customWidth="1"/>
    <col min="2317" max="2322" width="12" style="8" customWidth="1"/>
    <col min="2323" max="2323" width="10" style="8" customWidth="1"/>
    <col min="2324" max="2324" width="10.7109375" style="8" customWidth="1"/>
    <col min="2325" max="2325" width="10.28515625" style="8" customWidth="1"/>
    <col min="2326" max="2326" width="9.5703125" style="8" customWidth="1"/>
    <col min="2327" max="2327" width="10.85546875" style="8" customWidth="1"/>
    <col min="2328" max="2328" width="9.7109375" style="8" customWidth="1"/>
    <col min="2329" max="2329" width="9" style="8" customWidth="1"/>
    <col min="2330" max="2331" width="9.7109375" style="8" customWidth="1"/>
    <col min="2332" max="2332" width="10.140625" style="8" customWidth="1"/>
    <col min="2333" max="2333" width="9.85546875" style="8" customWidth="1"/>
    <col min="2334" max="2334" width="10.85546875" style="8" customWidth="1"/>
    <col min="2335" max="2335" width="10" style="8" customWidth="1"/>
    <col min="2336" max="2336" width="11.140625" style="8" customWidth="1"/>
    <col min="2337" max="2337" width="10.140625" style="8" customWidth="1"/>
    <col min="2338" max="2338" width="10.5703125" style="8" customWidth="1"/>
    <col min="2339" max="2339" width="10.7109375" style="8" customWidth="1"/>
    <col min="2340" max="2484" width="9.140625" style="8"/>
    <col min="2485" max="2485" width="9.28515625" style="8" customWidth="1"/>
    <col min="2486" max="2486" width="13.42578125" style="8" bestFit="1" customWidth="1"/>
    <col min="2487" max="2487" width="12" style="8" bestFit="1" customWidth="1"/>
    <col min="2488" max="2488" width="10.5703125" style="8" bestFit="1" customWidth="1"/>
    <col min="2489" max="2489" width="10.7109375" style="8" bestFit="1" customWidth="1"/>
    <col min="2490" max="2494" width="12" style="8" bestFit="1" customWidth="1"/>
    <col min="2495" max="2495" width="11.85546875" style="8" bestFit="1" customWidth="1"/>
    <col min="2496" max="2497" width="12" style="8" bestFit="1" customWidth="1"/>
    <col min="2498" max="2498" width="13.5703125" style="8" bestFit="1" customWidth="1"/>
    <col min="2499" max="2499" width="10.85546875" style="8" customWidth="1"/>
    <col min="2500" max="2500" width="13" style="8" customWidth="1"/>
    <col min="2501" max="2501" width="11.28515625" style="8" customWidth="1"/>
    <col min="2502" max="2502" width="13.5703125" style="8" bestFit="1" customWidth="1"/>
    <col min="2503" max="2503" width="12" style="8" bestFit="1" customWidth="1"/>
    <col min="2504" max="2504" width="11.7109375" style="8" customWidth="1"/>
    <col min="2505" max="2505" width="13.42578125" style="8" bestFit="1" customWidth="1"/>
    <col min="2506" max="2506" width="13.7109375" style="8" bestFit="1" customWidth="1"/>
    <col min="2507" max="2507" width="11" style="8" bestFit="1" customWidth="1"/>
    <col min="2508" max="2508" width="13.42578125" style="8" bestFit="1" customWidth="1"/>
    <col min="2509" max="2509" width="13.7109375" style="8" bestFit="1" customWidth="1"/>
    <col min="2510" max="2510" width="13.7109375" style="8" customWidth="1"/>
    <col min="2511" max="2511" width="13.7109375" style="8" bestFit="1" customWidth="1"/>
    <col min="2512" max="2512" width="6.85546875" style="8" customWidth="1"/>
    <col min="2513" max="2513" width="9.28515625" style="8" customWidth="1"/>
    <col min="2514" max="2514" width="12.7109375" style="8" customWidth="1"/>
    <col min="2515" max="2526" width="11.28515625" style="8" customWidth="1"/>
    <col min="2527" max="2527" width="10.85546875" style="8" customWidth="1"/>
    <col min="2528" max="2540" width="11.42578125" style="8" customWidth="1"/>
    <col min="2541" max="2541" width="9.28515625" style="8" customWidth="1"/>
    <col min="2542" max="2542" width="12.7109375" style="8" customWidth="1"/>
    <col min="2543" max="2554" width="11.42578125" style="8" customWidth="1"/>
    <col min="2555" max="2555" width="11.85546875" style="8" customWidth="1"/>
    <col min="2556" max="2568" width="11.42578125" style="8" customWidth="1"/>
    <col min="2569" max="2569" width="9.28515625" style="8" customWidth="1"/>
    <col min="2570" max="2570" width="11.28515625" style="8" customWidth="1"/>
    <col min="2571" max="2571" width="10" style="8" customWidth="1"/>
    <col min="2572" max="2572" width="9.28515625" style="8" customWidth="1"/>
    <col min="2573" max="2578" width="12" style="8" customWidth="1"/>
    <col min="2579" max="2579" width="10" style="8" customWidth="1"/>
    <col min="2580" max="2580" width="10.7109375" style="8" customWidth="1"/>
    <col min="2581" max="2581" width="10.28515625" style="8" customWidth="1"/>
    <col min="2582" max="2582" width="9.5703125" style="8" customWidth="1"/>
    <col min="2583" max="2583" width="10.85546875" style="8" customWidth="1"/>
    <col min="2584" max="2584" width="9.7109375" style="8" customWidth="1"/>
    <col min="2585" max="2585" width="9" style="8" customWidth="1"/>
    <col min="2586" max="2587" width="9.7109375" style="8" customWidth="1"/>
    <col min="2588" max="2588" width="10.140625" style="8" customWidth="1"/>
    <col min="2589" max="2589" width="9.85546875" style="8" customWidth="1"/>
    <col min="2590" max="2590" width="10.85546875" style="8" customWidth="1"/>
    <col min="2591" max="2591" width="10" style="8" customWidth="1"/>
    <col min="2592" max="2592" width="11.140625" style="8" customWidth="1"/>
    <col min="2593" max="2593" width="10.140625" style="8" customWidth="1"/>
    <col min="2594" max="2594" width="10.5703125" style="8" customWidth="1"/>
    <col min="2595" max="2595" width="10.7109375" style="8" customWidth="1"/>
    <col min="2596" max="2740" width="9.140625" style="8"/>
    <col min="2741" max="2741" width="9.28515625" style="8" customWidth="1"/>
    <col min="2742" max="2742" width="13.42578125" style="8" bestFit="1" customWidth="1"/>
    <col min="2743" max="2743" width="12" style="8" bestFit="1" customWidth="1"/>
    <col min="2744" max="2744" width="10.5703125" style="8" bestFit="1" customWidth="1"/>
    <col min="2745" max="2745" width="10.7109375" style="8" bestFit="1" customWidth="1"/>
    <col min="2746" max="2750" width="12" style="8" bestFit="1" customWidth="1"/>
    <col min="2751" max="2751" width="11.85546875" style="8" bestFit="1" customWidth="1"/>
    <col min="2752" max="2753" width="12" style="8" bestFit="1" customWidth="1"/>
    <col min="2754" max="2754" width="13.5703125" style="8" bestFit="1" customWidth="1"/>
    <col min="2755" max="2755" width="10.85546875" style="8" customWidth="1"/>
    <col min="2756" max="2756" width="13" style="8" customWidth="1"/>
    <col min="2757" max="2757" width="11.28515625" style="8" customWidth="1"/>
    <col min="2758" max="2758" width="13.5703125" style="8" bestFit="1" customWidth="1"/>
    <col min="2759" max="2759" width="12" style="8" bestFit="1" customWidth="1"/>
    <col min="2760" max="2760" width="11.7109375" style="8" customWidth="1"/>
    <col min="2761" max="2761" width="13.42578125" style="8" bestFit="1" customWidth="1"/>
    <col min="2762" max="2762" width="13.7109375" style="8" bestFit="1" customWidth="1"/>
    <col min="2763" max="2763" width="11" style="8" bestFit="1" customWidth="1"/>
    <col min="2764" max="2764" width="13.42578125" style="8" bestFit="1" customWidth="1"/>
    <col min="2765" max="2765" width="13.7109375" style="8" bestFit="1" customWidth="1"/>
    <col min="2766" max="2766" width="13.7109375" style="8" customWidth="1"/>
    <col min="2767" max="2767" width="13.7109375" style="8" bestFit="1" customWidth="1"/>
    <col min="2768" max="2768" width="6.85546875" style="8" customWidth="1"/>
    <col min="2769" max="2769" width="9.28515625" style="8" customWidth="1"/>
    <col min="2770" max="2770" width="12.7109375" style="8" customWidth="1"/>
    <col min="2771" max="2782" width="11.28515625" style="8" customWidth="1"/>
    <col min="2783" max="2783" width="10.85546875" style="8" customWidth="1"/>
    <col min="2784" max="2796" width="11.42578125" style="8" customWidth="1"/>
    <col min="2797" max="2797" width="9.28515625" style="8" customWidth="1"/>
    <col min="2798" max="2798" width="12.7109375" style="8" customWidth="1"/>
    <col min="2799" max="2810" width="11.42578125" style="8" customWidth="1"/>
    <col min="2811" max="2811" width="11.85546875" style="8" customWidth="1"/>
    <col min="2812" max="2824" width="11.42578125" style="8" customWidth="1"/>
    <col min="2825" max="2825" width="9.28515625" style="8" customWidth="1"/>
    <col min="2826" max="2826" width="11.28515625" style="8" customWidth="1"/>
    <col min="2827" max="2827" width="10" style="8" customWidth="1"/>
    <col min="2828" max="2828" width="9.28515625" style="8" customWidth="1"/>
    <col min="2829" max="2834" width="12" style="8" customWidth="1"/>
    <col min="2835" max="2835" width="10" style="8" customWidth="1"/>
    <col min="2836" max="2836" width="10.7109375" style="8" customWidth="1"/>
    <col min="2837" max="2837" width="10.28515625" style="8" customWidth="1"/>
    <col min="2838" max="2838" width="9.5703125" style="8" customWidth="1"/>
    <col min="2839" max="2839" width="10.85546875" style="8" customWidth="1"/>
    <col min="2840" max="2840" width="9.7109375" style="8" customWidth="1"/>
    <col min="2841" max="2841" width="9" style="8" customWidth="1"/>
    <col min="2842" max="2843" width="9.7109375" style="8" customWidth="1"/>
    <col min="2844" max="2844" width="10.140625" style="8" customWidth="1"/>
    <col min="2845" max="2845" width="9.85546875" style="8" customWidth="1"/>
    <col min="2846" max="2846" width="10.85546875" style="8" customWidth="1"/>
    <col min="2847" max="2847" width="10" style="8" customWidth="1"/>
    <col min="2848" max="2848" width="11.140625" style="8" customWidth="1"/>
    <col min="2849" max="2849" width="10.140625" style="8" customWidth="1"/>
    <col min="2850" max="2850" width="10.5703125" style="8" customWidth="1"/>
    <col min="2851" max="2851" width="10.7109375" style="8" customWidth="1"/>
    <col min="2852" max="2996" width="9.140625" style="8"/>
    <col min="2997" max="2997" width="9.28515625" style="8" customWidth="1"/>
    <col min="2998" max="2998" width="13.42578125" style="8" bestFit="1" customWidth="1"/>
    <col min="2999" max="2999" width="12" style="8" bestFit="1" customWidth="1"/>
    <col min="3000" max="3000" width="10.5703125" style="8" bestFit="1" customWidth="1"/>
    <col min="3001" max="3001" width="10.7109375" style="8" bestFit="1" customWidth="1"/>
    <col min="3002" max="3006" width="12" style="8" bestFit="1" customWidth="1"/>
    <col min="3007" max="3007" width="11.85546875" style="8" bestFit="1" customWidth="1"/>
    <col min="3008" max="3009" width="12" style="8" bestFit="1" customWidth="1"/>
    <col min="3010" max="3010" width="13.5703125" style="8" bestFit="1" customWidth="1"/>
    <col min="3011" max="3011" width="10.85546875" style="8" customWidth="1"/>
    <col min="3012" max="3012" width="13" style="8" customWidth="1"/>
    <col min="3013" max="3013" width="11.28515625" style="8" customWidth="1"/>
    <col min="3014" max="3014" width="13.5703125" style="8" bestFit="1" customWidth="1"/>
    <col min="3015" max="3015" width="12" style="8" bestFit="1" customWidth="1"/>
    <col min="3016" max="3016" width="11.7109375" style="8" customWidth="1"/>
    <col min="3017" max="3017" width="13.42578125" style="8" bestFit="1" customWidth="1"/>
    <col min="3018" max="3018" width="13.7109375" style="8" bestFit="1" customWidth="1"/>
    <col min="3019" max="3019" width="11" style="8" bestFit="1" customWidth="1"/>
    <col min="3020" max="3020" width="13.42578125" style="8" bestFit="1" customWidth="1"/>
    <col min="3021" max="3021" width="13.7109375" style="8" bestFit="1" customWidth="1"/>
    <col min="3022" max="3022" width="13.7109375" style="8" customWidth="1"/>
    <col min="3023" max="3023" width="13.7109375" style="8" bestFit="1" customWidth="1"/>
    <col min="3024" max="3024" width="6.85546875" style="8" customWidth="1"/>
    <col min="3025" max="3025" width="9.28515625" style="8" customWidth="1"/>
    <col min="3026" max="3026" width="12.7109375" style="8" customWidth="1"/>
    <col min="3027" max="3038" width="11.28515625" style="8" customWidth="1"/>
    <col min="3039" max="3039" width="10.85546875" style="8" customWidth="1"/>
    <col min="3040" max="3052" width="11.42578125" style="8" customWidth="1"/>
    <col min="3053" max="3053" width="9.28515625" style="8" customWidth="1"/>
    <col min="3054" max="3054" width="12.7109375" style="8" customWidth="1"/>
    <col min="3055" max="3066" width="11.42578125" style="8" customWidth="1"/>
    <col min="3067" max="3067" width="11.85546875" style="8" customWidth="1"/>
    <col min="3068" max="3080" width="11.42578125" style="8" customWidth="1"/>
    <col min="3081" max="3081" width="9.28515625" style="8" customWidth="1"/>
    <col min="3082" max="3082" width="11.28515625" style="8" customWidth="1"/>
    <col min="3083" max="3083" width="10" style="8" customWidth="1"/>
    <col min="3084" max="3084" width="9.28515625" style="8" customWidth="1"/>
    <col min="3085" max="3090" width="12" style="8" customWidth="1"/>
    <col min="3091" max="3091" width="10" style="8" customWidth="1"/>
    <col min="3092" max="3092" width="10.7109375" style="8" customWidth="1"/>
    <col min="3093" max="3093" width="10.28515625" style="8" customWidth="1"/>
    <col min="3094" max="3094" width="9.5703125" style="8" customWidth="1"/>
    <col min="3095" max="3095" width="10.85546875" style="8" customWidth="1"/>
    <col min="3096" max="3096" width="9.7109375" style="8" customWidth="1"/>
    <col min="3097" max="3097" width="9" style="8" customWidth="1"/>
    <col min="3098" max="3099" width="9.7109375" style="8" customWidth="1"/>
    <col min="3100" max="3100" width="10.140625" style="8" customWidth="1"/>
    <col min="3101" max="3101" width="9.85546875" style="8" customWidth="1"/>
    <col min="3102" max="3102" width="10.85546875" style="8" customWidth="1"/>
    <col min="3103" max="3103" width="10" style="8" customWidth="1"/>
    <col min="3104" max="3104" width="11.140625" style="8" customWidth="1"/>
    <col min="3105" max="3105" width="10.140625" style="8" customWidth="1"/>
    <col min="3106" max="3106" width="10.5703125" style="8" customWidth="1"/>
    <col min="3107" max="3107" width="10.7109375" style="8" customWidth="1"/>
    <col min="3108" max="3252" width="9.140625" style="8"/>
    <col min="3253" max="3253" width="9.28515625" style="8" customWidth="1"/>
    <col min="3254" max="3254" width="13.42578125" style="8" bestFit="1" customWidth="1"/>
    <col min="3255" max="3255" width="12" style="8" bestFit="1" customWidth="1"/>
    <col min="3256" max="3256" width="10.5703125" style="8" bestFit="1" customWidth="1"/>
    <col min="3257" max="3257" width="10.7109375" style="8" bestFit="1" customWidth="1"/>
    <col min="3258" max="3262" width="12" style="8" bestFit="1" customWidth="1"/>
    <col min="3263" max="3263" width="11.85546875" style="8" bestFit="1" customWidth="1"/>
    <col min="3264" max="3265" width="12" style="8" bestFit="1" customWidth="1"/>
    <col min="3266" max="3266" width="13.5703125" style="8" bestFit="1" customWidth="1"/>
    <col min="3267" max="3267" width="10.85546875" style="8" customWidth="1"/>
    <col min="3268" max="3268" width="13" style="8" customWidth="1"/>
    <col min="3269" max="3269" width="11.28515625" style="8" customWidth="1"/>
    <col min="3270" max="3270" width="13.5703125" style="8" bestFit="1" customWidth="1"/>
    <col min="3271" max="3271" width="12" style="8" bestFit="1" customWidth="1"/>
    <col min="3272" max="3272" width="11.7109375" style="8" customWidth="1"/>
    <col min="3273" max="3273" width="13.42578125" style="8" bestFit="1" customWidth="1"/>
    <col min="3274" max="3274" width="13.7109375" style="8" bestFit="1" customWidth="1"/>
    <col min="3275" max="3275" width="11" style="8" bestFit="1" customWidth="1"/>
    <col min="3276" max="3276" width="13.42578125" style="8" bestFit="1" customWidth="1"/>
    <col min="3277" max="3277" width="13.7109375" style="8" bestFit="1" customWidth="1"/>
    <col min="3278" max="3278" width="13.7109375" style="8" customWidth="1"/>
    <col min="3279" max="3279" width="13.7109375" style="8" bestFit="1" customWidth="1"/>
    <col min="3280" max="3280" width="6.85546875" style="8" customWidth="1"/>
    <col min="3281" max="3281" width="9.28515625" style="8" customWidth="1"/>
    <col min="3282" max="3282" width="12.7109375" style="8" customWidth="1"/>
    <col min="3283" max="3294" width="11.28515625" style="8" customWidth="1"/>
    <col min="3295" max="3295" width="10.85546875" style="8" customWidth="1"/>
    <col min="3296" max="3308" width="11.42578125" style="8" customWidth="1"/>
    <col min="3309" max="3309" width="9.28515625" style="8" customWidth="1"/>
    <col min="3310" max="3310" width="12.7109375" style="8" customWidth="1"/>
    <col min="3311" max="3322" width="11.42578125" style="8" customWidth="1"/>
    <col min="3323" max="3323" width="11.85546875" style="8" customWidth="1"/>
    <col min="3324" max="3336" width="11.42578125" style="8" customWidth="1"/>
    <col min="3337" max="3337" width="9.28515625" style="8" customWidth="1"/>
    <col min="3338" max="3338" width="11.28515625" style="8" customWidth="1"/>
    <col min="3339" max="3339" width="10" style="8" customWidth="1"/>
    <col min="3340" max="3340" width="9.28515625" style="8" customWidth="1"/>
    <col min="3341" max="3346" width="12" style="8" customWidth="1"/>
    <col min="3347" max="3347" width="10" style="8" customWidth="1"/>
    <col min="3348" max="3348" width="10.7109375" style="8" customWidth="1"/>
    <col min="3349" max="3349" width="10.28515625" style="8" customWidth="1"/>
    <col min="3350" max="3350" width="9.5703125" style="8" customWidth="1"/>
    <col min="3351" max="3351" width="10.85546875" style="8" customWidth="1"/>
    <col min="3352" max="3352" width="9.7109375" style="8" customWidth="1"/>
    <col min="3353" max="3353" width="9" style="8" customWidth="1"/>
    <col min="3354" max="3355" width="9.7109375" style="8" customWidth="1"/>
    <col min="3356" max="3356" width="10.140625" style="8" customWidth="1"/>
    <col min="3357" max="3357" width="9.85546875" style="8" customWidth="1"/>
    <col min="3358" max="3358" width="10.85546875" style="8" customWidth="1"/>
    <col min="3359" max="3359" width="10" style="8" customWidth="1"/>
    <col min="3360" max="3360" width="11.140625" style="8" customWidth="1"/>
    <col min="3361" max="3361" width="10.140625" style="8" customWidth="1"/>
    <col min="3362" max="3362" width="10.5703125" style="8" customWidth="1"/>
    <col min="3363" max="3363" width="10.7109375" style="8" customWidth="1"/>
    <col min="3364" max="3508" width="9.140625" style="8"/>
    <col min="3509" max="3509" width="9.28515625" style="8" customWidth="1"/>
    <col min="3510" max="3510" width="13.42578125" style="8" bestFit="1" customWidth="1"/>
    <col min="3511" max="3511" width="12" style="8" bestFit="1" customWidth="1"/>
    <col min="3512" max="3512" width="10.5703125" style="8" bestFit="1" customWidth="1"/>
    <col min="3513" max="3513" width="10.7109375" style="8" bestFit="1" customWidth="1"/>
    <col min="3514" max="3518" width="12" style="8" bestFit="1" customWidth="1"/>
    <col min="3519" max="3519" width="11.85546875" style="8" bestFit="1" customWidth="1"/>
    <col min="3520" max="3521" width="12" style="8" bestFit="1" customWidth="1"/>
    <col min="3522" max="3522" width="13.5703125" style="8" bestFit="1" customWidth="1"/>
    <col min="3523" max="3523" width="10.85546875" style="8" customWidth="1"/>
    <col min="3524" max="3524" width="13" style="8" customWidth="1"/>
    <col min="3525" max="3525" width="11.28515625" style="8" customWidth="1"/>
    <col min="3526" max="3526" width="13.5703125" style="8" bestFit="1" customWidth="1"/>
    <col min="3527" max="3527" width="12" style="8" bestFit="1" customWidth="1"/>
    <col min="3528" max="3528" width="11.7109375" style="8" customWidth="1"/>
    <col min="3529" max="3529" width="13.42578125" style="8" bestFit="1" customWidth="1"/>
    <col min="3530" max="3530" width="13.7109375" style="8" bestFit="1" customWidth="1"/>
    <col min="3531" max="3531" width="11" style="8" bestFit="1" customWidth="1"/>
    <col min="3532" max="3532" width="13.42578125" style="8" bestFit="1" customWidth="1"/>
    <col min="3533" max="3533" width="13.7109375" style="8" bestFit="1" customWidth="1"/>
    <col min="3534" max="3534" width="13.7109375" style="8" customWidth="1"/>
    <col min="3535" max="3535" width="13.7109375" style="8" bestFit="1" customWidth="1"/>
    <col min="3536" max="3536" width="6.85546875" style="8" customWidth="1"/>
    <col min="3537" max="3537" width="9.28515625" style="8" customWidth="1"/>
    <col min="3538" max="3538" width="12.7109375" style="8" customWidth="1"/>
    <col min="3539" max="3550" width="11.28515625" style="8" customWidth="1"/>
    <col min="3551" max="3551" width="10.85546875" style="8" customWidth="1"/>
    <col min="3552" max="3564" width="11.42578125" style="8" customWidth="1"/>
    <col min="3565" max="3565" width="9.28515625" style="8" customWidth="1"/>
    <col min="3566" max="3566" width="12.7109375" style="8" customWidth="1"/>
    <col min="3567" max="3578" width="11.42578125" style="8" customWidth="1"/>
    <col min="3579" max="3579" width="11.85546875" style="8" customWidth="1"/>
    <col min="3580" max="3592" width="11.42578125" style="8" customWidth="1"/>
    <col min="3593" max="3593" width="9.28515625" style="8" customWidth="1"/>
    <col min="3594" max="3594" width="11.28515625" style="8" customWidth="1"/>
    <col min="3595" max="3595" width="10" style="8" customWidth="1"/>
    <col min="3596" max="3596" width="9.28515625" style="8" customWidth="1"/>
    <col min="3597" max="3602" width="12" style="8" customWidth="1"/>
    <col min="3603" max="3603" width="10" style="8" customWidth="1"/>
    <col min="3604" max="3604" width="10.7109375" style="8" customWidth="1"/>
    <col min="3605" max="3605" width="10.28515625" style="8" customWidth="1"/>
    <col min="3606" max="3606" width="9.5703125" style="8" customWidth="1"/>
    <col min="3607" max="3607" width="10.85546875" style="8" customWidth="1"/>
    <col min="3608" max="3608" width="9.7109375" style="8" customWidth="1"/>
    <col min="3609" max="3609" width="9" style="8" customWidth="1"/>
    <col min="3610" max="3611" width="9.7109375" style="8" customWidth="1"/>
    <col min="3612" max="3612" width="10.140625" style="8" customWidth="1"/>
    <col min="3613" max="3613" width="9.85546875" style="8" customWidth="1"/>
    <col min="3614" max="3614" width="10.85546875" style="8" customWidth="1"/>
    <col min="3615" max="3615" width="10" style="8" customWidth="1"/>
    <col min="3616" max="3616" width="11.140625" style="8" customWidth="1"/>
    <col min="3617" max="3617" width="10.140625" style="8" customWidth="1"/>
    <col min="3618" max="3618" width="10.5703125" style="8" customWidth="1"/>
    <col min="3619" max="3619" width="10.7109375" style="8" customWidth="1"/>
    <col min="3620" max="3764" width="9.140625" style="8"/>
    <col min="3765" max="3765" width="9.28515625" style="8" customWidth="1"/>
    <col min="3766" max="3766" width="13.42578125" style="8" bestFit="1" customWidth="1"/>
    <col min="3767" max="3767" width="12" style="8" bestFit="1" customWidth="1"/>
    <col min="3768" max="3768" width="10.5703125" style="8" bestFit="1" customWidth="1"/>
    <col min="3769" max="3769" width="10.7109375" style="8" bestFit="1" customWidth="1"/>
    <col min="3770" max="3774" width="12" style="8" bestFit="1" customWidth="1"/>
    <col min="3775" max="3775" width="11.85546875" style="8" bestFit="1" customWidth="1"/>
    <col min="3776" max="3777" width="12" style="8" bestFit="1" customWidth="1"/>
    <col min="3778" max="3778" width="13.5703125" style="8" bestFit="1" customWidth="1"/>
    <col min="3779" max="3779" width="10.85546875" style="8" customWidth="1"/>
    <col min="3780" max="3780" width="13" style="8" customWidth="1"/>
    <col min="3781" max="3781" width="11.28515625" style="8" customWidth="1"/>
    <col min="3782" max="3782" width="13.5703125" style="8" bestFit="1" customWidth="1"/>
    <col min="3783" max="3783" width="12" style="8" bestFit="1" customWidth="1"/>
    <col min="3784" max="3784" width="11.7109375" style="8" customWidth="1"/>
    <col min="3785" max="3785" width="13.42578125" style="8" bestFit="1" customWidth="1"/>
    <col min="3786" max="3786" width="13.7109375" style="8" bestFit="1" customWidth="1"/>
    <col min="3787" max="3787" width="11" style="8" bestFit="1" customWidth="1"/>
    <col min="3788" max="3788" width="13.42578125" style="8" bestFit="1" customWidth="1"/>
    <col min="3789" max="3789" width="13.7109375" style="8" bestFit="1" customWidth="1"/>
    <col min="3790" max="3790" width="13.7109375" style="8" customWidth="1"/>
    <col min="3791" max="3791" width="13.7109375" style="8" bestFit="1" customWidth="1"/>
    <col min="3792" max="3792" width="6.85546875" style="8" customWidth="1"/>
    <col min="3793" max="3793" width="9.28515625" style="8" customWidth="1"/>
    <col min="3794" max="3794" width="12.7109375" style="8" customWidth="1"/>
    <col min="3795" max="3806" width="11.28515625" style="8" customWidth="1"/>
    <col min="3807" max="3807" width="10.85546875" style="8" customWidth="1"/>
    <col min="3808" max="3820" width="11.42578125" style="8" customWidth="1"/>
    <col min="3821" max="3821" width="9.28515625" style="8" customWidth="1"/>
    <col min="3822" max="3822" width="12.7109375" style="8" customWidth="1"/>
    <col min="3823" max="3834" width="11.42578125" style="8" customWidth="1"/>
    <col min="3835" max="3835" width="11.85546875" style="8" customWidth="1"/>
    <col min="3836" max="3848" width="11.42578125" style="8" customWidth="1"/>
    <col min="3849" max="3849" width="9.28515625" style="8" customWidth="1"/>
    <col min="3850" max="3850" width="11.28515625" style="8" customWidth="1"/>
    <col min="3851" max="3851" width="10" style="8" customWidth="1"/>
    <col min="3852" max="3852" width="9.28515625" style="8" customWidth="1"/>
    <col min="3853" max="3858" width="12" style="8" customWidth="1"/>
    <col min="3859" max="3859" width="10" style="8" customWidth="1"/>
    <col min="3860" max="3860" width="10.7109375" style="8" customWidth="1"/>
    <col min="3861" max="3861" width="10.28515625" style="8" customWidth="1"/>
    <col min="3862" max="3862" width="9.5703125" style="8" customWidth="1"/>
    <col min="3863" max="3863" width="10.85546875" style="8" customWidth="1"/>
    <col min="3864" max="3864" width="9.7109375" style="8" customWidth="1"/>
    <col min="3865" max="3865" width="9" style="8" customWidth="1"/>
    <col min="3866" max="3867" width="9.7109375" style="8" customWidth="1"/>
    <col min="3868" max="3868" width="10.140625" style="8" customWidth="1"/>
    <col min="3869" max="3869" width="9.85546875" style="8" customWidth="1"/>
    <col min="3870" max="3870" width="10.85546875" style="8" customWidth="1"/>
    <col min="3871" max="3871" width="10" style="8" customWidth="1"/>
    <col min="3872" max="3872" width="11.140625" style="8" customWidth="1"/>
    <col min="3873" max="3873" width="10.140625" style="8" customWidth="1"/>
    <col min="3874" max="3874" width="10.5703125" style="8" customWidth="1"/>
    <col min="3875" max="3875" width="10.7109375" style="8" customWidth="1"/>
    <col min="3876" max="4020" width="9.140625" style="8"/>
    <col min="4021" max="4021" width="9.28515625" style="8" customWidth="1"/>
    <col min="4022" max="4022" width="13.42578125" style="8" bestFit="1" customWidth="1"/>
    <col min="4023" max="4023" width="12" style="8" bestFit="1" customWidth="1"/>
    <col min="4024" max="4024" width="10.5703125" style="8" bestFit="1" customWidth="1"/>
    <col min="4025" max="4025" width="10.7109375" style="8" bestFit="1" customWidth="1"/>
    <col min="4026" max="4030" width="12" style="8" bestFit="1" customWidth="1"/>
    <col min="4031" max="4031" width="11.85546875" style="8" bestFit="1" customWidth="1"/>
    <col min="4032" max="4033" width="12" style="8" bestFit="1" customWidth="1"/>
    <col min="4034" max="4034" width="13.5703125" style="8" bestFit="1" customWidth="1"/>
    <col min="4035" max="4035" width="10.85546875" style="8" customWidth="1"/>
    <col min="4036" max="4036" width="13" style="8" customWidth="1"/>
    <col min="4037" max="4037" width="11.28515625" style="8" customWidth="1"/>
    <col min="4038" max="4038" width="13.5703125" style="8" bestFit="1" customWidth="1"/>
    <col min="4039" max="4039" width="12" style="8" bestFit="1" customWidth="1"/>
    <col min="4040" max="4040" width="11.7109375" style="8" customWidth="1"/>
    <col min="4041" max="4041" width="13.42578125" style="8" bestFit="1" customWidth="1"/>
    <col min="4042" max="4042" width="13.7109375" style="8" bestFit="1" customWidth="1"/>
    <col min="4043" max="4043" width="11" style="8" bestFit="1" customWidth="1"/>
    <col min="4044" max="4044" width="13.42578125" style="8" bestFit="1" customWidth="1"/>
    <col min="4045" max="4045" width="13.7109375" style="8" bestFit="1" customWidth="1"/>
    <col min="4046" max="4046" width="13.7109375" style="8" customWidth="1"/>
    <col min="4047" max="4047" width="13.7109375" style="8" bestFit="1" customWidth="1"/>
    <col min="4048" max="4048" width="6.85546875" style="8" customWidth="1"/>
    <col min="4049" max="4049" width="9.28515625" style="8" customWidth="1"/>
    <col min="4050" max="4050" width="12.7109375" style="8" customWidth="1"/>
    <col min="4051" max="4062" width="11.28515625" style="8" customWidth="1"/>
    <col min="4063" max="4063" width="10.85546875" style="8" customWidth="1"/>
    <col min="4064" max="4076" width="11.42578125" style="8" customWidth="1"/>
    <col min="4077" max="4077" width="9.28515625" style="8" customWidth="1"/>
    <col min="4078" max="4078" width="12.7109375" style="8" customWidth="1"/>
    <col min="4079" max="4090" width="11.42578125" style="8" customWidth="1"/>
    <col min="4091" max="4091" width="11.85546875" style="8" customWidth="1"/>
    <col min="4092" max="4104" width="11.42578125" style="8" customWidth="1"/>
    <col min="4105" max="4105" width="9.28515625" style="8" customWidth="1"/>
    <col min="4106" max="4106" width="11.28515625" style="8" customWidth="1"/>
    <col min="4107" max="4107" width="10" style="8" customWidth="1"/>
    <col min="4108" max="4108" width="9.28515625" style="8" customWidth="1"/>
    <col min="4109" max="4114" width="12" style="8" customWidth="1"/>
    <col min="4115" max="4115" width="10" style="8" customWidth="1"/>
    <col min="4116" max="4116" width="10.7109375" style="8" customWidth="1"/>
    <col min="4117" max="4117" width="10.28515625" style="8" customWidth="1"/>
    <col min="4118" max="4118" width="9.5703125" style="8" customWidth="1"/>
    <col min="4119" max="4119" width="10.85546875" style="8" customWidth="1"/>
    <col min="4120" max="4120" width="9.7109375" style="8" customWidth="1"/>
    <col min="4121" max="4121" width="9" style="8" customWidth="1"/>
    <col min="4122" max="4123" width="9.7109375" style="8" customWidth="1"/>
    <col min="4124" max="4124" width="10.140625" style="8" customWidth="1"/>
    <col min="4125" max="4125" width="9.85546875" style="8" customWidth="1"/>
    <col min="4126" max="4126" width="10.85546875" style="8" customWidth="1"/>
    <col min="4127" max="4127" width="10" style="8" customWidth="1"/>
    <col min="4128" max="4128" width="11.140625" style="8" customWidth="1"/>
    <col min="4129" max="4129" width="10.140625" style="8" customWidth="1"/>
    <col min="4130" max="4130" width="10.5703125" style="8" customWidth="1"/>
    <col min="4131" max="4131" width="10.7109375" style="8" customWidth="1"/>
    <col min="4132" max="4276" width="9.140625" style="8"/>
    <col min="4277" max="4277" width="9.28515625" style="8" customWidth="1"/>
    <col min="4278" max="4278" width="13.42578125" style="8" bestFit="1" customWidth="1"/>
    <col min="4279" max="4279" width="12" style="8" bestFit="1" customWidth="1"/>
    <col min="4280" max="4280" width="10.5703125" style="8" bestFit="1" customWidth="1"/>
    <col min="4281" max="4281" width="10.7109375" style="8" bestFit="1" customWidth="1"/>
    <col min="4282" max="4286" width="12" style="8" bestFit="1" customWidth="1"/>
    <col min="4287" max="4287" width="11.85546875" style="8" bestFit="1" customWidth="1"/>
    <col min="4288" max="4289" width="12" style="8" bestFit="1" customWidth="1"/>
    <col min="4290" max="4290" width="13.5703125" style="8" bestFit="1" customWidth="1"/>
    <col min="4291" max="4291" width="10.85546875" style="8" customWidth="1"/>
    <col min="4292" max="4292" width="13" style="8" customWidth="1"/>
    <col min="4293" max="4293" width="11.28515625" style="8" customWidth="1"/>
    <col min="4294" max="4294" width="13.5703125" style="8" bestFit="1" customWidth="1"/>
    <col min="4295" max="4295" width="12" style="8" bestFit="1" customWidth="1"/>
    <col min="4296" max="4296" width="11.7109375" style="8" customWidth="1"/>
    <col min="4297" max="4297" width="13.42578125" style="8" bestFit="1" customWidth="1"/>
    <col min="4298" max="4298" width="13.7109375" style="8" bestFit="1" customWidth="1"/>
    <col min="4299" max="4299" width="11" style="8" bestFit="1" customWidth="1"/>
    <col min="4300" max="4300" width="13.42578125" style="8" bestFit="1" customWidth="1"/>
    <col min="4301" max="4301" width="13.7109375" style="8" bestFit="1" customWidth="1"/>
    <col min="4302" max="4302" width="13.7109375" style="8" customWidth="1"/>
    <col min="4303" max="4303" width="13.7109375" style="8" bestFit="1" customWidth="1"/>
    <col min="4304" max="4304" width="6.85546875" style="8" customWidth="1"/>
    <col min="4305" max="4305" width="9.28515625" style="8" customWidth="1"/>
    <col min="4306" max="4306" width="12.7109375" style="8" customWidth="1"/>
    <col min="4307" max="4318" width="11.28515625" style="8" customWidth="1"/>
    <col min="4319" max="4319" width="10.85546875" style="8" customWidth="1"/>
    <col min="4320" max="4332" width="11.42578125" style="8" customWidth="1"/>
    <col min="4333" max="4333" width="9.28515625" style="8" customWidth="1"/>
    <col min="4334" max="4334" width="12.7109375" style="8" customWidth="1"/>
    <col min="4335" max="4346" width="11.42578125" style="8" customWidth="1"/>
    <col min="4347" max="4347" width="11.85546875" style="8" customWidth="1"/>
    <col min="4348" max="4360" width="11.42578125" style="8" customWidth="1"/>
    <col min="4361" max="4361" width="9.28515625" style="8" customWidth="1"/>
    <col min="4362" max="4362" width="11.28515625" style="8" customWidth="1"/>
    <col min="4363" max="4363" width="10" style="8" customWidth="1"/>
    <col min="4364" max="4364" width="9.28515625" style="8" customWidth="1"/>
    <col min="4365" max="4370" width="12" style="8" customWidth="1"/>
    <col min="4371" max="4371" width="10" style="8" customWidth="1"/>
    <col min="4372" max="4372" width="10.7109375" style="8" customWidth="1"/>
    <col min="4373" max="4373" width="10.28515625" style="8" customWidth="1"/>
    <col min="4374" max="4374" width="9.5703125" style="8" customWidth="1"/>
    <col min="4375" max="4375" width="10.85546875" style="8" customWidth="1"/>
    <col min="4376" max="4376" width="9.7109375" style="8" customWidth="1"/>
    <col min="4377" max="4377" width="9" style="8" customWidth="1"/>
    <col min="4378" max="4379" width="9.7109375" style="8" customWidth="1"/>
    <col min="4380" max="4380" width="10.140625" style="8" customWidth="1"/>
    <col min="4381" max="4381" width="9.85546875" style="8" customWidth="1"/>
    <col min="4382" max="4382" width="10.85546875" style="8" customWidth="1"/>
    <col min="4383" max="4383" width="10" style="8" customWidth="1"/>
    <col min="4384" max="4384" width="11.140625" style="8" customWidth="1"/>
    <col min="4385" max="4385" width="10.140625" style="8" customWidth="1"/>
    <col min="4386" max="4386" width="10.5703125" style="8" customWidth="1"/>
    <col min="4387" max="4387" width="10.7109375" style="8" customWidth="1"/>
    <col min="4388" max="4532" width="9.140625" style="8"/>
    <col min="4533" max="4533" width="9.28515625" style="8" customWidth="1"/>
    <col min="4534" max="4534" width="13.42578125" style="8" bestFit="1" customWidth="1"/>
    <col min="4535" max="4535" width="12" style="8" bestFit="1" customWidth="1"/>
    <col min="4536" max="4536" width="10.5703125" style="8" bestFit="1" customWidth="1"/>
    <col min="4537" max="4537" width="10.7109375" style="8" bestFit="1" customWidth="1"/>
    <col min="4538" max="4542" width="12" style="8" bestFit="1" customWidth="1"/>
    <col min="4543" max="4543" width="11.85546875" style="8" bestFit="1" customWidth="1"/>
    <col min="4544" max="4545" width="12" style="8" bestFit="1" customWidth="1"/>
    <col min="4546" max="4546" width="13.5703125" style="8" bestFit="1" customWidth="1"/>
    <col min="4547" max="4547" width="10.85546875" style="8" customWidth="1"/>
    <col min="4548" max="4548" width="13" style="8" customWidth="1"/>
    <col min="4549" max="4549" width="11.28515625" style="8" customWidth="1"/>
    <col min="4550" max="4550" width="13.5703125" style="8" bestFit="1" customWidth="1"/>
    <col min="4551" max="4551" width="12" style="8" bestFit="1" customWidth="1"/>
    <col min="4552" max="4552" width="11.7109375" style="8" customWidth="1"/>
    <col min="4553" max="4553" width="13.42578125" style="8" bestFit="1" customWidth="1"/>
    <col min="4554" max="4554" width="13.7109375" style="8" bestFit="1" customWidth="1"/>
    <col min="4555" max="4555" width="11" style="8" bestFit="1" customWidth="1"/>
    <col min="4556" max="4556" width="13.42578125" style="8" bestFit="1" customWidth="1"/>
    <col min="4557" max="4557" width="13.7109375" style="8" bestFit="1" customWidth="1"/>
    <col min="4558" max="4558" width="13.7109375" style="8" customWidth="1"/>
    <col min="4559" max="4559" width="13.7109375" style="8" bestFit="1" customWidth="1"/>
    <col min="4560" max="4560" width="6.85546875" style="8" customWidth="1"/>
    <col min="4561" max="4561" width="9.28515625" style="8" customWidth="1"/>
    <col min="4562" max="4562" width="12.7109375" style="8" customWidth="1"/>
    <col min="4563" max="4574" width="11.28515625" style="8" customWidth="1"/>
    <col min="4575" max="4575" width="10.85546875" style="8" customWidth="1"/>
    <col min="4576" max="4588" width="11.42578125" style="8" customWidth="1"/>
    <col min="4589" max="4589" width="9.28515625" style="8" customWidth="1"/>
    <col min="4590" max="4590" width="12.7109375" style="8" customWidth="1"/>
    <col min="4591" max="4602" width="11.42578125" style="8" customWidth="1"/>
    <col min="4603" max="4603" width="11.85546875" style="8" customWidth="1"/>
    <col min="4604" max="4616" width="11.42578125" style="8" customWidth="1"/>
    <col min="4617" max="4617" width="9.28515625" style="8" customWidth="1"/>
    <col min="4618" max="4618" width="11.28515625" style="8" customWidth="1"/>
    <col min="4619" max="4619" width="10" style="8" customWidth="1"/>
    <col min="4620" max="4620" width="9.28515625" style="8" customWidth="1"/>
    <col min="4621" max="4626" width="12" style="8" customWidth="1"/>
    <col min="4627" max="4627" width="10" style="8" customWidth="1"/>
    <col min="4628" max="4628" width="10.7109375" style="8" customWidth="1"/>
    <col min="4629" max="4629" width="10.28515625" style="8" customWidth="1"/>
    <col min="4630" max="4630" width="9.5703125" style="8" customWidth="1"/>
    <col min="4631" max="4631" width="10.85546875" style="8" customWidth="1"/>
    <col min="4632" max="4632" width="9.7109375" style="8" customWidth="1"/>
    <col min="4633" max="4633" width="9" style="8" customWidth="1"/>
    <col min="4634" max="4635" width="9.7109375" style="8" customWidth="1"/>
    <col min="4636" max="4636" width="10.140625" style="8" customWidth="1"/>
    <col min="4637" max="4637" width="9.85546875" style="8" customWidth="1"/>
    <col min="4638" max="4638" width="10.85546875" style="8" customWidth="1"/>
    <col min="4639" max="4639" width="10" style="8" customWidth="1"/>
    <col min="4640" max="4640" width="11.140625" style="8" customWidth="1"/>
    <col min="4641" max="4641" width="10.140625" style="8" customWidth="1"/>
    <col min="4642" max="4642" width="10.5703125" style="8" customWidth="1"/>
    <col min="4643" max="4643" width="10.7109375" style="8" customWidth="1"/>
    <col min="4644" max="4788" width="9.140625" style="8"/>
    <col min="4789" max="4789" width="9.28515625" style="8" customWidth="1"/>
    <col min="4790" max="4790" width="13.42578125" style="8" bestFit="1" customWidth="1"/>
    <col min="4791" max="4791" width="12" style="8" bestFit="1" customWidth="1"/>
    <col min="4792" max="4792" width="10.5703125" style="8" bestFit="1" customWidth="1"/>
    <col min="4793" max="4793" width="10.7109375" style="8" bestFit="1" customWidth="1"/>
    <col min="4794" max="4798" width="12" style="8" bestFit="1" customWidth="1"/>
    <col min="4799" max="4799" width="11.85546875" style="8" bestFit="1" customWidth="1"/>
    <col min="4800" max="4801" width="12" style="8" bestFit="1" customWidth="1"/>
    <col min="4802" max="4802" width="13.5703125" style="8" bestFit="1" customWidth="1"/>
    <col min="4803" max="4803" width="10.85546875" style="8" customWidth="1"/>
    <col min="4804" max="4804" width="13" style="8" customWidth="1"/>
    <col min="4805" max="4805" width="11.28515625" style="8" customWidth="1"/>
    <col min="4806" max="4806" width="13.5703125" style="8" bestFit="1" customWidth="1"/>
    <col min="4807" max="4807" width="12" style="8" bestFit="1" customWidth="1"/>
    <col min="4808" max="4808" width="11.7109375" style="8" customWidth="1"/>
    <col min="4809" max="4809" width="13.42578125" style="8" bestFit="1" customWidth="1"/>
    <col min="4810" max="4810" width="13.7109375" style="8" bestFit="1" customWidth="1"/>
    <col min="4811" max="4811" width="11" style="8" bestFit="1" customWidth="1"/>
    <col min="4812" max="4812" width="13.42578125" style="8" bestFit="1" customWidth="1"/>
    <col min="4813" max="4813" width="13.7109375" style="8" bestFit="1" customWidth="1"/>
    <col min="4814" max="4814" width="13.7109375" style="8" customWidth="1"/>
    <col min="4815" max="4815" width="13.7109375" style="8" bestFit="1" customWidth="1"/>
    <col min="4816" max="4816" width="6.85546875" style="8" customWidth="1"/>
    <col min="4817" max="4817" width="9.28515625" style="8" customWidth="1"/>
    <col min="4818" max="4818" width="12.7109375" style="8" customWidth="1"/>
    <col min="4819" max="4830" width="11.28515625" style="8" customWidth="1"/>
    <col min="4831" max="4831" width="10.85546875" style="8" customWidth="1"/>
    <col min="4832" max="4844" width="11.42578125" style="8" customWidth="1"/>
    <col min="4845" max="4845" width="9.28515625" style="8" customWidth="1"/>
    <col min="4846" max="4846" width="12.7109375" style="8" customWidth="1"/>
    <col min="4847" max="4858" width="11.42578125" style="8" customWidth="1"/>
    <col min="4859" max="4859" width="11.85546875" style="8" customWidth="1"/>
    <col min="4860" max="4872" width="11.42578125" style="8" customWidth="1"/>
    <col min="4873" max="4873" width="9.28515625" style="8" customWidth="1"/>
    <col min="4874" max="4874" width="11.28515625" style="8" customWidth="1"/>
    <col min="4875" max="4875" width="10" style="8" customWidth="1"/>
    <col min="4876" max="4876" width="9.28515625" style="8" customWidth="1"/>
    <col min="4877" max="4882" width="12" style="8" customWidth="1"/>
    <col min="4883" max="4883" width="10" style="8" customWidth="1"/>
    <col min="4884" max="4884" width="10.7109375" style="8" customWidth="1"/>
    <col min="4885" max="4885" width="10.28515625" style="8" customWidth="1"/>
    <col min="4886" max="4886" width="9.5703125" style="8" customWidth="1"/>
    <col min="4887" max="4887" width="10.85546875" style="8" customWidth="1"/>
    <col min="4888" max="4888" width="9.7109375" style="8" customWidth="1"/>
    <col min="4889" max="4889" width="9" style="8" customWidth="1"/>
    <col min="4890" max="4891" width="9.7109375" style="8" customWidth="1"/>
    <col min="4892" max="4892" width="10.140625" style="8" customWidth="1"/>
    <col min="4893" max="4893" width="9.85546875" style="8" customWidth="1"/>
    <col min="4894" max="4894" width="10.85546875" style="8" customWidth="1"/>
    <col min="4895" max="4895" width="10" style="8" customWidth="1"/>
    <col min="4896" max="4896" width="11.140625" style="8" customWidth="1"/>
    <col min="4897" max="4897" width="10.140625" style="8" customWidth="1"/>
    <col min="4898" max="4898" width="10.5703125" style="8" customWidth="1"/>
    <col min="4899" max="4899" width="10.7109375" style="8" customWidth="1"/>
    <col min="4900" max="5044" width="9.140625" style="8"/>
    <col min="5045" max="5045" width="9.28515625" style="8" customWidth="1"/>
    <col min="5046" max="5046" width="13.42578125" style="8" bestFit="1" customWidth="1"/>
    <col min="5047" max="5047" width="12" style="8" bestFit="1" customWidth="1"/>
    <col min="5048" max="5048" width="10.5703125" style="8" bestFit="1" customWidth="1"/>
    <col min="5049" max="5049" width="10.7109375" style="8" bestFit="1" customWidth="1"/>
    <col min="5050" max="5054" width="12" style="8" bestFit="1" customWidth="1"/>
    <col min="5055" max="5055" width="11.85546875" style="8" bestFit="1" customWidth="1"/>
    <col min="5056" max="5057" width="12" style="8" bestFit="1" customWidth="1"/>
    <col min="5058" max="5058" width="13.5703125" style="8" bestFit="1" customWidth="1"/>
    <col min="5059" max="5059" width="10.85546875" style="8" customWidth="1"/>
    <col min="5060" max="5060" width="13" style="8" customWidth="1"/>
    <col min="5061" max="5061" width="11.28515625" style="8" customWidth="1"/>
    <col min="5062" max="5062" width="13.5703125" style="8" bestFit="1" customWidth="1"/>
    <col min="5063" max="5063" width="12" style="8" bestFit="1" customWidth="1"/>
    <col min="5064" max="5064" width="11.7109375" style="8" customWidth="1"/>
    <col min="5065" max="5065" width="13.42578125" style="8" bestFit="1" customWidth="1"/>
    <col min="5066" max="5066" width="13.7109375" style="8" bestFit="1" customWidth="1"/>
    <col min="5067" max="5067" width="11" style="8" bestFit="1" customWidth="1"/>
    <col min="5068" max="5068" width="13.42578125" style="8" bestFit="1" customWidth="1"/>
    <col min="5069" max="5069" width="13.7109375" style="8" bestFit="1" customWidth="1"/>
    <col min="5070" max="5070" width="13.7109375" style="8" customWidth="1"/>
    <col min="5071" max="5071" width="13.7109375" style="8" bestFit="1" customWidth="1"/>
    <col min="5072" max="5072" width="6.85546875" style="8" customWidth="1"/>
    <col min="5073" max="5073" width="9.28515625" style="8" customWidth="1"/>
    <col min="5074" max="5074" width="12.7109375" style="8" customWidth="1"/>
    <col min="5075" max="5086" width="11.28515625" style="8" customWidth="1"/>
    <col min="5087" max="5087" width="10.85546875" style="8" customWidth="1"/>
    <col min="5088" max="5100" width="11.42578125" style="8" customWidth="1"/>
    <col min="5101" max="5101" width="9.28515625" style="8" customWidth="1"/>
    <col min="5102" max="5102" width="12.7109375" style="8" customWidth="1"/>
    <col min="5103" max="5114" width="11.42578125" style="8" customWidth="1"/>
    <col min="5115" max="5115" width="11.85546875" style="8" customWidth="1"/>
    <col min="5116" max="5128" width="11.42578125" style="8" customWidth="1"/>
    <col min="5129" max="5129" width="9.28515625" style="8" customWidth="1"/>
    <col min="5130" max="5130" width="11.28515625" style="8" customWidth="1"/>
    <col min="5131" max="5131" width="10" style="8" customWidth="1"/>
    <col min="5132" max="5132" width="9.28515625" style="8" customWidth="1"/>
    <col min="5133" max="5138" width="12" style="8" customWidth="1"/>
    <col min="5139" max="5139" width="10" style="8" customWidth="1"/>
    <col min="5140" max="5140" width="10.7109375" style="8" customWidth="1"/>
    <col min="5141" max="5141" width="10.28515625" style="8" customWidth="1"/>
    <col min="5142" max="5142" width="9.5703125" style="8" customWidth="1"/>
    <col min="5143" max="5143" width="10.85546875" style="8" customWidth="1"/>
    <col min="5144" max="5144" width="9.7109375" style="8" customWidth="1"/>
    <col min="5145" max="5145" width="9" style="8" customWidth="1"/>
    <col min="5146" max="5147" width="9.7109375" style="8" customWidth="1"/>
    <col min="5148" max="5148" width="10.140625" style="8" customWidth="1"/>
    <col min="5149" max="5149" width="9.85546875" style="8" customWidth="1"/>
    <col min="5150" max="5150" width="10.85546875" style="8" customWidth="1"/>
    <col min="5151" max="5151" width="10" style="8" customWidth="1"/>
    <col min="5152" max="5152" width="11.140625" style="8" customWidth="1"/>
    <col min="5153" max="5153" width="10.140625" style="8" customWidth="1"/>
    <col min="5154" max="5154" width="10.5703125" style="8" customWidth="1"/>
    <col min="5155" max="5155" width="10.7109375" style="8" customWidth="1"/>
    <col min="5156" max="5300" width="9.140625" style="8"/>
    <col min="5301" max="5301" width="9.28515625" style="8" customWidth="1"/>
    <col min="5302" max="5302" width="13.42578125" style="8" bestFit="1" customWidth="1"/>
    <col min="5303" max="5303" width="12" style="8" bestFit="1" customWidth="1"/>
    <col min="5304" max="5304" width="10.5703125" style="8" bestFit="1" customWidth="1"/>
    <col min="5305" max="5305" width="10.7109375" style="8" bestFit="1" customWidth="1"/>
    <col min="5306" max="5310" width="12" style="8" bestFit="1" customWidth="1"/>
    <col min="5311" max="5311" width="11.85546875" style="8" bestFit="1" customWidth="1"/>
    <col min="5312" max="5313" width="12" style="8" bestFit="1" customWidth="1"/>
    <col min="5314" max="5314" width="13.5703125" style="8" bestFit="1" customWidth="1"/>
    <col min="5315" max="5315" width="10.85546875" style="8" customWidth="1"/>
    <col min="5316" max="5316" width="13" style="8" customWidth="1"/>
    <col min="5317" max="5317" width="11.28515625" style="8" customWidth="1"/>
    <col min="5318" max="5318" width="13.5703125" style="8" bestFit="1" customWidth="1"/>
    <col min="5319" max="5319" width="12" style="8" bestFit="1" customWidth="1"/>
    <col min="5320" max="5320" width="11.7109375" style="8" customWidth="1"/>
    <col min="5321" max="5321" width="13.42578125" style="8" bestFit="1" customWidth="1"/>
    <col min="5322" max="5322" width="13.7109375" style="8" bestFit="1" customWidth="1"/>
    <col min="5323" max="5323" width="11" style="8" bestFit="1" customWidth="1"/>
    <col min="5324" max="5324" width="13.42578125" style="8" bestFit="1" customWidth="1"/>
    <col min="5325" max="5325" width="13.7109375" style="8" bestFit="1" customWidth="1"/>
    <col min="5326" max="5326" width="13.7109375" style="8" customWidth="1"/>
    <col min="5327" max="5327" width="13.7109375" style="8" bestFit="1" customWidth="1"/>
    <col min="5328" max="5328" width="6.85546875" style="8" customWidth="1"/>
    <col min="5329" max="5329" width="9.28515625" style="8" customWidth="1"/>
    <col min="5330" max="5330" width="12.7109375" style="8" customWidth="1"/>
    <col min="5331" max="5342" width="11.28515625" style="8" customWidth="1"/>
    <col min="5343" max="5343" width="10.85546875" style="8" customWidth="1"/>
    <col min="5344" max="5356" width="11.42578125" style="8" customWidth="1"/>
    <col min="5357" max="5357" width="9.28515625" style="8" customWidth="1"/>
    <col min="5358" max="5358" width="12.7109375" style="8" customWidth="1"/>
    <col min="5359" max="5370" width="11.42578125" style="8" customWidth="1"/>
    <col min="5371" max="5371" width="11.85546875" style="8" customWidth="1"/>
    <col min="5372" max="5384" width="11.42578125" style="8" customWidth="1"/>
    <col min="5385" max="5385" width="9.28515625" style="8" customWidth="1"/>
    <col min="5386" max="5386" width="11.28515625" style="8" customWidth="1"/>
    <col min="5387" max="5387" width="10" style="8" customWidth="1"/>
    <col min="5388" max="5388" width="9.28515625" style="8" customWidth="1"/>
    <col min="5389" max="5394" width="12" style="8" customWidth="1"/>
    <col min="5395" max="5395" width="10" style="8" customWidth="1"/>
    <col min="5396" max="5396" width="10.7109375" style="8" customWidth="1"/>
    <col min="5397" max="5397" width="10.28515625" style="8" customWidth="1"/>
    <col min="5398" max="5398" width="9.5703125" style="8" customWidth="1"/>
    <col min="5399" max="5399" width="10.85546875" style="8" customWidth="1"/>
    <col min="5400" max="5400" width="9.7109375" style="8" customWidth="1"/>
    <col min="5401" max="5401" width="9" style="8" customWidth="1"/>
    <col min="5402" max="5403" width="9.7109375" style="8" customWidth="1"/>
    <col min="5404" max="5404" width="10.140625" style="8" customWidth="1"/>
    <col min="5405" max="5405" width="9.85546875" style="8" customWidth="1"/>
    <col min="5406" max="5406" width="10.85546875" style="8" customWidth="1"/>
    <col min="5407" max="5407" width="10" style="8" customWidth="1"/>
    <col min="5408" max="5408" width="11.140625" style="8" customWidth="1"/>
    <col min="5409" max="5409" width="10.140625" style="8" customWidth="1"/>
    <col min="5410" max="5410" width="10.5703125" style="8" customWidth="1"/>
    <col min="5411" max="5411" width="10.7109375" style="8" customWidth="1"/>
    <col min="5412" max="5556" width="9.140625" style="8"/>
    <col min="5557" max="5557" width="9.28515625" style="8" customWidth="1"/>
    <col min="5558" max="5558" width="13.42578125" style="8" bestFit="1" customWidth="1"/>
    <col min="5559" max="5559" width="12" style="8" bestFit="1" customWidth="1"/>
    <col min="5560" max="5560" width="10.5703125" style="8" bestFit="1" customWidth="1"/>
    <col min="5561" max="5561" width="10.7109375" style="8" bestFit="1" customWidth="1"/>
    <col min="5562" max="5566" width="12" style="8" bestFit="1" customWidth="1"/>
    <col min="5567" max="5567" width="11.85546875" style="8" bestFit="1" customWidth="1"/>
    <col min="5568" max="5569" width="12" style="8" bestFit="1" customWidth="1"/>
    <col min="5570" max="5570" width="13.5703125" style="8" bestFit="1" customWidth="1"/>
    <col min="5571" max="5571" width="10.85546875" style="8" customWidth="1"/>
    <col min="5572" max="5572" width="13" style="8" customWidth="1"/>
    <col min="5573" max="5573" width="11.28515625" style="8" customWidth="1"/>
    <col min="5574" max="5574" width="13.5703125" style="8" bestFit="1" customWidth="1"/>
    <col min="5575" max="5575" width="12" style="8" bestFit="1" customWidth="1"/>
    <col min="5576" max="5576" width="11.7109375" style="8" customWidth="1"/>
    <col min="5577" max="5577" width="13.42578125" style="8" bestFit="1" customWidth="1"/>
    <col min="5578" max="5578" width="13.7109375" style="8" bestFit="1" customWidth="1"/>
    <col min="5579" max="5579" width="11" style="8" bestFit="1" customWidth="1"/>
    <col min="5580" max="5580" width="13.42578125" style="8" bestFit="1" customWidth="1"/>
    <col min="5581" max="5581" width="13.7109375" style="8" bestFit="1" customWidth="1"/>
    <col min="5582" max="5582" width="13.7109375" style="8" customWidth="1"/>
    <col min="5583" max="5583" width="13.7109375" style="8" bestFit="1" customWidth="1"/>
    <col min="5584" max="5584" width="6.85546875" style="8" customWidth="1"/>
    <col min="5585" max="5585" width="9.28515625" style="8" customWidth="1"/>
    <col min="5586" max="5586" width="12.7109375" style="8" customWidth="1"/>
    <col min="5587" max="5598" width="11.28515625" style="8" customWidth="1"/>
    <col min="5599" max="5599" width="10.85546875" style="8" customWidth="1"/>
    <col min="5600" max="5612" width="11.42578125" style="8" customWidth="1"/>
    <col min="5613" max="5613" width="9.28515625" style="8" customWidth="1"/>
    <col min="5614" max="5614" width="12.7109375" style="8" customWidth="1"/>
    <col min="5615" max="5626" width="11.42578125" style="8" customWidth="1"/>
    <col min="5627" max="5627" width="11.85546875" style="8" customWidth="1"/>
    <col min="5628" max="5640" width="11.42578125" style="8" customWidth="1"/>
    <col min="5641" max="5641" width="9.28515625" style="8" customWidth="1"/>
    <col min="5642" max="5642" width="11.28515625" style="8" customWidth="1"/>
    <col min="5643" max="5643" width="10" style="8" customWidth="1"/>
    <col min="5644" max="5644" width="9.28515625" style="8" customWidth="1"/>
    <col min="5645" max="5650" width="12" style="8" customWidth="1"/>
    <col min="5651" max="5651" width="10" style="8" customWidth="1"/>
    <col min="5652" max="5652" width="10.7109375" style="8" customWidth="1"/>
    <col min="5653" max="5653" width="10.28515625" style="8" customWidth="1"/>
    <col min="5654" max="5654" width="9.5703125" style="8" customWidth="1"/>
    <col min="5655" max="5655" width="10.85546875" style="8" customWidth="1"/>
    <col min="5656" max="5656" width="9.7109375" style="8" customWidth="1"/>
    <col min="5657" max="5657" width="9" style="8" customWidth="1"/>
    <col min="5658" max="5659" width="9.7109375" style="8" customWidth="1"/>
    <col min="5660" max="5660" width="10.140625" style="8" customWidth="1"/>
    <col min="5661" max="5661" width="9.85546875" style="8" customWidth="1"/>
    <col min="5662" max="5662" width="10.85546875" style="8" customWidth="1"/>
    <col min="5663" max="5663" width="10" style="8" customWidth="1"/>
    <col min="5664" max="5664" width="11.140625" style="8" customWidth="1"/>
    <col min="5665" max="5665" width="10.140625" style="8" customWidth="1"/>
    <col min="5666" max="5666" width="10.5703125" style="8" customWidth="1"/>
    <col min="5667" max="5667" width="10.7109375" style="8" customWidth="1"/>
    <col min="5668" max="5812" width="9.140625" style="8"/>
    <col min="5813" max="5813" width="9.28515625" style="8" customWidth="1"/>
    <col min="5814" max="5814" width="13.42578125" style="8" bestFit="1" customWidth="1"/>
    <col min="5815" max="5815" width="12" style="8" bestFit="1" customWidth="1"/>
    <col min="5816" max="5816" width="10.5703125" style="8" bestFit="1" customWidth="1"/>
    <col min="5817" max="5817" width="10.7109375" style="8" bestFit="1" customWidth="1"/>
    <col min="5818" max="5822" width="12" style="8" bestFit="1" customWidth="1"/>
    <col min="5823" max="5823" width="11.85546875" style="8" bestFit="1" customWidth="1"/>
    <col min="5824" max="5825" width="12" style="8" bestFit="1" customWidth="1"/>
    <col min="5826" max="5826" width="13.5703125" style="8" bestFit="1" customWidth="1"/>
    <col min="5827" max="5827" width="10.85546875" style="8" customWidth="1"/>
    <col min="5828" max="5828" width="13" style="8" customWidth="1"/>
    <col min="5829" max="5829" width="11.28515625" style="8" customWidth="1"/>
    <col min="5830" max="5830" width="13.5703125" style="8" bestFit="1" customWidth="1"/>
    <col min="5831" max="5831" width="12" style="8" bestFit="1" customWidth="1"/>
    <col min="5832" max="5832" width="11.7109375" style="8" customWidth="1"/>
    <col min="5833" max="5833" width="13.42578125" style="8" bestFit="1" customWidth="1"/>
    <col min="5834" max="5834" width="13.7109375" style="8" bestFit="1" customWidth="1"/>
    <col min="5835" max="5835" width="11" style="8" bestFit="1" customWidth="1"/>
    <col min="5836" max="5836" width="13.42578125" style="8" bestFit="1" customWidth="1"/>
    <col min="5837" max="5837" width="13.7109375" style="8" bestFit="1" customWidth="1"/>
    <col min="5838" max="5838" width="13.7109375" style="8" customWidth="1"/>
    <col min="5839" max="5839" width="13.7109375" style="8" bestFit="1" customWidth="1"/>
    <col min="5840" max="5840" width="6.85546875" style="8" customWidth="1"/>
    <col min="5841" max="5841" width="9.28515625" style="8" customWidth="1"/>
    <col min="5842" max="5842" width="12.7109375" style="8" customWidth="1"/>
    <col min="5843" max="5854" width="11.28515625" style="8" customWidth="1"/>
    <col min="5855" max="5855" width="10.85546875" style="8" customWidth="1"/>
    <col min="5856" max="5868" width="11.42578125" style="8" customWidth="1"/>
    <col min="5869" max="5869" width="9.28515625" style="8" customWidth="1"/>
    <col min="5870" max="5870" width="12.7109375" style="8" customWidth="1"/>
    <col min="5871" max="5882" width="11.42578125" style="8" customWidth="1"/>
    <col min="5883" max="5883" width="11.85546875" style="8" customWidth="1"/>
    <col min="5884" max="5896" width="11.42578125" style="8" customWidth="1"/>
    <col min="5897" max="5897" width="9.28515625" style="8" customWidth="1"/>
    <col min="5898" max="5898" width="11.28515625" style="8" customWidth="1"/>
    <col min="5899" max="5899" width="10" style="8" customWidth="1"/>
    <col min="5900" max="5900" width="9.28515625" style="8" customWidth="1"/>
    <col min="5901" max="5906" width="12" style="8" customWidth="1"/>
    <col min="5907" max="5907" width="10" style="8" customWidth="1"/>
    <col min="5908" max="5908" width="10.7109375" style="8" customWidth="1"/>
    <col min="5909" max="5909" width="10.28515625" style="8" customWidth="1"/>
    <col min="5910" max="5910" width="9.5703125" style="8" customWidth="1"/>
    <col min="5911" max="5911" width="10.85546875" style="8" customWidth="1"/>
    <col min="5912" max="5912" width="9.7109375" style="8" customWidth="1"/>
    <col min="5913" max="5913" width="9" style="8" customWidth="1"/>
    <col min="5914" max="5915" width="9.7109375" style="8" customWidth="1"/>
    <col min="5916" max="5916" width="10.140625" style="8" customWidth="1"/>
    <col min="5917" max="5917" width="9.85546875" style="8" customWidth="1"/>
    <col min="5918" max="5918" width="10.85546875" style="8" customWidth="1"/>
    <col min="5919" max="5919" width="10" style="8" customWidth="1"/>
    <col min="5920" max="5920" width="11.140625" style="8" customWidth="1"/>
    <col min="5921" max="5921" width="10.140625" style="8" customWidth="1"/>
    <col min="5922" max="5922" width="10.5703125" style="8" customWidth="1"/>
    <col min="5923" max="5923" width="10.7109375" style="8" customWidth="1"/>
    <col min="5924" max="6068" width="9.140625" style="8"/>
    <col min="6069" max="6069" width="9.28515625" style="8" customWidth="1"/>
    <col min="6070" max="6070" width="13.42578125" style="8" bestFit="1" customWidth="1"/>
    <col min="6071" max="6071" width="12" style="8" bestFit="1" customWidth="1"/>
    <col min="6072" max="6072" width="10.5703125" style="8" bestFit="1" customWidth="1"/>
    <col min="6073" max="6073" width="10.7109375" style="8" bestFit="1" customWidth="1"/>
    <col min="6074" max="6078" width="12" style="8" bestFit="1" customWidth="1"/>
    <col min="6079" max="6079" width="11.85546875" style="8" bestFit="1" customWidth="1"/>
    <col min="6080" max="6081" width="12" style="8" bestFit="1" customWidth="1"/>
    <col min="6082" max="6082" width="13.5703125" style="8" bestFit="1" customWidth="1"/>
    <col min="6083" max="6083" width="10.85546875" style="8" customWidth="1"/>
    <col min="6084" max="6084" width="13" style="8" customWidth="1"/>
    <col min="6085" max="6085" width="11.28515625" style="8" customWidth="1"/>
    <col min="6086" max="6086" width="13.5703125" style="8" bestFit="1" customWidth="1"/>
    <col min="6087" max="6087" width="12" style="8" bestFit="1" customWidth="1"/>
    <col min="6088" max="6088" width="11.7109375" style="8" customWidth="1"/>
    <col min="6089" max="6089" width="13.42578125" style="8" bestFit="1" customWidth="1"/>
    <col min="6090" max="6090" width="13.7109375" style="8" bestFit="1" customWidth="1"/>
    <col min="6091" max="6091" width="11" style="8" bestFit="1" customWidth="1"/>
    <col min="6092" max="6092" width="13.42578125" style="8" bestFit="1" customWidth="1"/>
    <col min="6093" max="6093" width="13.7109375" style="8" bestFit="1" customWidth="1"/>
    <col min="6094" max="6094" width="13.7109375" style="8" customWidth="1"/>
    <col min="6095" max="6095" width="13.7109375" style="8" bestFit="1" customWidth="1"/>
    <col min="6096" max="6096" width="6.85546875" style="8" customWidth="1"/>
    <col min="6097" max="6097" width="9.28515625" style="8" customWidth="1"/>
    <col min="6098" max="6098" width="12.7109375" style="8" customWidth="1"/>
    <col min="6099" max="6110" width="11.28515625" style="8" customWidth="1"/>
    <col min="6111" max="6111" width="10.85546875" style="8" customWidth="1"/>
    <col min="6112" max="6124" width="11.42578125" style="8" customWidth="1"/>
    <col min="6125" max="6125" width="9.28515625" style="8" customWidth="1"/>
    <col min="6126" max="6126" width="12.7109375" style="8" customWidth="1"/>
    <col min="6127" max="6138" width="11.42578125" style="8" customWidth="1"/>
    <col min="6139" max="6139" width="11.85546875" style="8" customWidth="1"/>
    <col min="6140" max="6152" width="11.42578125" style="8" customWidth="1"/>
    <col min="6153" max="6153" width="9.28515625" style="8" customWidth="1"/>
    <col min="6154" max="6154" width="11.28515625" style="8" customWidth="1"/>
    <col min="6155" max="6155" width="10" style="8" customWidth="1"/>
    <col min="6156" max="6156" width="9.28515625" style="8" customWidth="1"/>
    <col min="6157" max="6162" width="12" style="8" customWidth="1"/>
    <col min="6163" max="6163" width="10" style="8" customWidth="1"/>
    <col min="6164" max="6164" width="10.7109375" style="8" customWidth="1"/>
    <col min="6165" max="6165" width="10.28515625" style="8" customWidth="1"/>
    <col min="6166" max="6166" width="9.5703125" style="8" customWidth="1"/>
    <col min="6167" max="6167" width="10.85546875" style="8" customWidth="1"/>
    <col min="6168" max="6168" width="9.7109375" style="8" customWidth="1"/>
    <col min="6169" max="6169" width="9" style="8" customWidth="1"/>
    <col min="6170" max="6171" width="9.7109375" style="8" customWidth="1"/>
    <col min="6172" max="6172" width="10.140625" style="8" customWidth="1"/>
    <col min="6173" max="6173" width="9.85546875" style="8" customWidth="1"/>
    <col min="6174" max="6174" width="10.85546875" style="8" customWidth="1"/>
    <col min="6175" max="6175" width="10" style="8" customWidth="1"/>
    <col min="6176" max="6176" width="11.140625" style="8" customWidth="1"/>
    <col min="6177" max="6177" width="10.140625" style="8" customWidth="1"/>
    <col min="6178" max="6178" width="10.5703125" style="8" customWidth="1"/>
    <col min="6179" max="6179" width="10.7109375" style="8" customWidth="1"/>
    <col min="6180" max="6324" width="9.140625" style="8"/>
    <col min="6325" max="6325" width="9.28515625" style="8" customWidth="1"/>
    <col min="6326" max="6326" width="13.42578125" style="8" bestFit="1" customWidth="1"/>
    <col min="6327" max="6327" width="12" style="8" bestFit="1" customWidth="1"/>
    <col min="6328" max="6328" width="10.5703125" style="8" bestFit="1" customWidth="1"/>
    <col min="6329" max="6329" width="10.7109375" style="8" bestFit="1" customWidth="1"/>
    <col min="6330" max="6334" width="12" style="8" bestFit="1" customWidth="1"/>
    <col min="6335" max="6335" width="11.85546875" style="8" bestFit="1" customWidth="1"/>
    <col min="6336" max="6337" width="12" style="8" bestFit="1" customWidth="1"/>
    <col min="6338" max="6338" width="13.5703125" style="8" bestFit="1" customWidth="1"/>
    <col min="6339" max="6339" width="10.85546875" style="8" customWidth="1"/>
    <col min="6340" max="6340" width="13" style="8" customWidth="1"/>
    <col min="6341" max="6341" width="11.28515625" style="8" customWidth="1"/>
    <col min="6342" max="6342" width="13.5703125" style="8" bestFit="1" customWidth="1"/>
    <col min="6343" max="6343" width="12" style="8" bestFit="1" customWidth="1"/>
    <col min="6344" max="6344" width="11.7109375" style="8" customWidth="1"/>
    <col min="6345" max="6345" width="13.42578125" style="8" bestFit="1" customWidth="1"/>
    <col min="6346" max="6346" width="13.7109375" style="8" bestFit="1" customWidth="1"/>
    <col min="6347" max="6347" width="11" style="8" bestFit="1" customWidth="1"/>
    <col min="6348" max="6348" width="13.42578125" style="8" bestFit="1" customWidth="1"/>
    <col min="6349" max="6349" width="13.7109375" style="8" bestFit="1" customWidth="1"/>
    <col min="6350" max="6350" width="13.7109375" style="8" customWidth="1"/>
    <col min="6351" max="6351" width="13.7109375" style="8" bestFit="1" customWidth="1"/>
    <col min="6352" max="6352" width="6.85546875" style="8" customWidth="1"/>
    <col min="6353" max="6353" width="9.28515625" style="8" customWidth="1"/>
    <col min="6354" max="6354" width="12.7109375" style="8" customWidth="1"/>
    <col min="6355" max="6366" width="11.28515625" style="8" customWidth="1"/>
    <col min="6367" max="6367" width="10.85546875" style="8" customWidth="1"/>
    <col min="6368" max="6380" width="11.42578125" style="8" customWidth="1"/>
    <col min="6381" max="6381" width="9.28515625" style="8" customWidth="1"/>
    <col min="6382" max="6382" width="12.7109375" style="8" customWidth="1"/>
    <col min="6383" max="6394" width="11.42578125" style="8" customWidth="1"/>
    <col min="6395" max="6395" width="11.85546875" style="8" customWidth="1"/>
    <col min="6396" max="6408" width="11.42578125" style="8" customWidth="1"/>
    <col min="6409" max="6409" width="9.28515625" style="8" customWidth="1"/>
    <col min="6410" max="6410" width="11.28515625" style="8" customWidth="1"/>
    <col min="6411" max="6411" width="10" style="8" customWidth="1"/>
    <col min="6412" max="6412" width="9.28515625" style="8" customWidth="1"/>
    <col min="6413" max="6418" width="12" style="8" customWidth="1"/>
    <col min="6419" max="6419" width="10" style="8" customWidth="1"/>
    <col min="6420" max="6420" width="10.7109375" style="8" customWidth="1"/>
    <col min="6421" max="6421" width="10.28515625" style="8" customWidth="1"/>
    <col min="6422" max="6422" width="9.5703125" style="8" customWidth="1"/>
    <col min="6423" max="6423" width="10.85546875" style="8" customWidth="1"/>
    <col min="6424" max="6424" width="9.7109375" style="8" customWidth="1"/>
    <col min="6425" max="6425" width="9" style="8" customWidth="1"/>
    <col min="6426" max="6427" width="9.7109375" style="8" customWidth="1"/>
    <col min="6428" max="6428" width="10.140625" style="8" customWidth="1"/>
    <col min="6429" max="6429" width="9.85546875" style="8" customWidth="1"/>
    <col min="6430" max="6430" width="10.85546875" style="8" customWidth="1"/>
    <col min="6431" max="6431" width="10" style="8" customWidth="1"/>
    <col min="6432" max="6432" width="11.140625" style="8" customWidth="1"/>
    <col min="6433" max="6433" width="10.140625" style="8" customWidth="1"/>
    <col min="6434" max="6434" width="10.5703125" style="8" customWidth="1"/>
    <col min="6435" max="6435" width="10.7109375" style="8" customWidth="1"/>
    <col min="6436" max="6580" width="9.140625" style="8"/>
    <col min="6581" max="6581" width="9.28515625" style="8" customWidth="1"/>
    <col min="6582" max="6582" width="13.42578125" style="8" bestFit="1" customWidth="1"/>
    <col min="6583" max="6583" width="12" style="8" bestFit="1" customWidth="1"/>
    <col min="6584" max="6584" width="10.5703125" style="8" bestFit="1" customWidth="1"/>
    <col min="6585" max="6585" width="10.7109375" style="8" bestFit="1" customWidth="1"/>
    <col min="6586" max="6590" width="12" style="8" bestFit="1" customWidth="1"/>
    <col min="6591" max="6591" width="11.85546875" style="8" bestFit="1" customWidth="1"/>
    <col min="6592" max="6593" width="12" style="8" bestFit="1" customWidth="1"/>
    <col min="6594" max="6594" width="13.5703125" style="8" bestFit="1" customWidth="1"/>
    <col min="6595" max="6595" width="10.85546875" style="8" customWidth="1"/>
    <col min="6596" max="6596" width="13" style="8" customWidth="1"/>
    <col min="6597" max="6597" width="11.28515625" style="8" customWidth="1"/>
    <col min="6598" max="6598" width="13.5703125" style="8" bestFit="1" customWidth="1"/>
    <col min="6599" max="6599" width="12" style="8" bestFit="1" customWidth="1"/>
    <col min="6600" max="6600" width="11.7109375" style="8" customWidth="1"/>
    <col min="6601" max="6601" width="13.42578125" style="8" bestFit="1" customWidth="1"/>
    <col min="6602" max="6602" width="13.7109375" style="8" bestFit="1" customWidth="1"/>
    <col min="6603" max="6603" width="11" style="8" bestFit="1" customWidth="1"/>
    <col min="6604" max="6604" width="13.42578125" style="8" bestFit="1" customWidth="1"/>
    <col min="6605" max="6605" width="13.7109375" style="8" bestFit="1" customWidth="1"/>
    <col min="6606" max="6606" width="13.7109375" style="8" customWidth="1"/>
    <col min="6607" max="6607" width="13.7109375" style="8" bestFit="1" customWidth="1"/>
    <col min="6608" max="6608" width="6.85546875" style="8" customWidth="1"/>
    <col min="6609" max="6609" width="9.28515625" style="8" customWidth="1"/>
    <col min="6610" max="6610" width="12.7109375" style="8" customWidth="1"/>
    <col min="6611" max="6622" width="11.28515625" style="8" customWidth="1"/>
    <col min="6623" max="6623" width="10.85546875" style="8" customWidth="1"/>
    <col min="6624" max="6636" width="11.42578125" style="8" customWidth="1"/>
    <col min="6637" max="6637" width="9.28515625" style="8" customWidth="1"/>
    <col min="6638" max="6638" width="12.7109375" style="8" customWidth="1"/>
    <col min="6639" max="6650" width="11.42578125" style="8" customWidth="1"/>
    <col min="6651" max="6651" width="11.85546875" style="8" customWidth="1"/>
    <col min="6652" max="6664" width="11.42578125" style="8" customWidth="1"/>
    <col min="6665" max="6665" width="9.28515625" style="8" customWidth="1"/>
    <col min="6666" max="6666" width="11.28515625" style="8" customWidth="1"/>
    <col min="6667" max="6667" width="10" style="8" customWidth="1"/>
    <col min="6668" max="6668" width="9.28515625" style="8" customWidth="1"/>
    <col min="6669" max="6674" width="12" style="8" customWidth="1"/>
    <col min="6675" max="6675" width="10" style="8" customWidth="1"/>
    <col min="6676" max="6676" width="10.7109375" style="8" customWidth="1"/>
    <col min="6677" max="6677" width="10.28515625" style="8" customWidth="1"/>
    <col min="6678" max="6678" width="9.5703125" style="8" customWidth="1"/>
    <col min="6679" max="6679" width="10.85546875" style="8" customWidth="1"/>
    <col min="6680" max="6680" width="9.7109375" style="8" customWidth="1"/>
    <col min="6681" max="6681" width="9" style="8" customWidth="1"/>
    <col min="6682" max="6683" width="9.7109375" style="8" customWidth="1"/>
    <col min="6684" max="6684" width="10.140625" style="8" customWidth="1"/>
    <col min="6685" max="6685" width="9.85546875" style="8" customWidth="1"/>
    <col min="6686" max="6686" width="10.85546875" style="8" customWidth="1"/>
    <col min="6687" max="6687" width="10" style="8" customWidth="1"/>
    <col min="6688" max="6688" width="11.140625" style="8" customWidth="1"/>
    <col min="6689" max="6689" width="10.140625" style="8" customWidth="1"/>
    <col min="6690" max="6690" width="10.5703125" style="8" customWidth="1"/>
    <col min="6691" max="6691" width="10.7109375" style="8" customWidth="1"/>
    <col min="6692" max="6836" width="9.140625" style="8"/>
    <col min="6837" max="6837" width="9.28515625" style="8" customWidth="1"/>
    <col min="6838" max="6838" width="13.42578125" style="8" bestFit="1" customWidth="1"/>
    <col min="6839" max="6839" width="12" style="8" bestFit="1" customWidth="1"/>
    <col min="6840" max="6840" width="10.5703125" style="8" bestFit="1" customWidth="1"/>
    <col min="6841" max="6841" width="10.7109375" style="8" bestFit="1" customWidth="1"/>
    <col min="6842" max="6846" width="12" style="8" bestFit="1" customWidth="1"/>
    <col min="6847" max="6847" width="11.85546875" style="8" bestFit="1" customWidth="1"/>
    <col min="6848" max="6849" width="12" style="8" bestFit="1" customWidth="1"/>
    <col min="6850" max="6850" width="13.5703125" style="8" bestFit="1" customWidth="1"/>
    <col min="6851" max="6851" width="10.85546875" style="8" customWidth="1"/>
    <col min="6852" max="6852" width="13" style="8" customWidth="1"/>
    <col min="6853" max="6853" width="11.28515625" style="8" customWidth="1"/>
    <col min="6854" max="6854" width="13.5703125" style="8" bestFit="1" customWidth="1"/>
    <col min="6855" max="6855" width="12" style="8" bestFit="1" customWidth="1"/>
    <col min="6856" max="6856" width="11.7109375" style="8" customWidth="1"/>
    <col min="6857" max="6857" width="13.42578125" style="8" bestFit="1" customWidth="1"/>
    <col min="6858" max="6858" width="13.7109375" style="8" bestFit="1" customWidth="1"/>
    <col min="6859" max="6859" width="11" style="8" bestFit="1" customWidth="1"/>
    <col min="6860" max="6860" width="13.42578125" style="8" bestFit="1" customWidth="1"/>
    <col min="6861" max="6861" width="13.7109375" style="8" bestFit="1" customWidth="1"/>
    <col min="6862" max="6862" width="13.7109375" style="8" customWidth="1"/>
    <col min="6863" max="6863" width="13.7109375" style="8" bestFit="1" customWidth="1"/>
    <col min="6864" max="6864" width="6.85546875" style="8" customWidth="1"/>
    <col min="6865" max="6865" width="9.28515625" style="8" customWidth="1"/>
    <col min="6866" max="6866" width="12.7109375" style="8" customWidth="1"/>
    <col min="6867" max="6878" width="11.28515625" style="8" customWidth="1"/>
    <col min="6879" max="6879" width="10.85546875" style="8" customWidth="1"/>
    <col min="6880" max="6892" width="11.42578125" style="8" customWidth="1"/>
    <col min="6893" max="6893" width="9.28515625" style="8" customWidth="1"/>
    <col min="6894" max="6894" width="12.7109375" style="8" customWidth="1"/>
    <col min="6895" max="6906" width="11.42578125" style="8" customWidth="1"/>
    <col min="6907" max="6907" width="11.85546875" style="8" customWidth="1"/>
    <col min="6908" max="6920" width="11.42578125" style="8" customWidth="1"/>
    <col min="6921" max="6921" width="9.28515625" style="8" customWidth="1"/>
    <col min="6922" max="6922" width="11.28515625" style="8" customWidth="1"/>
    <col min="6923" max="6923" width="10" style="8" customWidth="1"/>
    <col min="6924" max="6924" width="9.28515625" style="8" customWidth="1"/>
    <col min="6925" max="6930" width="12" style="8" customWidth="1"/>
    <col min="6931" max="6931" width="10" style="8" customWidth="1"/>
    <col min="6932" max="6932" width="10.7109375" style="8" customWidth="1"/>
    <col min="6933" max="6933" width="10.28515625" style="8" customWidth="1"/>
    <col min="6934" max="6934" width="9.5703125" style="8" customWidth="1"/>
    <col min="6935" max="6935" width="10.85546875" style="8" customWidth="1"/>
    <col min="6936" max="6936" width="9.7109375" style="8" customWidth="1"/>
    <col min="6937" max="6937" width="9" style="8" customWidth="1"/>
    <col min="6938" max="6939" width="9.7109375" style="8" customWidth="1"/>
    <col min="6940" max="6940" width="10.140625" style="8" customWidth="1"/>
    <col min="6941" max="6941" width="9.85546875" style="8" customWidth="1"/>
    <col min="6942" max="6942" width="10.85546875" style="8" customWidth="1"/>
    <col min="6943" max="6943" width="10" style="8" customWidth="1"/>
    <col min="6944" max="6944" width="11.140625" style="8" customWidth="1"/>
    <col min="6945" max="6945" width="10.140625" style="8" customWidth="1"/>
    <col min="6946" max="6946" width="10.5703125" style="8" customWidth="1"/>
    <col min="6947" max="6947" width="10.7109375" style="8" customWidth="1"/>
    <col min="6948" max="7092" width="9.140625" style="8"/>
    <col min="7093" max="7093" width="9.28515625" style="8" customWidth="1"/>
    <col min="7094" max="7094" width="13.42578125" style="8" bestFit="1" customWidth="1"/>
    <col min="7095" max="7095" width="12" style="8" bestFit="1" customWidth="1"/>
    <col min="7096" max="7096" width="10.5703125" style="8" bestFit="1" customWidth="1"/>
    <col min="7097" max="7097" width="10.7109375" style="8" bestFit="1" customWidth="1"/>
    <col min="7098" max="7102" width="12" style="8" bestFit="1" customWidth="1"/>
    <col min="7103" max="7103" width="11.85546875" style="8" bestFit="1" customWidth="1"/>
    <col min="7104" max="7105" width="12" style="8" bestFit="1" customWidth="1"/>
    <col min="7106" max="7106" width="13.5703125" style="8" bestFit="1" customWidth="1"/>
    <col min="7107" max="7107" width="10.85546875" style="8" customWidth="1"/>
    <col min="7108" max="7108" width="13" style="8" customWidth="1"/>
    <col min="7109" max="7109" width="11.28515625" style="8" customWidth="1"/>
    <col min="7110" max="7110" width="13.5703125" style="8" bestFit="1" customWidth="1"/>
    <col min="7111" max="7111" width="12" style="8" bestFit="1" customWidth="1"/>
    <col min="7112" max="7112" width="11.7109375" style="8" customWidth="1"/>
    <col min="7113" max="7113" width="13.42578125" style="8" bestFit="1" customWidth="1"/>
    <col min="7114" max="7114" width="13.7109375" style="8" bestFit="1" customWidth="1"/>
    <col min="7115" max="7115" width="11" style="8" bestFit="1" customWidth="1"/>
    <col min="7116" max="7116" width="13.42578125" style="8" bestFit="1" customWidth="1"/>
    <col min="7117" max="7117" width="13.7109375" style="8" bestFit="1" customWidth="1"/>
    <col min="7118" max="7118" width="13.7109375" style="8" customWidth="1"/>
    <col min="7119" max="7119" width="13.7109375" style="8" bestFit="1" customWidth="1"/>
    <col min="7120" max="7120" width="6.85546875" style="8" customWidth="1"/>
    <col min="7121" max="7121" width="9.28515625" style="8" customWidth="1"/>
    <col min="7122" max="7122" width="12.7109375" style="8" customWidth="1"/>
    <col min="7123" max="7134" width="11.28515625" style="8" customWidth="1"/>
    <col min="7135" max="7135" width="10.85546875" style="8" customWidth="1"/>
    <col min="7136" max="7148" width="11.42578125" style="8" customWidth="1"/>
    <col min="7149" max="7149" width="9.28515625" style="8" customWidth="1"/>
    <col min="7150" max="7150" width="12.7109375" style="8" customWidth="1"/>
    <col min="7151" max="7162" width="11.42578125" style="8" customWidth="1"/>
    <col min="7163" max="7163" width="11.85546875" style="8" customWidth="1"/>
    <col min="7164" max="7176" width="11.42578125" style="8" customWidth="1"/>
    <col min="7177" max="7177" width="9.28515625" style="8" customWidth="1"/>
    <col min="7178" max="7178" width="11.28515625" style="8" customWidth="1"/>
    <col min="7179" max="7179" width="10" style="8" customWidth="1"/>
    <col min="7180" max="7180" width="9.28515625" style="8" customWidth="1"/>
    <col min="7181" max="7186" width="12" style="8" customWidth="1"/>
    <col min="7187" max="7187" width="10" style="8" customWidth="1"/>
    <col min="7188" max="7188" width="10.7109375" style="8" customWidth="1"/>
    <col min="7189" max="7189" width="10.28515625" style="8" customWidth="1"/>
    <col min="7190" max="7190" width="9.5703125" style="8" customWidth="1"/>
    <col min="7191" max="7191" width="10.85546875" style="8" customWidth="1"/>
    <col min="7192" max="7192" width="9.7109375" style="8" customWidth="1"/>
    <col min="7193" max="7193" width="9" style="8" customWidth="1"/>
    <col min="7194" max="7195" width="9.7109375" style="8" customWidth="1"/>
    <col min="7196" max="7196" width="10.140625" style="8" customWidth="1"/>
    <col min="7197" max="7197" width="9.85546875" style="8" customWidth="1"/>
    <col min="7198" max="7198" width="10.85546875" style="8" customWidth="1"/>
    <col min="7199" max="7199" width="10" style="8" customWidth="1"/>
    <col min="7200" max="7200" width="11.140625" style="8" customWidth="1"/>
    <col min="7201" max="7201" width="10.140625" style="8" customWidth="1"/>
    <col min="7202" max="7202" width="10.5703125" style="8" customWidth="1"/>
    <col min="7203" max="7203" width="10.7109375" style="8" customWidth="1"/>
    <col min="7204" max="7348" width="9.140625" style="8"/>
    <col min="7349" max="7349" width="9.28515625" style="8" customWidth="1"/>
    <col min="7350" max="7350" width="13.42578125" style="8" bestFit="1" customWidth="1"/>
    <col min="7351" max="7351" width="12" style="8" bestFit="1" customWidth="1"/>
    <col min="7352" max="7352" width="10.5703125" style="8" bestFit="1" customWidth="1"/>
    <col min="7353" max="7353" width="10.7109375" style="8" bestFit="1" customWidth="1"/>
    <col min="7354" max="7358" width="12" style="8" bestFit="1" customWidth="1"/>
    <col min="7359" max="7359" width="11.85546875" style="8" bestFit="1" customWidth="1"/>
    <col min="7360" max="7361" width="12" style="8" bestFit="1" customWidth="1"/>
    <col min="7362" max="7362" width="13.5703125" style="8" bestFit="1" customWidth="1"/>
    <col min="7363" max="7363" width="10.85546875" style="8" customWidth="1"/>
    <col min="7364" max="7364" width="13" style="8" customWidth="1"/>
    <col min="7365" max="7365" width="11.28515625" style="8" customWidth="1"/>
    <col min="7366" max="7366" width="13.5703125" style="8" bestFit="1" customWidth="1"/>
    <col min="7367" max="7367" width="12" style="8" bestFit="1" customWidth="1"/>
    <col min="7368" max="7368" width="11.7109375" style="8" customWidth="1"/>
    <col min="7369" max="7369" width="13.42578125" style="8" bestFit="1" customWidth="1"/>
    <col min="7370" max="7370" width="13.7109375" style="8" bestFit="1" customWidth="1"/>
    <col min="7371" max="7371" width="11" style="8" bestFit="1" customWidth="1"/>
    <col min="7372" max="7372" width="13.42578125" style="8" bestFit="1" customWidth="1"/>
    <col min="7373" max="7373" width="13.7109375" style="8" bestFit="1" customWidth="1"/>
    <col min="7374" max="7374" width="13.7109375" style="8" customWidth="1"/>
    <col min="7375" max="7375" width="13.7109375" style="8" bestFit="1" customWidth="1"/>
    <col min="7376" max="7376" width="6.85546875" style="8" customWidth="1"/>
    <col min="7377" max="7377" width="9.28515625" style="8" customWidth="1"/>
    <col min="7378" max="7378" width="12.7109375" style="8" customWidth="1"/>
    <col min="7379" max="7390" width="11.28515625" style="8" customWidth="1"/>
    <col min="7391" max="7391" width="10.85546875" style="8" customWidth="1"/>
    <col min="7392" max="7404" width="11.42578125" style="8" customWidth="1"/>
    <col min="7405" max="7405" width="9.28515625" style="8" customWidth="1"/>
    <col min="7406" max="7406" width="12.7109375" style="8" customWidth="1"/>
    <col min="7407" max="7418" width="11.42578125" style="8" customWidth="1"/>
    <col min="7419" max="7419" width="11.85546875" style="8" customWidth="1"/>
    <col min="7420" max="7432" width="11.42578125" style="8" customWidth="1"/>
    <col min="7433" max="7433" width="9.28515625" style="8" customWidth="1"/>
    <col min="7434" max="7434" width="11.28515625" style="8" customWidth="1"/>
    <col min="7435" max="7435" width="10" style="8" customWidth="1"/>
    <col min="7436" max="7436" width="9.28515625" style="8" customWidth="1"/>
    <col min="7437" max="7442" width="12" style="8" customWidth="1"/>
    <col min="7443" max="7443" width="10" style="8" customWidth="1"/>
    <col min="7444" max="7444" width="10.7109375" style="8" customWidth="1"/>
    <col min="7445" max="7445" width="10.28515625" style="8" customWidth="1"/>
    <col min="7446" max="7446" width="9.5703125" style="8" customWidth="1"/>
    <col min="7447" max="7447" width="10.85546875" style="8" customWidth="1"/>
    <col min="7448" max="7448" width="9.7109375" style="8" customWidth="1"/>
    <col min="7449" max="7449" width="9" style="8" customWidth="1"/>
    <col min="7450" max="7451" width="9.7109375" style="8" customWidth="1"/>
    <col min="7452" max="7452" width="10.140625" style="8" customWidth="1"/>
    <col min="7453" max="7453" width="9.85546875" style="8" customWidth="1"/>
    <col min="7454" max="7454" width="10.85546875" style="8" customWidth="1"/>
    <col min="7455" max="7455" width="10" style="8" customWidth="1"/>
    <col min="7456" max="7456" width="11.140625" style="8" customWidth="1"/>
    <col min="7457" max="7457" width="10.140625" style="8" customWidth="1"/>
    <col min="7458" max="7458" width="10.5703125" style="8" customWidth="1"/>
    <col min="7459" max="7459" width="10.7109375" style="8" customWidth="1"/>
    <col min="7460" max="7604" width="9.140625" style="8"/>
    <col min="7605" max="7605" width="9.28515625" style="8" customWidth="1"/>
    <col min="7606" max="7606" width="13.42578125" style="8" bestFit="1" customWidth="1"/>
    <col min="7607" max="7607" width="12" style="8" bestFit="1" customWidth="1"/>
    <col min="7608" max="7608" width="10.5703125" style="8" bestFit="1" customWidth="1"/>
    <col min="7609" max="7609" width="10.7109375" style="8" bestFit="1" customWidth="1"/>
    <col min="7610" max="7614" width="12" style="8" bestFit="1" customWidth="1"/>
    <col min="7615" max="7615" width="11.85546875" style="8" bestFit="1" customWidth="1"/>
    <col min="7616" max="7617" width="12" style="8" bestFit="1" customWidth="1"/>
    <col min="7618" max="7618" width="13.5703125" style="8" bestFit="1" customWidth="1"/>
    <col min="7619" max="7619" width="10.85546875" style="8" customWidth="1"/>
    <col min="7620" max="7620" width="13" style="8" customWidth="1"/>
    <col min="7621" max="7621" width="11.28515625" style="8" customWidth="1"/>
    <col min="7622" max="7622" width="13.5703125" style="8" bestFit="1" customWidth="1"/>
    <col min="7623" max="7623" width="12" style="8" bestFit="1" customWidth="1"/>
    <col min="7624" max="7624" width="11.7109375" style="8" customWidth="1"/>
    <col min="7625" max="7625" width="13.42578125" style="8" bestFit="1" customWidth="1"/>
    <col min="7626" max="7626" width="13.7109375" style="8" bestFit="1" customWidth="1"/>
    <col min="7627" max="7627" width="11" style="8" bestFit="1" customWidth="1"/>
    <col min="7628" max="7628" width="13.42578125" style="8" bestFit="1" customWidth="1"/>
    <col min="7629" max="7629" width="13.7109375" style="8" bestFit="1" customWidth="1"/>
    <col min="7630" max="7630" width="13.7109375" style="8" customWidth="1"/>
    <col min="7631" max="7631" width="13.7109375" style="8" bestFit="1" customWidth="1"/>
    <col min="7632" max="7632" width="6.85546875" style="8" customWidth="1"/>
    <col min="7633" max="7633" width="9.28515625" style="8" customWidth="1"/>
    <col min="7634" max="7634" width="12.7109375" style="8" customWidth="1"/>
    <col min="7635" max="7646" width="11.28515625" style="8" customWidth="1"/>
    <col min="7647" max="7647" width="10.85546875" style="8" customWidth="1"/>
    <col min="7648" max="7660" width="11.42578125" style="8" customWidth="1"/>
    <col min="7661" max="7661" width="9.28515625" style="8" customWidth="1"/>
    <col min="7662" max="7662" width="12.7109375" style="8" customWidth="1"/>
    <col min="7663" max="7674" width="11.42578125" style="8" customWidth="1"/>
    <col min="7675" max="7675" width="11.85546875" style="8" customWidth="1"/>
    <col min="7676" max="7688" width="11.42578125" style="8" customWidth="1"/>
    <col min="7689" max="7689" width="9.28515625" style="8" customWidth="1"/>
    <col min="7690" max="7690" width="11.28515625" style="8" customWidth="1"/>
    <col min="7691" max="7691" width="10" style="8" customWidth="1"/>
    <col min="7692" max="7692" width="9.28515625" style="8" customWidth="1"/>
    <col min="7693" max="7698" width="12" style="8" customWidth="1"/>
    <col min="7699" max="7699" width="10" style="8" customWidth="1"/>
    <col min="7700" max="7700" width="10.7109375" style="8" customWidth="1"/>
    <col min="7701" max="7701" width="10.28515625" style="8" customWidth="1"/>
    <col min="7702" max="7702" width="9.5703125" style="8" customWidth="1"/>
    <col min="7703" max="7703" width="10.85546875" style="8" customWidth="1"/>
    <col min="7704" max="7704" width="9.7109375" style="8" customWidth="1"/>
    <col min="7705" max="7705" width="9" style="8" customWidth="1"/>
    <col min="7706" max="7707" width="9.7109375" style="8" customWidth="1"/>
    <col min="7708" max="7708" width="10.140625" style="8" customWidth="1"/>
    <col min="7709" max="7709" width="9.85546875" style="8" customWidth="1"/>
    <col min="7710" max="7710" width="10.85546875" style="8" customWidth="1"/>
    <col min="7711" max="7711" width="10" style="8" customWidth="1"/>
    <col min="7712" max="7712" width="11.140625" style="8" customWidth="1"/>
    <col min="7713" max="7713" width="10.140625" style="8" customWidth="1"/>
    <col min="7714" max="7714" width="10.5703125" style="8" customWidth="1"/>
    <col min="7715" max="7715" width="10.7109375" style="8" customWidth="1"/>
    <col min="7716" max="7860" width="9.140625" style="8"/>
    <col min="7861" max="7861" width="9.28515625" style="8" customWidth="1"/>
    <col min="7862" max="7862" width="13.42578125" style="8" bestFit="1" customWidth="1"/>
    <col min="7863" max="7863" width="12" style="8" bestFit="1" customWidth="1"/>
    <col min="7864" max="7864" width="10.5703125" style="8" bestFit="1" customWidth="1"/>
    <col min="7865" max="7865" width="10.7109375" style="8" bestFit="1" customWidth="1"/>
    <col min="7866" max="7870" width="12" style="8" bestFit="1" customWidth="1"/>
    <col min="7871" max="7871" width="11.85546875" style="8" bestFit="1" customWidth="1"/>
    <col min="7872" max="7873" width="12" style="8" bestFit="1" customWidth="1"/>
    <col min="7874" max="7874" width="13.5703125" style="8" bestFit="1" customWidth="1"/>
    <col min="7875" max="7875" width="10.85546875" style="8" customWidth="1"/>
    <col min="7876" max="7876" width="13" style="8" customWidth="1"/>
    <col min="7877" max="7877" width="11.28515625" style="8" customWidth="1"/>
    <col min="7878" max="7878" width="13.5703125" style="8" bestFit="1" customWidth="1"/>
    <col min="7879" max="7879" width="12" style="8" bestFit="1" customWidth="1"/>
    <col min="7880" max="7880" width="11.7109375" style="8" customWidth="1"/>
    <col min="7881" max="7881" width="13.42578125" style="8" bestFit="1" customWidth="1"/>
    <col min="7882" max="7882" width="13.7109375" style="8" bestFit="1" customWidth="1"/>
    <col min="7883" max="7883" width="11" style="8" bestFit="1" customWidth="1"/>
    <col min="7884" max="7884" width="13.42578125" style="8" bestFit="1" customWidth="1"/>
    <col min="7885" max="7885" width="13.7109375" style="8" bestFit="1" customWidth="1"/>
    <col min="7886" max="7886" width="13.7109375" style="8" customWidth="1"/>
    <col min="7887" max="7887" width="13.7109375" style="8" bestFit="1" customWidth="1"/>
    <col min="7888" max="7888" width="6.85546875" style="8" customWidth="1"/>
    <col min="7889" max="7889" width="9.28515625" style="8" customWidth="1"/>
    <col min="7890" max="7890" width="12.7109375" style="8" customWidth="1"/>
    <col min="7891" max="7902" width="11.28515625" style="8" customWidth="1"/>
    <col min="7903" max="7903" width="10.85546875" style="8" customWidth="1"/>
    <col min="7904" max="7916" width="11.42578125" style="8" customWidth="1"/>
    <col min="7917" max="7917" width="9.28515625" style="8" customWidth="1"/>
    <col min="7918" max="7918" width="12.7109375" style="8" customWidth="1"/>
    <col min="7919" max="7930" width="11.42578125" style="8" customWidth="1"/>
    <col min="7931" max="7931" width="11.85546875" style="8" customWidth="1"/>
    <col min="7932" max="7944" width="11.42578125" style="8" customWidth="1"/>
    <col min="7945" max="7945" width="9.28515625" style="8" customWidth="1"/>
    <col min="7946" max="7946" width="11.28515625" style="8" customWidth="1"/>
    <col min="7947" max="7947" width="10" style="8" customWidth="1"/>
    <col min="7948" max="7948" width="9.28515625" style="8" customWidth="1"/>
    <col min="7949" max="7954" width="12" style="8" customWidth="1"/>
    <col min="7955" max="7955" width="10" style="8" customWidth="1"/>
    <col min="7956" max="7956" width="10.7109375" style="8" customWidth="1"/>
    <col min="7957" max="7957" width="10.28515625" style="8" customWidth="1"/>
    <col min="7958" max="7958" width="9.5703125" style="8" customWidth="1"/>
    <col min="7959" max="7959" width="10.85546875" style="8" customWidth="1"/>
    <col min="7960" max="7960" width="9.7109375" style="8" customWidth="1"/>
    <col min="7961" max="7961" width="9" style="8" customWidth="1"/>
    <col min="7962" max="7963" width="9.7109375" style="8" customWidth="1"/>
    <col min="7964" max="7964" width="10.140625" style="8" customWidth="1"/>
    <col min="7965" max="7965" width="9.85546875" style="8" customWidth="1"/>
    <col min="7966" max="7966" width="10.85546875" style="8" customWidth="1"/>
    <col min="7967" max="7967" width="10" style="8" customWidth="1"/>
    <col min="7968" max="7968" width="11.140625" style="8" customWidth="1"/>
    <col min="7969" max="7969" width="10.140625" style="8" customWidth="1"/>
    <col min="7970" max="7970" width="10.5703125" style="8" customWidth="1"/>
    <col min="7971" max="7971" width="10.7109375" style="8" customWidth="1"/>
    <col min="7972" max="8116" width="9.140625" style="8"/>
    <col min="8117" max="8117" width="9.28515625" style="8" customWidth="1"/>
    <col min="8118" max="8118" width="13.42578125" style="8" bestFit="1" customWidth="1"/>
    <col min="8119" max="8119" width="12" style="8" bestFit="1" customWidth="1"/>
    <col min="8120" max="8120" width="10.5703125" style="8" bestFit="1" customWidth="1"/>
    <col min="8121" max="8121" width="10.7109375" style="8" bestFit="1" customWidth="1"/>
    <col min="8122" max="8126" width="12" style="8" bestFit="1" customWidth="1"/>
    <col min="8127" max="8127" width="11.85546875" style="8" bestFit="1" customWidth="1"/>
    <col min="8128" max="8129" width="12" style="8" bestFit="1" customWidth="1"/>
    <col min="8130" max="8130" width="13.5703125" style="8" bestFit="1" customWidth="1"/>
    <col min="8131" max="8131" width="10.85546875" style="8" customWidth="1"/>
    <col min="8132" max="8132" width="13" style="8" customWidth="1"/>
    <col min="8133" max="8133" width="11.28515625" style="8" customWidth="1"/>
    <col min="8134" max="8134" width="13.5703125" style="8" bestFit="1" customWidth="1"/>
    <col min="8135" max="8135" width="12" style="8" bestFit="1" customWidth="1"/>
    <col min="8136" max="8136" width="11.7109375" style="8" customWidth="1"/>
    <col min="8137" max="8137" width="13.42578125" style="8" bestFit="1" customWidth="1"/>
    <col min="8138" max="8138" width="13.7109375" style="8" bestFit="1" customWidth="1"/>
    <col min="8139" max="8139" width="11" style="8" bestFit="1" customWidth="1"/>
    <col min="8140" max="8140" width="13.42578125" style="8" bestFit="1" customWidth="1"/>
    <col min="8141" max="8141" width="13.7109375" style="8" bestFit="1" customWidth="1"/>
    <col min="8142" max="8142" width="13.7109375" style="8" customWidth="1"/>
    <col min="8143" max="8143" width="13.7109375" style="8" bestFit="1" customWidth="1"/>
    <col min="8144" max="8144" width="6.85546875" style="8" customWidth="1"/>
    <col min="8145" max="8145" width="9.28515625" style="8" customWidth="1"/>
    <col min="8146" max="8146" width="12.7109375" style="8" customWidth="1"/>
    <col min="8147" max="8158" width="11.28515625" style="8" customWidth="1"/>
    <col min="8159" max="8159" width="10.85546875" style="8" customWidth="1"/>
    <col min="8160" max="8172" width="11.42578125" style="8" customWidth="1"/>
    <col min="8173" max="8173" width="9.28515625" style="8" customWidth="1"/>
    <col min="8174" max="8174" width="12.7109375" style="8" customWidth="1"/>
    <col min="8175" max="8186" width="11.42578125" style="8" customWidth="1"/>
    <col min="8187" max="8187" width="11.85546875" style="8" customWidth="1"/>
    <col min="8188" max="8200" width="11.42578125" style="8" customWidth="1"/>
    <col min="8201" max="8201" width="9.28515625" style="8" customWidth="1"/>
    <col min="8202" max="8202" width="11.28515625" style="8" customWidth="1"/>
    <col min="8203" max="8203" width="10" style="8" customWidth="1"/>
    <col min="8204" max="8204" width="9.28515625" style="8" customWidth="1"/>
    <col min="8205" max="8210" width="12" style="8" customWidth="1"/>
    <col min="8211" max="8211" width="10" style="8" customWidth="1"/>
    <col min="8212" max="8212" width="10.7109375" style="8" customWidth="1"/>
    <col min="8213" max="8213" width="10.28515625" style="8" customWidth="1"/>
    <col min="8214" max="8214" width="9.5703125" style="8" customWidth="1"/>
    <col min="8215" max="8215" width="10.85546875" style="8" customWidth="1"/>
    <col min="8216" max="8216" width="9.7109375" style="8" customWidth="1"/>
    <col min="8217" max="8217" width="9" style="8" customWidth="1"/>
    <col min="8218" max="8219" width="9.7109375" style="8" customWidth="1"/>
    <col min="8220" max="8220" width="10.140625" style="8" customWidth="1"/>
    <col min="8221" max="8221" width="9.85546875" style="8" customWidth="1"/>
    <col min="8222" max="8222" width="10.85546875" style="8" customWidth="1"/>
    <col min="8223" max="8223" width="10" style="8" customWidth="1"/>
    <col min="8224" max="8224" width="11.140625" style="8" customWidth="1"/>
    <col min="8225" max="8225" width="10.140625" style="8" customWidth="1"/>
    <col min="8226" max="8226" width="10.5703125" style="8" customWidth="1"/>
    <col min="8227" max="8227" width="10.7109375" style="8" customWidth="1"/>
    <col min="8228" max="8372" width="9.140625" style="8"/>
    <col min="8373" max="8373" width="9.28515625" style="8" customWidth="1"/>
    <col min="8374" max="8374" width="13.42578125" style="8" bestFit="1" customWidth="1"/>
    <col min="8375" max="8375" width="12" style="8" bestFit="1" customWidth="1"/>
    <col min="8376" max="8376" width="10.5703125" style="8" bestFit="1" customWidth="1"/>
    <col min="8377" max="8377" width="10.7109375" style="8" bestFit="1" customWidth="1"/>
    <col min="8378" max="8382" width="12" style="8" bestFit="1" customWidth="1"/>
    <col min="8383" max="8383" width="11.85546875" style="8" bestFit="1" customWidth="1"/>
    <col min="8384" max="8385" width="12" style="8" bestFit="1" customWidth="1"/>
    <col min="8386" max="8386" width="13.5703125" style="8" bestFit="1" customWidth="1"/>
    <col min="8387" max="8387" width="10.85546875" style="8" customWidth="1"/>
    <col min="8388" max="8388" width="13" style="8" customWidth="1"/>
    <col min="8389" max="8389" width="11.28515625" style="8" customWidth="1"/>
    <col min="8390" max="8390" width="13.5703125" style="8" bestFit="1" customWidth="1"/>
    <col min="8391" max="8391" width="12" style="8" bestFit="1" customWidth="1"/>
    <col min="8392" max="8392" width="11.7109375" style="8" customWidth="1"/>
    <col min="8393" max="8393" width="13.42578125" style="8" bestFit="1" customWidth="1"/>
    <col min="8394" max="8394" width="13.7109375" style="8" bestFit="1" customWidth="1"/>
    <col min="8395" max="8395" width="11" style="8" bestFit="1" customWidth="1"/>
    <col min="8396" max="8396" width="13.42578125" style="8" bestFit="1" customWidth="1"/>
    <col min="8397" max="8397" width="13.7109375" style="8" bestFit="1" customWidth="1"/>
    <col min="8398" max="8398" width="13.7109375" style="8" customWidth="1"/>
    <col min="8399" max="8399" width="13.7109375" style="8" bestFit="1" customWidth="1"/>
    <col min="8400" max="8400" width="6.85546875" style="8" customWidth="1"/>
    <col min="8401" max="8401" width="9.28515625" style="8" customWidth="1"/>
    <col min="8402" max="8402" width="12.7109375" style="8" customWidth="1"/>
    <col min="8403" max="8414" width="11.28515625" style="8" customWidth="1"/>
    <col min="8415" max="8415" width="10.85546875" style="8" customWidth="1"/>
    <col min="8416" max="8428" width="11.42578125" style="8" customWidth="1"/>
    <col min="8429" max="8429" width="9.28515625" style="8" customWidth="1"/>
    <col min="8430" max="8430" width="12.7109375" style="8" customWidth="1"/>
    <col min="8431" max="8442" width="11.42578125" style="8" customWidth="1"/>
    <col min="8443" max="8443" width="11.85546875" style="8" customWidth="1"/>
    <col min="8444" max="8456" width="11.42578125" style="8" customWidth="1"/>
    <col min="8457" max="8457" width="9.28515625" style="8" customWidth="1"/>
    <col min="8458" max="8458" width="11.28515625" style="8" customWidth="1"/>
    <col min="8459" max="8459" width="10" style="8" customWidth="1"/>
    <col min="8460" max="8460" width="9.28515625" style="8" customWidth="1"/>
    <col min="8461" max="8466" width="12" style="8" customWidth="1"/>
    <col min="8467" max="8467" width="10" style="8" customWidth="1"/>
    <col min="8468" max="8468" width="10.7109375" style="8" customWidth="1"/>
    <col min="8469" max="8469" width="10.28515625" style="8" customWidth="1"/>
    <col min="8470" max="8470" width="9.5703125" style="8" customWidth="1"/>
    <col min="8471" max="8471" width="10.85546875" style="8" customWidth="1"/>
    <col min="8472" max="8472" width="9.7109375" style="8" customWidth="1"/>
    <col min="8473" max="8473" width="9" style="8" customWidth="1"/>
    <col min="8474" max="8475" width="9.7109375" style="8" customWidth="1"/>
    <col min="8476" max="8476" width="10.140625" style="8" customWidth="1"/>
    <col min="8477" max="8477" width="9.85546875" style="8" customWidth="1"/>
    <col min="8478" max="8478" width="10.85546875" style="8" customWidth="1"/>
    <col min="8479" max="8479" width="10" style="8" customWidth="1"/>
    <col min="8480" max="8480" width="11.140625" style="8" customWidth="1"/>
    <col min="8481" max="8481" width="10.140625" style="8" customWidth="1"/>
    <col min="8482" max="8482" width="10.5703125" style="8" customWidth="1"/>
    <col min="8483" max="8483" width="10.7109375" style="8" customWidth="1"/>
    <col min="8484" max="8628" width="9.140625" style="8"/>
    <col min="8629" max="8629" width="9.28515625" style="8" customWidth="1"/>
    <col min="8630" max="8630" width="13.42578125" style="8" bestFit="1" customWidth="1"/>
    <col min="8631" max="8631" width="12" style="8" bestFit="1" customWidth="1"/>
    <col min="8632" max="8632" width="10.5703125" style="8" bestFit="1" customWidth="1"/>
    <col min="8633" max="8633" width="10.7109375" style="8" bestFit="1" customWidth="1"/>
    <col min="8634" max="8638" width="12" style="8" bestFit="1" customWidth="1"/>
    <col min="8639" max="8639" width="11.85546875" style="8" bestFit="1" customWidth="1"/>
    <col min="8640" max="8641" width="12" style="8" bestFit="1" customWidth="1"/>
    <col min="8642" max="8642" width="13.5703125" style="8" bestFit="1" customWidth="1"/>
    <col min="8643" max="8643" width="10.85546875" style="8" customWidth="1"/>
    <col min="8644" max="8644" width="13" style="8" customWidth="1"/>
    <col min="8645" max="8645" width="11.28515625" style="8" customWidth="1"/>
    <col min="8646" max="8646" width="13.5703125" style="8" bestFit="1" customWidth="1"/>
    <col min="8647" max="8647" width="12" style="8" bestFit="1" customWidth="1"/>
    <col min="8648" max="8648" width="11.7109375" style="8" customWidth="1"/>
    <col min="8649" max="8649" width="13.42578125" style="8" bestFit="1" customWidth="1"/>
    <col min="8650" max="8650" width="13.7109375" style="8" bestFit="1" customWidth="1"/>
    <col min="8651" max="8651" width="11" style="8" bestFit="1" customWidth="1"/>
    <col min="8652" max="8652" width="13.42578125" style="8" bestFit="1" customWidth="1"/>
    <col min="8653" max="8653" width="13.7109375" style="8" bestFit="1" customWidth="1"/>
    <col min="8654" max="8654" width="13.7109375" style="8" customWidth="1"/>
    <col min="8655" max="8655" width="13.7109375" style="8" bestFit="1" customWidth="1"/>
    <col min="8656" max="8656" width="6.85546875" style="8" customWidth="1"/>
    <col min="8657" max="8657" width="9.28515625" style="8" customWidth="1"/>
    <col min="8658" max="8658" width="12.7109375" style="8" customWidth="1"/>
    <col min="8659" max="8670" width="11.28515625" style="8" customWidth="1"/>
    <col min="8671" max="8671" width="10.85546875" style="8" customWidth="1"/>
    <col min="8672" max="8684" width="11.42578125" style="8" customWidth="1"/>
    <col min="8685" max="8685" width="9.28515625" style="8" customWidth="1"/>
    <col min="8686" max="8686" width="12.7109375" style="8" customWidth="1"/>
    <col min="8687" max="8698" width="11.42578125" style="8" customWidth="1"/>
    <col min="8699" max="8699" width="11.85546875" style="8" customWidth="1"/>
    <col min="8700" max="8712" width="11.42578125" style="8" customWidth="1"/>
    <col min="8713" max="8713" width="9.28515625" style="8" customWidth="1"/>
    <col min="8714" max="8714" width="11.28515625" style="8" customWidth="1"/>
    <col min="8715" max="8715" width="10" style="8" customWidth="1"/>
    <col min="8716" max="8716" width="9.28515625" style="8" customWidth="1"/>
    <col min="8717" max="8722" width="12" style="8" customWidth="1"/>
    <col min="8723" max="8723" width="10" style="8" customWidth="1"/>
    <col min="8724" max="8724" width="10.7109375" style="8" customWidth="1"/>
    <col min="8725" max="8725" width="10.28515625" style="8" customWidth="1"/>
    <col min="8726" max="8726" width="9.5703125" style="8" customWidth="1"/>
    <col min="8727" max="8727" width="10.85546875" style="8" customWidth="1"/>
    <col min="8728" max="8728" width="9.7109375" style="8" customWidth="1"/>
    <col min="8729" max="8729" width="9" style="8" customWidth="1"/>
    <col min="8730" max="8731" width="9.7109375" style="8" customWidth="1"/>
    <col min="8732" max="8732" width="10.140625" style="8" customWidth="1"/>
    <col min="8733" max="8733" width="9.85546875" style="8" customWidth="1"/>
    <col min="8734" max="8734" width="10.85546875" style="8" customWidth="1"/>
    <col min="8735" max="8735" width="10" style="8" customWidth="1"/>
    <col min="8736" max="8736" width="11.140625" style="8" customWidth="1"/>
    <col min="8737" max="8737" width="10.140625" style="8" customWidth="1"/>
    <col min="8738" max="8738" width="10.5703125" style="8" customWidth="1"/>
    <col min="8739" max="8739" width="10.7109375" style="8" customWidth="1"/>
    <col min="8740" max="8884" width="9.140625" style="8"/>
    <col min="8885" max="8885" width="9.28515625" style="8" customWidth="1"/>
    <col min="8886" max="8886" width="13.42578125" style="8" bestFit="1" customWidth="1"/>
    <col min="8887" max="8887" width="12" style="8" bestFit="1" customWidth="1"/>
    <col min="8888" max="8888" width="10.5703125" style="8" bestFit="1" customWidth="1"/>
    <col min="8889" max="8889" width="10.7109375" style="8" bestFit="1" customWidth="1"/>
    <col min="8890" max="8894" width="12" style="8" bestFit="1" customWidth="1"/>
    <col min="8895" max="8895" width="11.85546875" style="8" bestFit="1" customWidth="1"/>
    <col min="8896" max="8897" width="12" style="8" bestFit="1" customWidth="1"/>
    <col min="8898" max="8898" width="13.5703125" style="8" bestFit="1" customWidth="1"/>
    <col min="8899" max="8899" width="10.85546875" style="8" customWidth="1"/>
    <col min="8900" max="8900" width="13" style="8" customWidth="1"/>
    <col min="8901" max="8901" width="11.28515625" style="8" customWidth="1"/>
    <col min="8902" max="8902" width="13.5703125" style="8" bestFit="1" customWidth="1"/>
    <col min="8903" max="8903" width="12" style="8" bestFit="1" customWidth="1"/>
    <col min="8904" max="8904" width="11.7109375" style="8" customWidth="1"/>
    <col min="8905" max="8905" width="13.42578125" style="8" bestFit="1" customWidth="1"/>
    <col min="8906" max="8906" width="13.7109375" style="8" bestFit="1" customWidth="1"/>
    <col min="8907" max="8907" width="11" style="8" bestFit="1" customWidth="1"/>
    <col min="8908" max="8908" width="13.42578125" style="8" bestFit="1" customWidth="1"/>
    <col min="8909" max="8909" width="13.7109375" style="8" bestFit="1" customWidth="1"/>
    <col min="8910" max="8910" width="13.7109375" style="8" customWidth="1"/>
    <col min="8911" max="8911" width="13.7109375" style="8" bestFit="1" customWidth="1"/>
    <col min="8912" max="8912" width="6.85546875" style="8" customWidth="1"/>
    <col min="8913" max="8913" width="9.28515625" style="8" customWidth="1"/>
    <col min="8914" max="8914" width="12.7109375" style="8" customWidth="1"/>
    <col min="8915" max="8926" width="11.28515625" style="8" customWidth="1"/>
    <col min="8927" max="8927" width="10.85546875" style="8" customWidth="1"/>
    <col min="8928" max="8940" width="11.42578125" style="8" customWidth="1"/>
    <col min="8941" max="8941" width="9.28515625" style="8" customWidth="1"/>
    <col min="8942" max="8942" width="12.7109375" style="8" customWidth="1"/>
    <col min="8943" max="8954" width="11.42578125" style="8" customWidth="1"/>
    <col min="8955" max="8955" width="11.85546875" style="8" customWidth="1"/>
    <col min="8956" max="8968" width="11.42578125" style="8" customWidth="1"/>
    <col min="8969" max="8969" width="9.28515625" style="8" customWidth="1"/>
    <col min="8970" max="8970" width="11.28515625" style="8" customWidth="1"/>
    <col min="8971" max="8971" width="10" style="8" customWidth="1"/>
    <col min="8972" max="8972" width="9.28515625" style="8" customWidth="1"/>
    <col min="8973" max="8978" width="12" style="8" customWidth="1"/>
    <col min="8979" max="8979" width="10" style="8" customWidth="1"/>
    <col min="8980" max="8980" width="10.7109375" style="8" customWidth="1"/>
    <col min="8981" max="8981" width="10.28515625" style="8" customWidth="1"/>
    <col min="8982" max="8982" width="9.5703125" style="8" customWidth="1"/>
    <col min="8983" max="8983" width="10.85546875" style="8" customWidth="1"/>
    <col min="8984" max="8984" width="9.7109375" style="8" customWidth="1"/>
    <col min="8985" max="8985" width="9" style="8" customWidth="1"/>
    <col min="8986" max="8987" width="9.7109375" style="8" customWidth="1"/>
    <col min="8988" max="8988" width="10.140625" style="8" customWidth="1"/>
    <col min="8989" max="8989" width="9.85546875" style="8" customWidth="1"/>
    <col min="8990" max="8990" width="10.85546875" style="8" customWidth="1"/>
    <col min="8991" max="8991" width="10" style="8" customWidth="1"/>
    <col min="8992" max="8992" width="11.140625" style="8" customWidth="1"/>
    <col min="8993" max="8993" width="10.140625" style="8" customWidth="1"/>
    <col min="8994" max="8994" width="10.5703125" style="8" customWidth="1"/>
    <col min="8995" max="8995" width="10.7109375" style="8" customWidth="1"/>
    <col min="8996" max="9140" width="9.140625" style="8"/>
    <col min="9141" max="9141" width="9.28515625" style="8" customWidth="1"/>
    <col min="9142" max="9142" width="13.42578125" style="8" bestFit="1" customWidth="1"/>
    <col min="9143" max="9143" width="12" style="8" bestFit="1" customWidth="1"/>
    <col min="9144" max="9144" width="10.5703125" style="8" bestFit="1" customWidth="1"/>
    <col min="9145" max="9145" width="10.7109375" style="8" bestFit="1" customWidth="1"/>
    <col min="9146" max="9150" width="12" style="8" bestFit="1" customWidth="1"/>
    <col min="9151" max="9151" width="11.85546875" style="8" bestFit="1" customWidth="1"/>
    <col min="9152" max="9153" width="12" style="8" bestFit="1" customWidth="1"/>
    <col min="9154" max="9154" width="13.5703125" style="8" bestFit="1" customWidth="1"/>
    <col min="9155" max="9155" width="10.85546875" style="8" customWidth="1"/>
    <col min="9156" max="9156" width="13" style="8" customWidth="1"/>
    <col min="9157" max="9157" width="11.28515625" style="8" customWidth="1"/>
    <col min="9158" max="9158" width="13.5703125" style="8" bestFit="1" customWidth="1"/>
    <col min="9159" max="9159" width="12" style="8" bestFit="1" customWidth="1"/>
    <col min="9160" max="9160" width="11.7109375" style="8" customWidth="1"/>
    <col min="9161" max="9161" width="13.42578125" style="8" bestFit="1" customWidth="1"/>
    <col min="9162" max="9162" width="13.7109375" style="8" bestFit="1" customWidth="1"/>
    <col min="9163" max="9163" width="11" style="8" bestFit="1" customWidth="1"/>
    <col min="9164" max="9164" width="13.42578125" style="8" bestFit="1" customWidth="1"/>
    <col min="9165" max="9165" width="13.7109375" style="8" bestFit="1" customWidth="1"/>
    <col min="9166" max="9166" width="13.7109375" style="8" customWidth="1"/>
    <col min="9167" max="9167" width="13.7109375" style="8" bestFit="1" customWidth="1"/>
    <col min="9168" max="9168" width="6.85546875" style="8" customWidth="1"/>
    <col min="9169" max="9169" width="9.28515625" style="8" customWidth="1"/>
    <col min="9170" max="9170" width="12.7109375" style="8" customWidth="1"/>
    <col min="9171" max="9182" width="11.28515625" style="8" customWidth="1"/>
    <col min="9183" max="9183" width="10.85546875" style="8" customWidth="1"/>
    <col min="9184" max="9196" width="11.42578125" style="8" customWidth="1"/>
    <col min="9197" max="9197" width="9.28515625" style="8" customWidth="1"/>
    <col min="9198" max="9198" width="12.7109375" style="8" customWidth="1"/>
    <col min="9199" max="9210" width="11.42578125" style="8" customWidth="1"/>
    <col min="9211" max="9211" width="11.85546875" style="8" customWidth="1"/>
    <col min="9212" max="9224" width="11.42578125" style="8" customWidth="1"/>
    <col min="9225" max="9225" width="9.28515625" style="8" customWidth="1"/>
    <col min="9226" max="9226" width="11.28515625" style="8" customWidth="1"/>
    <col min="9227" max="9227" width="10" style="8" customWidth="1"/>
    <col min="9228" max="9228" width="9.28515625" style="8" customWidth="1"/>
    <col min="9229" max="9234" width="12" style="8" customWidth="1"/>
    <col min="9235" max="9235" width="10" style="8" customWidth="1"/>
    <col min="9236" max="9236" width="10.7109375" style="8" customWidth="1"/>
    <col min="9237" max="9237" width="10.28515625" style="8" customWidth="1"/>
    <col min="9238" max="9238" width="9.5703125" style="8" customWidth="1"/>
    <col min="9239" max="9239" width="10.85546875" style="8" customWidth="1"/>
    <col min="9240" max="9240" width="9.7109375" style="8" customWidth="1"/>
    <col min="9241" max="9241" width="9" style="8" customWidth="1"/>
    <col min="9242" max="9243" width="9.7109375" style="8" customWidth="1"/>
    <col min="9244" max="9244" width="10.140625" style="8" customWidth="1"/>
    <col min="9245" max="9245" width="9.85546875" style="8" customWidth="1"/>
    <col min="9246" max="9246" width="10.85546875" style="8" customWidth="1"/>
    <col min="9247" max="9247" width="10" style="8" customWidth="1"/>
    <col min="9248" max="9248" width="11.140625" style="8" customWidth="1"/>
    <col min="9249" max="9249" width="10.140625" style="8" customWidth="1"/>
    <col min="9250" max="9250" width="10.5703125" style="8" customWidth="1"/>
    <col min="9251" max="9251" width="10.7109375" style="8" customWidth="1"/>
    <col min="9252" max="9396" width="9.140625" style="8"/>
    <col min="9397" max="9397" width="9.28515625" style="8" customWidth="1"/>
    <col min="9398" max="9398" width="13.42578125" style="8" bestFit="1" customWidth="1"/>
    <col min="9399" max="9399" width="12" style="8" bestFit="1" customWidth="1"/>
    <col min="9400" max="9400" width="10.5703125" style="8" bestFit="1" customWidth="1"/>
    <col min="9401" max="9401" width="10.7109375" style="8" bestFit="1" customWidth="1"/>
    <col min="9402" max="9406" width="12" style="8" bestFit="1" customWidth="1"/>
    <col min="9407" max="9407" width="11.85546875" style="8" bestFit="1" customWidth="1"/>
    <col min="9408" max="9409" width="12" style="8" bestFit="1" customWidth="1"/>
    <col min="9410" max="9410" width="13.5703125" style="8" bestFit="1" customWidth="1"/>
    <col min="9411" max="9411" width="10.85546875" style="8" customWidth="1"/>
    <col min="9412" max="9412" width="13" style="8" customWidth="1"/>
    <col min="9413" max="9413" width="11.28515625" style="8" customWidth="1"/>
    <col min="9414" max="9414" width="13.5703125" style="8" bestFit="1" customWidth="1"/>
    <col min="9415" max="9415" width="12" style="8" bestFit="1" customWidth="1"/>
    <col min="9416" max="9416" width="11.7109375" style="8" customWidth="1"/>
    <col min="9417" max="9417" width="13.42578125" style="8" bestFit="1" customWidth="1"/>
    <col min="9418" max="9418" width="13.7109375" style="8" bestFit="1" customWidth="1"/>
    <col min="9419" max="9419" width="11" style="8" bestFit="1" customWidth="1"/>
    <col min="9420" max="9420" width="13.42578125" style="8" bestFit="1" customWidth="1"/>
    <col min="9421" max="9421" width="13.7109375" style="8" bestFit="1" customWidth="1"/>
    <col min="9422" max="9422" width="13.7109375" style="8" customWidth="1"/>
    <col min="9423" max="9423" width="13.7109375" style="8" bestFit="1" customWidth="1"/>
    <col min="9424" max="9424" width="6.85546875" style="8" customWidth="1"/>
    <col min="9425" max="9425" width="9.28515625" style="8" customWidth="1"/>
    <col min="9426" max="9426" width="12.7109375" style="8" customWidth="1"/>
    <col min="9427" max="9438" width="11.28515625" style="8" customWidth="1"/>
    <col min="9439" max="9439" width="10.85546875" style="8" customWidth="1"/>
    <col min="9440" max="9452" width="11.42578125" style="8" customWidth="1"/>
    <col min="9453" max="9453" width="9.28515625" style="8" customWidth="1"/>
    <col min="9454" max="9454" width="12.7109375" style="8" customWidth="1"/>
    <col min="9455" max="9466" width="11.42578125" style="8" customWidth="1"/>
    <col min="9467" max="9467" width="11.85546875" style="8" customWidth="1"/>
    <col min="9468" max="9480" width="11.42578125" style="8" customWidth="1"/>
    <col min="9481" max="9481" width="9.28515625" style="8" customWidth="1"/>
    <col min="9482" max="9482" width="11.28515625" style="8" customWidth="1"/>
    <col min="9483" max="9483" width="10" style="8" customWidth="1"/>
    <col min="9484" max="9484" width="9.28515625" style="8" customWidth="1"/>
    <col min="9485" max="9490" width="12" style="8" customWidth="1"/>
    <col min="9491" max="9491" width="10" style="8" customWidth="1"/>
    <col min="9492" max="9492" width="10.7109375" style="8" customWidth="1"/>
    <col min="9493" max="9493" width="10.28515625" style="8" customWidth="1"/>
    <col min="9494" max="9494" width="9.5703125" style="8" customWidth="1"/>
    <col min="9495" max="9495" width="10.85546875" style="8" customWidth="1"/>
    <col min="9496" max="9496" width="9.7109375" style="8" customWidth="1"/>
    <col min="9497" max="9497" width="9" style="8" customWidth="1"/>
    <col min="9498" max="9499" width="9.7109375" style="8" customWidth="1"/>
    <col min="9500" max="9500" width="10.140625" style="8" customWidth="1"/>
    <col min="9501" max="9501" width="9.85546875" style="8" customWidth="1"/>
    <col min="9502" max="9502" width="10.85546875" style="8" customWidth="1"/>
    <col min="9503" max="9503" width="10" style="8" customWidth="1"/>
    <col min="9504" max="9504" width="11.140625" style="8" customWidth="1"/>
    <col min="9505" max="9505" width="10.140625" style="8" customWidth="1"/>
    <col min="9506" max="9506" width="10.5703125" style="8" customWidth="1"/>
    <col min="9507" max="9507" width="10.7109375" style="8" customWidth="1"/>
    <col min="9508" max="9652" width="9.140625" style="8"/>
    <col min="9653" max="9653" width="9.28515625" style="8" customWidth="1"/>
    <col min="9654" max="9654" width="13.42578125" style="8" bestFit="1" customWidth="1"/>
    <col min="9655" max="9655" width="12" style="8" bestFit="1" customWidth="1"/>
    <col min="9656" max="9656" width="10.5703125" style="8" bestFit="1" customWidth="1"/>
    <col min="9657" max="9657" width="10.7109375" style="8" bestFit="1" customWidth="1"/>
    <col min="9658" max="9662" width="12" style="8" bestFit="1" customWidth="1"/>
    <col min="9663" max="9663" width="11.85546875" style="8" bestFit="1" customWidth="1"/>
    <col min="9664" max="9665" width="12" style="8" bestFit="1" customWidth="1"/>
    <col min="9666" max="9666" width="13.5703125" style="8" bestFit="1" customWidth="1"/>
    <col min="9667" max="9667" width="10.85546875" style="8" customWidth="1"/>
    <col min="9668" max="9668" width="13" style="8" customWidth="1"/>
    <col min="9669" max="9669" width="11.28515625" style="8" customWidth="1"/>
    <col min="9670" max="9670" width="13.5703125" style="8" bestFit="1" customWidth="1"/>
    <col min="9671" max="9671" width="12" style="8" bestFit="1" customWidth="1"/>
    <col min="9672" max="9672" width="11.7109375" style="8" customWidth="1"/>
    <col min="9673" max="9673" width="13.42578125" style="8" bestFit="1" customWidth="1"/>
    <col min="9674" max="9674" width="13.7109375" style="8" bestFit="1" customWidth="1"/>
    <col min="9675" max="9675" width="11" style="8" bestFit="1" customWidth="1"/>
    <col min="9676" max="9676" width="13.42578125" style="8" bestFit="1" customWidth="1"/>
    <col min="9677" max="9677" width="13.7109375" style="8" bestFit="1" customWidth="1"/>
    <col min="9678" max="9678" width="13.7109375" style="8" customWidth="1"/>
    <col min="9679" max="9679" width="13.7109375" style="8" bestFit="1" customWidth="1"/>
    <col min="9680" max="9680" width="6.85546875" style="8" customWidth="1"/>
    <col min="9681" max="9681" width="9.28515625" style="8" customWidth="1"/>
    <col min="9682" max="9682" width="12.7109375" style="8" customWidth="1"/>
    <col min="9683" max="9694" width="11.28515625" style="8" customWidth="1"/>
    <col min="9695" max="9695" width="10.85546875" style="8" customWidth="1"/>
    <col min="9696" max="9708" width="11.42578125" style="8" customWidth="1"/>
    <col min="9709" max="9709" width="9.28515625" style="8" customWidth="1"/>
    <col min="9710" max="9710" width="12.7109375" style="8" customWidth="1"/>
    <col min="9711" max="9722" width="11.42578125" style="8" customWidth="1"/>
    <col min="9723" max="9723" width="11.85546875" style="8" customWidth="1"/>
    <col min="9724" max="9736" width="11.42578125" style="8" customWidth="1"/>
    <col min="9737" max="9737" width="9.28515625" style="8" customWidth="1"/>
    <col min="9738" max="9738" width="11.28515625" style="8" customWidth="1"/>
    <col min="9739" max="9739" width="10" style="8" customWidth="1"/>
    <col min="9740" max="9740" width="9.28515625" style="8" customWidth="1"/>
    <col min="9741" max="9746" width="12" style="8" customWidth="1"/>
    <col min="9747" max="9747" width="10" style="8" customWidth="1"/>
    <col min="9748" max="9748" width="10.7109375" style="8" customWidth="1"/>
    <col min="9749" max="9749" width="10.28515625" style="8" customWidth="1"/>
    <col min="9750" max="9750" width="9.5703125" style="8" customWidth="1"/>
    <col min="9751" max="9751" width="10.85546875" style="8" customWidth="1"/>
    <col min="9752" max="9752" width="9.7109375" style="8" customWidth="1"/>
    <col min="9753" max="9753" width="9" style="8" customWidth="1"/>
    <col min="9754" max="9755" width="9.7109375" style="8" customWidth="1"/>
    <col min="9756" max="9756" width="10.140625" style="8" customWidth="1"/>
    <col min="9757" max="9757" width="9.85546875" style="8" customWidth="1"/>
    <col min="9758" max="9758" width="10.85546875" style="8" customWidth="1"/>
    <col min="9759" max="9759" width="10" style="8" customWidth="1"/>
    <col min="9760" max="9760" width="11.140625" style="8" customWidth="1"/>
    <col min="9761" max="9761" width="10.140625" style="8" customWidth="1"/>
    <col min="9762" max="9762" width="10.5703125" style="8" customWidth="1"/>
    <col min="9763" max="9763" width="10.7109375" style="8" customWidth="1"/>
    <col min="9764" max="9908" width="9.140625" style="8"/>
    <col min="9909" max="9909" width="9.28515625" style="8" customWidth="1"/>
    <col min="9910" max="9910" width="13.42578125" style="8" bestFit="1" customWidth="1"/>
    <col min="9911" max="9911" width="12" style="8" bestFit="1" customWidth="1"/>
    <col min="9912" max="9912" width="10.5703125" style="8" bestFit="1" customWidth="1"/>
    <col min="9913" max="9913" width="10.7109375" style="8" bestFit="1" customWidth="1"/>
    <col min="9914" max="9918" width="12" style="8" bestFit="1" customWidth="1"/>
    <col min="9919" max="9919" width="11.85546875" style="8" bestFit="1" customWidth="1"/>
    <col min="9920" max="9921" width="12" style="8" bestFit="1" customWidth="1"/>
    <col min="9922" max="9922" width="13.5703125" style="8" bestFit="1" customWidth="1"/>
    <col min="9923" max="9923" width="10.85546875" style="8" customWidth="1"/>
    <col min="9924" max="9924" width="13" style="8" customWidth="1"/>
    <col min="9925" max="9925" width="11.28515625" style="8" customWidth="1"/>
    <col min="9926" max="9926" width="13.5703125" style="8" bestFit="1" customWidth="1"/>
    <col min="9927" max="9927" width="12" style="8" bestFit="1" customWidth="1"/>
    <col min="9928" max="9928" width="11.7109375" style="8" customWidth="1"/>
    <col min="9929" max="9929" width="13.42578125" style="8" bestFit="1" customWidth="1"/>
    <col min="9930" max="9930" width="13.7109375" style="8" bestFit="1" customWidth="1"/>
    <col min="9931" max="9931" width="11" style="8" bestFit="1" customWidth="1"/>
    <col min="9932" max="9932" width="13.42578125" style="8" bestFit="1" customWidth="1"/>
    <col min="9933" max="9933" width="13.7109375" style="8" bestFit="1" customWidth="1"/>
    <col min="9934" max="9934" width="13.7109375" style="8" customWidth="1"/>
    <col min="9935" max="9935" width="13.7109375" style="8" bestFit="1" customWidth="1"/>
    <col min="9936" max="9936" width="6.85546875" style="8" customWidth="1"/>
    <col min="9937" max="9937" width="9.28515625" style="8" customWidth="1"/>
    <col min="9938" max="9938" width="12.7109375" style="8" customWidth="1"/>
    <col min="9939" max="9950" width="11.28515625" style="8" customWidth="1"/>
    <col min="9951" max="9951" width="10.85546875" style="8" customWidth="1"/>
    <col min="9952" max="9964" width="11.42578125" style="8" customWidth="1"/>
    <col min="9965" max="9965" width="9.28515625" style="8" customWidth="1"/>
    <col min="9966" max="9966" width="12.7109375" style="8" customWidth="1"/>
    <col min="9967" max="9978" width="11.42578125" style="8" customWidth="1"/>
    <col min="9979" max="9979" width="11.85546875" style="8" customWidth="1"/>
    <col min="9980" max="9992" width="11.42578125" style="8" customWidth="1"/>
    <col min="9993" max="9993" width="9.28515625" style="8" customWidth="1"/>
    <col min="9994" max="9994" width="11.28515625" style="8" customWidth="1"/>
    <col min="9995" max="9995" width="10" style="8" customWidth="1"/>
    <col min="9996" max="9996" width="9.28515625" style="8" customWidth="1"/>
    <col min="9997" max="10002" width="12" style="8" customWidth="1"/>
    <col min="10003" max="10003" width="10" style="8" customWidth="1"/>
    <col min="10004" max="10004" width="10.7109375" style="8" customWidth="1"/>
    <col min="10005" max="10005" width="10.28515625" style="8" customWidth="1"/>
    <col min="10006" max="10006" width="9.5703125" style="8" customWidth="1"/>
    <col min="10007" max="10007" width="10.85546875" style="8" customWidth="1"/>
    <col min="10008" max="10008" width="9.7109375" style="8" customWidth="1"/>
    <col min="10009" max="10009" width="9" style="8" customWidth="1"/>
    <col min="10010" max="10011" width="9.7109375" style="8" customWidth="1"/>
    <col min="10012" max="10012" width="10.140625" style="8" customWidth="1"/>
    <col min="10013" max="10013" width="9.85546875" style="8" customWidth="1"/>
    <col min="10014" max="10014" width="10.85546875" style="8" customWidth="1"/>
    <col min="10015" max="10015" width="10" style="8" customWidth="1"/>
    <col min="10016" max="10016" width="11.140625" style="8" customWidth="1"/>
    <col min="10017" max="10017" width="10.140625" style="8" customWidth="1"/>
    <col min="10018" max="10018" width="10.5703125" style="8" customWidth="1"/>
    <col min="10019" max="10019" width="10.7109375" style="8" customWidth="1"/>
    <col min="10020" max="10164" width="9.140625" style="8"/>
    <col min="10165" max="10165" width="9.28515625" style="8" customWidth="1"/>
    <col min="10166" max="10166" width="13.42578125" style="8" bestFit="1" customWidth="1"/>
    <col min="10167" max="10167" width="12" style="8" bestFit="1" customWidth="1"/>
    <col min="10168" max="10168" width="10.5703125" style="8" bestFit="1" customWidth="1"/>
    <col min="10169" max="10169" width="10.7109375" style="8" bestFit="1" customWidth="1"/>
    <col min="10170" max="10174" width="12" style="8" bestFit="1" customWidth="1"/>
    <col min="10175" max="10175" width="11.85546875" style="8" bestFit="1" customWidth="1"/>
    <col min="10176" max="10177" width="12" style="8" bestFit="1" customWidth="1"/>
    <col min="10178" max="10178" width="13.5703125" style="8" bestFit="1" customWidth="1"/>
    <col min="10179" max="10179" width="10.85546875" style="8" customWidth="1"/>
    <col min="10180" max="10180" width="13" style="8" customWidth="1"/>
    <col min="10181" max="10181" width="11.28515625" style="8" customWidth="1"/>
    <col min="10182" max="10182" width="13.5703125" style="8" bestFit="1" customWidth="1"/>
    <col min="10183" max="10183" width="12" style="8" bestFit="1" customWidth="1"/>
    <col min="10184" max="10184" width="11.7109375" style="8" customWidth="1"/>
    <col min="10185" max="10185" width="13.42578125" style="8" bestFit="1" customWidth="1"/>
    <col min="10186" max="10186" width="13.7109375" style="8" bestFit="1" customWidth="1"/>
    <col min="10187" max="10187" width="11" style="8" bestFit="1" customWidth="1"/>
    <col min="10188" max="10188" width="13.42578125" style="8" bestFit="1" customWidth="1"/>
    <col min="10189" max="10189" width="13.7109375" style="8" bestFit="1" customWidth="1"/>
    <col min="10190" max="10190" width="13.7109375" style="8" customWidth="1"/>
    <col min="10191" max="10191" width="13.7109375" style="8" bestFit="1" customWidth="1"/>
    <col min="10192" max="10192" width="6.85546875" style="8" customWidth="1"/>
    <col min="10193" max="10193" width="9.28515625" style="8" customWidth="1"/>
    <col min="10194" max="10194" width="12.7109375" style="8" customWidth="1"/>
    <col min="10195" max="10206" width="11.28515625" style="8" customWidth="1"/>
    <col min="10207" max="10207" width="10.85546875" style="8" customWidth="1"/>
    <col min="10208" max="10220" width="11.42578125" style="8" customWidth="1"/>
    <col min="10221" max="10221" width="9.28515625" style="8" customWidth="1"/>
    <col min="10222" max="10222" width="12.7109375" style="8" customWidth="1"/>
    <col min="10223" max="10234" width="11.42578125" style="8" customWidth="1"/>
    <col min="10235" max="10235" width="11.85546875" style="8" customWidth="1"/>
    <col min="10236" max="10248" width="11.42578125" style="8" customWidth="1"/>
    <col min="10249" max="10249" width="9.28515625" style="8" customWidth="1"/>
    <col min="10250" max="10250" width="11.28515625" style="8" customWidth="1"/>
    <col min="10251" max="10251" width="10" style="8" customWidth="1"/>
    <col min="10252" max="10252" width="9.28515625" style="8" customWidth="1"/>
    <col min="10253" max="10258" width="12" style="8" customWidth="1"/>
    <col min="10259" max="10259" width="10" style="8" customWidth="1"/>
    <col min="10260" max="10260" width="10.7109375" style="8" customWidth="1"/>
    <col min="10261" max="10261" width="10.28515625" style="8" customWidth="1"/>
    <col min="10262" max="10262" width="9.5703125" style="8" customWidth="1"/>
    <col min="10263" max="10263" width="10.85546875" style="8" customWidth="1"/>
    <col min="10264" max="10264" width="9.7109375" style="8" customWidth="1"/>
    <col min="10265" max="10265" width="9" style="8" customWidth="1"/>
    <col min="10266" max="10267" width="9.7109375" style="8" customWidth="1"/>
    <col min="10268" max="10268" width="10.140625" style="8" customWidth="1"/>
    <col min="10269" max="10269" width="9.85546875" style="8" customWidth="1"/>
    <col min="10270" max="10270" width="10.85546875" style="8" customWidth="1"/>
    <col min="10271" max="10271" width="10" style="8" customWidth="1"/>
    <col min="10272" max="10272" width="11.140625" style="8" customWidth="1"/>
    <col min="10273" max="10273" width="10.140625" style="8" customWidth="1"/>
    <col min="10274" max="10274" width="10.5703125" style="8" customWidth="1"/>
    <col min="10275" max="10275" width="10.7109375" style="8" customWidth="1"/>
    <col min="10276" max="10420" width="9.140625" style="8"/>
    <col min="10421" max="10421" width="9.28515625" style="8" customWidth="1"/>
    <col min="10422" max="10422" width="13.42578125" style="8" bestFit="1" customWidth="1"/>
    <col min="10423" max="10423" width="12" style="8" bestFit="1" customWidth="1"/>
    <col min="10424" max="10424" width="10.5703125" style="8" bestFit="1" customWidth="1"/>
    <col min="10425" max="10425" width="10.7109375" style="8" bestFit="1" customWidth="1"/>
    <col min="10426" max="10430" width="12" style="8" bestFit="1" customWidth="1"/>
    <col min="10431" max="10431" width="11.85546875" style="8" bestFit="1" customWidth="1"/>
    <col min="10432" max="10433" width="12" style="8" bestFit="1" customWidth="1"/>
    <col min="10434" max="10434" width="13.5703125" style="8" bestFit="1" customWidth="1"/>
    <col min="10435" max="10435" width="10.85546875" style="8" customWidth="1"/>
    <col min="10436" max="10436" width="13" style="8" customWidth="1"/>
    <col min="10437" max="10437" width="11.28515625" style="8" customWidth="1"/>
    <col min="10438" max="10438" width="13.5703125" style="8" bestFit="1" customWidth="1"/>
    <col min="10439" max="10439" width="12" style="8" bestFit="1" customWidth="1"/>
    <col min="10440" max="10440" width="11.7109375" style="8" customWidth="1"/>
    <col min="10441" max="10441" width="13.42578125" style="8" bestFit="1" customWidth="1"/>
    <col min="10442" max="10442" width="13.7109375" style="8" bestFit="1" customWidth="1"/>
    <col min="10443" max="10443" width="11" style="8" bestFit="1" customWidth="1"/>
    <col min="10444" max="10444" width="13.42578125" style="8" bestFit="1" customWidth="1"/>
    <col min="10445" max="10445" width="13.7109375" style="8" bestFit="1" customWidth="1"/>
    <col min="10446" max="10446" width="13.7109375" style="8" customWidth="1"/>
    <col min="10447" max="10447" width="13.7109375" style="8" bestFit="1" customWidth="1"/>
    <col min="10448" max="10448" width="6.85546875" style="8" customWidth="1"/>
    <col min="10449" max="10449" width="9.28515625" style="8" customWidth="1"/>
    <col min="10450" max="10450" width="12.7109375" style="8" customWidth="1"/>
    <col min="10451" max="10462" width="11.28515625" style="8" customWidth="1"/>
    <col min="10463" max="10463" width="10.85546875" style="8" customWidth="1"/>
    <col min="10464" max="10476" width="11.42578125" style="8" customWidth="1"/>
    <col min="10477" max="10477" width="9.28515625" style="8" customWidth="1"/>
    <col min="10478" max="10478" width="12.7109375" style="8" customWidth="1"/>
    <col min="10479" max="10490" width="11.42578125" style="8" customWidth="1"/>
    <col min="10491" max="10491" width="11.85546875" style="8" customWidth="1"/>
    <col min="10492" max="10504" width="11.42578125" style="8" customWidth="1"/>
    <col min="10505" max="10505" width="9.28515625" style="8" customWidth="1"/>
    <col min="10506" max="10506" width="11.28515625" style="8" customWidth="1"/>
    <col min="10507" max="10507" width="10" style="8" customWidth="1"/>
    <col min="10508" max="10508" width="9.28515625" style="8" customWidth="1"/>
    <col min="10509" max="10514" width="12" style="8" customWidth="1"/>
    <col min="10515" max="10515" width="10" style="8" customWidth="1"/>
    <col min="10516" max="10516" width="10.7109375" style="8" customWidth="1"/>
    <col min="10517" max="10517" width="10.28515625" style="8" customWidth="1"/>
    <col min="10518" max="10518" width="9.5703125" style="8" customWidth="1"/>
    <col min="10519" max="10519" width="10.85546875" style="8" customWidth="1"/>
    <col min="10520" max="10520" width="9.7109375" style="8" customWidth="1"/>
    <col min="10521" max="10521" width="9" style="8" customWidth="1"/>
    <col min="10522" max="10523" width="9.7109375" style="8" customWidth="1"/>
    <col min="10524" max="10524" width="10.140625" style="8" customWidth="1"/>
    <col min="10525" max="10525" width="9.85546875" style="8" customWidth="1"/>
    <col min="10526" max="10526" width="10.85546875" style="8" customWidth="1"/>
    <col min="10527" max="10527" width="10" style="8" customWidth="1"/>
    <col min="10528" max="10528" width="11.140625" style="8" customWidth="1"/>
    <col min="10529" max="10529" width="10.140625" style="8" customWidth="1"/>
    <col min="10530" max="10530" width="10.5703125" style="8" customWidth="1"/>
    <col min="10531" max="10531" width="10.7109375" style="8" customWidth="1"/>
    <col min="10532" max="10676" width="9.140625" style="8"/>
    <col min="10677" max="10677" width="9.28515625" style="8" customWidth="1"/>
    <col min="10678" max="10678" width="13.42578125" style="8" bestFit="1" customWidth="1"/>
    <col min="10679" max="10679" width="12" style="8" bestFit="1" customWidth="1"/>
    <col min="10680" max="10680" width="10.5703125" style="8" bestFit="1" customWidth="1"/>
    <col min="10681" max="10681" width="10.7109375" style="8" bestFit="1" customWidth="1"/>
    <col min="10682" max="10686" width="12" style="8" bestFit="1" customWidth="1"/>
    <col min="10687" max="10687" width="11.85546875" style="8" bestFit="1" customWidth="1"/>
    <col min="10688" max="10689" width="12" style="8" bestFit="1" customWidth="1"/>
    <col min="10690" max="10690" width="13.5703125" style="8" bestFit="1" customWidth="1"/>
    <col min="10691" max="10691" width="10.85546875" style="8" customWidth="1"/>
    <col min="10692" max="10692" width="13" style="8" customWidth="1"/>
    <col min="10693" max="10693" width="11.28515625" style="8" customWidth="1"/>
    <col min="10694" max="10694" width="13.5703125" style="8" bestFit="1" customWidth="1"/>
    <col min="10695" max="10695" width="12" style="8" bestFit="1" customWidth="1"/>
    <col min="10696" max="10696" width="11.7109375" style="8" customWidth="1"/>
    <col min="10697" max="10697" width="13.42578125" style="8" bestFit="1" customWidth="1"/>
    <col min="10698" max="10698" width="13.7109375" style="8" bestFit="1" customWidth="1"/>
    <col min="10699" max="10699" width="11" style="8" bestFit="1" customWidth="1"/>
    <col min="10700" max="10700" width="13.42578125" style="8" bestFit="1" customWidth="1"/>
    <col min="10701" max="10701" width="13.7109375" style="8" bestFit="1" customWidth="1"/>
    <col min="10702" max="10702" width="13.7109375" style="8" customWidth="1"/>
    <col min="10703" max="10703" width="13.7109375" style="8" bestFit="1" customWidth="1"/>
    <col min="10704" max="10704" width="6.85546875" style="8" customWidth="1"/>
    <col min="10705" max="10705" width="9.28515625" style="8" customWidth="1"/>
    <col min="10706" max="10706" width="12.7109375" style="8" customWidth="1"/>
    <col min="10707" max="10718" width="11.28515625" style="8" customWidth="1"/>
    <col min="10719" max="10719" width="10.85546875" style="8" customWidth="1"/>
    <col min="10720" max="10732" width="11.42578125" style="8" customWidth="1"/>
    <col min="10733" max="10733" width="9.28515625" style="8" customWidth="1"/>
    <col min="10734" max="10734" width="12.7109375" style="8" customWidth="1"/>
    <col min="10735" max="10746" width="11.42578125" style="8" customWidth="1"/>
    <col min="10747" max="10747" width="11.85546875" style="8" customWidth="1"/>
    <col min="10748" max="10760" width="11.42578125" style="8" customWidth="1"/>
    <col min="10761" max="10761" width="9.28515625" style="8" customWidth="1"/>
    <col min="10762" max="10762" width="11.28515625" style="8" customWidth="1"/>
    <col min="10763" max="10763" width="10" style="8" customWidth="1"/>
    <col min="10764" max="10764" width="9.28515625" style="8" customWidth="1"/>
    <col min="10765" max="10770" width="12" style="8" customWidth="1"/>
    <col min="10771" max="10771" width="10" style="8" customWidth="1"/>
    <col min="10772" max="10772" width="10.7109375" style="8" customWidth="1"/>
    <col min="10773" max="10773" width="10.28515625" style="8" customWidth="1"/>
    <col min="10774" max="10774" width="9.5703125" style="8" customWidth="1"/>
    <col min="10775" max="10775" width="10.85546875" style="8" customWidth="1"/>
    <col min="10776" max="10776" width="9.7109375" style="8" customWidth="1"/>
    <col min="10777" max="10777" width="9" style="8" customWidth="1"/>
    <col min="10778" max="10779" width="9.7109375" style="8" customWidth="1"/>
    <col min="10780" max="10780" width="10.140625" style="8" customWidth="1"/>
    <col min="10781" max="10781" width="9.85546875" style="8" customWidth="1"/>
    <col min="10782" max="10782" width="10.85546875" style="8" customWidth="1"/>
    <col min="10783" max="10783" width="10" style="8" customWidth="1"/>
    <col min="10784" max="10784" width="11.140625" style="8" customWidth="1"/>
    <col min="10785" max="10785" width="10.140625" style="8" customWidth="1"/>
    <col min="10786" max="10786" width="10.5703125" style="8" customWidth="1"/>
    <col min="10787" max="10787" width="10.7109375" style="8" customWidth="1"/>
    <col min="10788" max="10932" width="9.140625" style="8"/>
    <col min="10933" max="10933" width="9.28515625" style="8" customWidth="1"/>
    <col min="10934" max="10934" width="13.42578125" style="8" bestFit="1" customWidth="1"/>
    <col min="10935" max="10935" width="12" style="8" bestFit="1" customWidth="1"/>
    <col min="10936" max="10936" width="10.5703125" style="8" bestFit="1" customWidth="1"/>
    <col min="10937" max="10937" width="10.7109375" style="8" bestFit="1" customWidth="1"/>
    <col min="10938" max="10942" width="12" style="8" bestFit="1" customWidth="1"/>
    <col min="10943" max="10943" width="11.85546875" style="8" bestFit="1" customWidth="1"/>
    <col min="10944" max="10945" width="12" style="8" bestFit="1" customWidth="1"/>
    <col min="10946" max="10946" width="13.5703125" style="8" bestFit="1" customWidth="1"/>
    <col min="10947" max="10947" width="10.85546875" style="8" customWidth="1"/>
    <col min="10948" max="10948" width="13" style="8" customWidth="1"/>
    <col min="10949" max="10949" width="11.28515625" style="8" customWidth="1"/>
    <col min="10950" max="10950" width="13.5703125" style="8" bestFit="1" customWidth="1"/>
    <col min="10951" max="10951" width="12" style="8" bestFit="1" customWidth="1"/>
    <col min="10952" max="10952" width="11.7109375" style="8" customWidth="1"/>
    <col min="10953" max="10953" width="13.42578125" style="8" bestFit="1" customWidth="1"/>
    <col min="10954" max="10954" width="13.7109375" style="8" bestFit="1" customWidth="1"/>
    <col min="10955" max="10955" width="11" style="8" bestFit="1" customWidth="1"/>
    <col min="10956" max="10956" width="13.42578125" style="8" bestFit="1" customWidth="1"/>
    <col min="10957" max="10957" width="13.7109375" style="8" bestFit="1" customWidth="1"/>
    <col min="10958" max="10958" width="13.7109375" style="8" customWidth="1"/>
    <col min="10959" max="10959" width="13.7109375" style="8" bestFit="1" customWidth="1"/>
    <col min="10960" max="10960" width="6.85546875" style="8" customWidth="1"/>
    <col min="10961" max="10961" width="9.28515625" style="8" customWidth="1"/>
    <col min="10962" max="10962" width="12.7109375" style="8" customWidth="1"/>
    <col min="10963" max="10974" width="11.28515625" style="8" customWidth="1"/>
    <col min="10975" max="10975" width="10.85546875" style="8" customWidth="1"/>
    <col min="10976" max="10988" width="11.42578125" style="8" customWidth="1"/>
    <col min="10989" max="10989" width="9.28515625" style="8" customWidth="1"/>
    <col min="10990" max="10990" width="12.7109375" style="8" customWidth="1"/>
    <col min="10991" max="11002" width="11.42578125" style="8" customWidth="1"/>
    <col min="11003" max="11003" width="11.85546875" style="8" customWidth="1"/>
    <col min="11004" max="11016" width="11.42578125" style="8" customWidth="1"/>
    <col min="11017" max="11017" width="9.28515625" style="8" customWidth="1"/>
    <col min="11018" max="11018" width="11.28515625" style="8" customWidth="1"/>
    <col min="11019" max="11019" width="10" style="8" customWidth="1"/>
    <col min="11020" max="11020" width="9.28515625" style="8" customWidth="1"/>
    <col min="11021" max="11026" width="12" style="8" customWidth="1"/>
    <col min="11027" max="11027" width="10" style="8" customWidth="1"/>
    <col min="11028" max="11028" width="10.7109375" style="8" customWidth="1"/>
    <col min="11029" max="11029" width="10.28515625" style="8" customWidth="1"/>
    <col min="11030" max="11030" width="9.5703125" style="8" customWidth="1"/>
    <col min="11031" max="11031" width="10.85546875" style="8" customWidth="1"/>
    <col min="11032" max="11032" width="9.7109375" style="8" customWidth="1"/>
    <col min="11033" max="11033" width="9" style="8" customWidth="1"/>
    <col min="11034" max="11035" width="9.7109375" style="8" customWidth="1"/>
    <col min="11036" max="11036" width="10.140625" style="8" customWidth="1"/>
    <col min="11037" max="11037" width="9.85546875" style="8" customWidth="1"/>
    <col min="11038" max="11038" width="10.85546875" style="8" customWidth="1"/>
    <col min="11039" max="11039" width="10" style="8" customWidth="1"/>
    <col min="11040" max="11040" width="11.140625" style="8" customWidth="1"/>
    <col min="11041" max="11041" width="10.140625" style="8" customWidth="1"/>
    <col min="11042" max="11042" width="10.5703125" style="8" customWidth="1"/>
    <col min="11043" max="11043" width="10.7109375" style="8" customWidth="1"/>
    <col min="11044" max="11188" width="9.140625" style="8"/>
    <col min="11189" max="11189" width="9.28515625" style="8" customWidth="1"/>
    <col min="11190" max="11190" width="13.42578125" style="8" bestFit="1" customWidth="1"/>
    <col min="11191" max="11191" width="12" style="8" bestFit="1" customWidth="1"/>
    <col min="11192" max="11192" width="10.5703125" style="8" bestFit="1" customWidth="1"/>
    <col min="11193" max="11193" width="10.7109375" style="8" bestFit="1" customWidth="1"/>
    <col min="11194" max="11198" width="12" style="8" bestFit="1" customWidth="1"/>
    <col min="11199" max="11199" width="11.85546875" style="8" bestFit="1" customWidth="1"/>
    <col min="11200" max="11201" width="12" style="8" bestFit="1" customWidth="1"/>
    <col min="11202" max="11202" width="13.5703125" style="8" bestFit="1" customWidth="1"/>
    <col min="11203" max="11203" width="10.85546875" style="8" customWidth="1"/>
    <col min="11204" max="11204" width="13" style="8" customWidth="1"/>
    <col min="11205" max="11205" width="11.28515625" style="8" customWidth="1"/>
    <col min="11206" max="11206" width="13.5703125" style="8" bestFit="1" customWidth="1"/>
    <col min="11207" max="11207" width="12" style="8" bestFit="1" customWidth="1"/>
    <col min="11208" max="11208" width="11.7109375" style="8" customWidth="1"/>
    <col min="11209" max="11209" width="13.42578125" style="8" bestFit="1" customWidth="1"/>
    <col min="11210" max="11210" width="13.7109375" style="8" bestFit="1" customWidth="1"/>
    <col min="11211" max="11211" width="11" style="8" bestFit="1" customWidth="1"/>
    <col min="11212" max="11212" width="13.42578125" style="8" bestFit="1" customWidth="1"/>
    <col min="11213" max="11213" width="13.7109375" style="8" bestFit="1" customWidth="1"/>
    <col min="11214" max="11214" width="13.7109375" style="8" customWidth="1"/>
    <col min="11215" max="11215" width="13.7109375" style="8" bestFit="1" customWidth="1"/>
    <col min="11216" max="11216" width="6.85546875" style="8" customWidth="1"/>
    <col min="11217" max="11217" width="9.28515625" style="8" customWidth="1"/>
    <col min="11218" max="11218" width="12.7109375" style="8" customWidth="1"/>
    <col min="11219" max="11230" width="11.28515625" style="8" customWidth="1"/>
    <col min="11231" max="11231" width="10.85546875" style="8" customWidth="1"/>
    <col min="11232" max="11244" width="11.42578125" style="8" customWidth="1"/>
    <col min="11245" max="11245" width="9.28515625" style="8" customWidth="1"/>
    <col min="11246" max="11246" width="12.7109375" style="8" customWidth="1"/>
    <col min="11247" max="11258" width="11.42578125" style="8" customWidth="1"/>
    <col min="11259" max="11259" width="11.85546875" style="8" customWidth="1"/>
    <col min="11260" max="11272" width="11.42578125" style="8" customWidth="1"/>
    <col min="11273" max="11273" width="9.28515625" style="8" customWidth="1"/>
    <col min="11274" max="11274" width="11.28515625" style="8" customWidth="1"/>
    <col min="11275" max="11275" width="10" style="8" customWidth="1"/>
    <col min="11276" max="11276" width="9.28515625" style="8" customWidth="1"/>
    <col min="11277" max="11282" width="12" style="8" customWidth="1"/>
    <col min="11283" max="11283" width="10" style="8" customWidth="1"/>
    <col min="11284" max="11284" width="10.7109375" style="8" customWidth="1"/>
    <col min="11285" max="11285" width="10.28515625" style="8" customWidth="1"/>
    <col min="11286" max="11286" width="9.5703125" style="8" customWidth="1"/>
    <col min="11287" max="11287" width="10.85546875" style="8" customWidth="1"/>
    <col min="11288" max="11288" width="9.7109375" style="8" customWidth="1"/>
    <col min="11289" max="11289" width="9" style="8" customWidth="1"/>
    <col min="11290" max="11291" width="9.7109375" style="8" customWidth="1"/>
    <col min="11292" max="11292" width="10.140625" style="8" customWidth="1"/>
    <col min="11293" max="11293" width="9.85546875" style="8" customWidth="1"/>
    <col min="11294" max="11294" width="10.85546875" style="8" customWidth="1"/>
    <col min="11295" max="11295" width="10" style="8" customWidth="1"/>
    <col min="11296" max="11296" width="11.140625" style="8" customWidth="1"/>
    <col min="11297" max="11297" width="10.140625" style="8" customWidth="1"/>
    <col min="11298" max="11298" width="10.5703125" style="8" customWidth="1"/>
    <col min="11299" max="11299" width="10.7109375" style="8" customWidth="1"/>
    <col min="11300" max="11444" width="9.140625" style="8"/>
    <col min="11445" max="11445" width="9.28515625" style="8" customWidth="1"/>
    <col min="11446" max="11446" width="13.42578125" style="8" bestFit="1" customWidth="1"/>
    <col min="11447" max="11447" width="12" style="8" bestFit="1" customWidth="1"/>
    <col min="11448" max="11448" width="10.5703125" style="8" bestFit="1" customWidth="1"/>
    <col min="11449" max="11449" width="10.7109375" style="8" bestFit="1" customWidth="1"/>
    <col min="11450" max="11454" width="12" style="8" bestFit="1" customWidth="1"/>
    <col min="11455" max="11455" width="11.85546875" style="8" bestFit="1" customWidth="1"/>
    <col min="11456" max="11457" width="12" style="8" bestFit="1" customWidth="1"/>
    <col min="11458" max="11458" width="13.5703125" style="8" bestFit="1" customWidth="1"/>
    <col min="11459" max="11459" width="10.85546875" style="8" customWidth="1"/>
    <col min="11460" max="11460" width="13" style="8" customWidth="1"/>
    <col min="11461" max="11461" width="11.28515625" style="8" customWidth="1"/>
    <col min="11462" max="11462" width="13.5703125" style="8" bestFit="1" customWidth="1"/>
    <col min="11463" max="11463" width="12" style="8" bestFit="1" customWidth="1"/>
    <col min="11464" max="11464" width="11.7109375" style="8" customWidth="1"/>
    <col min="11465" max="11465" width="13.42578125" style="8" bestFit="1" customWidth="1"/>
    <col min="11466" max="11466" width="13.7109375" style="8" bestFit="1" customWidth="1"/>
    <col min="11467" max="11467" width="11" style="8" bestFit="1" customWidth="1"/>
    <col min="11468" max="11468" width="13.42578125" style="8" bestFit="1" customWidth="1"/>
    <col min="11469" max="11469" width="13.7109375" style="8" bestFit="1" customWidth="1"/>
    <col min="11470" max="11470" width="13.7109375" style="8" customWidth="1"/>
    <col min="11471" max="11471" width="13.7109375" style="8" bestFit="1" customWidth="1"/>
    <col min="11472" max="11472" width="6.85546875" style="8" customWidth="1"/>
    <col min="11473" max="11473" width="9.28515625" style="8" customWidth="1"/>
    <col min="11474" max="11474" width="12.7109375" style="8" customWidth="1"/>
    <col min="11475" max="11486" width="11.28515625" style="8" customWidth="1"/>
    <col min="11487" max="11487" width="10.85546875" style="8" customWidth="1"/>
    <col min="11488" max="11500" width="11.42578125" style="8" customWidth="1"/>
    <col min="11501" max="11501" width="9.28515625" style="8" customWidth="1"/>
    <col min="11502" max="11502" width="12.7109375" style="8" customWidth="1"/>
    <col min="11503" max="11514" width="11.42578125" style="8" customWidth="1"/>
    <col min="11515" max="11515" width="11.85546875" style="8" customWidth="1"/>
    <col min="11516" max="11528" width="11.42578125" style="8" customWidth="1"/>
    <col min="11529" max="11529" width="9.28515625" style="8" customWidth="1"/>
    <col min="11530" max="11530" width="11.28515625" style="8" customWidth="1"/>
    <col min="11531" max="11531" width="10" style="8" customWidth="1"/>
    <col min="11532" max="11532" width="9.28515625" style="8" customWidth="1"/>
    <col min="11533" max="11538" width="12" style="8" customWidth="1"/>
    <col min="11539" max="11539" width="10" style="8" customWidth="1"/>
    <col min="11540" max="11540" width="10.7109375" style="8" customWidth="1"/>
    <col min="11541" max="11541" width="10.28515625" style="8" customWidth="1"/>
    <col min="11542" max="11542" width="9.5703125" style="8" customWidth="1"/>
    <col min="11543" max="11543" width="10.85546875" style="8" customWidth="1"/>
    <col min="11544" max="11544" width="9.7109375" style="8" customWidth="1"/>
    <col min="11545" max="11545" width="9" style="8" customWidth="1"/>
    <col min="11546" max="11547" width="9.7109375" style="8" customWidth="1"/>
    <col min="11548" max="11548" width="10.140625" style="8" customWidth="1"/>
    <col min="11549" max="11549" width="9.85546875" style="8" customWidth="1"/>
    <col min="11550" max="11550" width="10.85546875" style="8" customWidth="1"/>
    <col min="11551" max="11551" width="10" style="8" customWidth="1"/>
    <col min="11552" max="11552" width="11.140625" style="8" customWidth="1"/>
    <col min="11553" max="11553" width="10.140625" style="8" customWidth="1"/>
    <col min="11554" max="11554" width="10.5703125" style="8" customWidth="1"/>
    <col min="11555" max="11555" width="10.7109375" style="8" customWidth="1"/>
    <col min="11556" max="11700" width="9.140625" style="8"/>
    <col min="11701" max="11701" width="9.28515625" style="8" customWidth="1"/>
    <col min="11702" max="11702" width="13.42578125" style="8" bestFit="1" customWidth="1"/>
    <col min="11703" max="11703" width="12" style="8" bestFit="1" customWidth="1"/>
    <col min="11704" max="11704" width="10.5703125" style="8" bestFit="1" customWidth="1"/>
    <col min="11705" max="11705" width="10.7109375" style="8" bestFit="1" customWidth="1"/>
    <col min="11706" max="11710" width="12" style="8" bestFit="1" customWidth="1"/>
    <col min="11711" max="11711" width="11.85546875" style="8" bestFit="1" customWidth="1"/>
    <col min="11712" max="11713" width="12" style="8" bestFit="1" customWidth="1"/>
    <col min="11714" max="11714" width="13.5703125" style="8" bestFit="1" customWidth="1"/>
    <col min="11715" max="11715" width="10.85546875" style="8" customWidth="1"/>
    <col min="11716" max="11716" width="13" style="8" customWidth="1"/>
    <col min="11717" max="11717" width="11.28515625" style="8" customWidth="1"/>
    <col min="11718" max="11718" width="13.5703125" style="8" bestFit="1" customWidth="1"/>
    <col min="11719" max="11719" width="12" style="8" bestFit="1" customWidth="1"/>
    <col min="11720" max="11720" width="11.7109375" style="8" customWidth="1"/>
    <col min="11721" max="11721" width="13.42578125" style="8" bestFit="1" customWidth="1"/>
    <col min="11722" max="11722" width="13.7109375" style="8" bestFit="1" customWidth="1"/>
    <col min="11723" max="11723" width="11" style="8" bestFit="1" customWidth="1"/>
    <col min="11724" max="11724" width="13.42578125" style="8" bestFit="1" customWidth="1"/>
    <col min="11725" max="11725" width="13.7109375" style="8" bestFit="1" customWidth="1"/>
    <col min="11726" max="11726" width="13.7109375" style="8" customWidth="1"/>
    <col min="11727" max="11727" width="13.7109375" style="8" bestFit="1" customWidth="1"/>
    <col min="11728" max="11728" width="6.85546875" style="8" customWidth="1"/>
    <col min="11729" max="11729" width="9.28515625" style="8" customWidth="1"/>
    <col min="11730" max="11730" width="12.7109375" style="8" customWidth="1"/>
    <col min="11731" max="11742" width="11.28515625" style="8" customWidth="1"/>
    <col min="11743" max="11743" width="10.85546875" style="8" customWidth="1"/>
    <col min="11744" max="11756" width="11.42578125" style="8" customWidth="1"/>
    <col min="11757" max="11757" width="9.28515625" style="8" customWidth="1"/>
    <col min="11758" max="11758" width="12.7109375" style="8" customWidth="1"/>
    <col min="11759" max="11770" width="11.42578125" style="8" customWidth="1"/>
    <col min="11771" max="11771" width="11.85546875" style="8" customWidth="1"/>
    <col min="11772" max="11784" width="11.42578125" style="8" customWidth="1"/>
    <col min="11785" max="11785" width="9.28515625" style="8" customWidth="1"/>
    <col min="11786" max="11786" width="11.28515625" style="8" customWidth="1"/>
    <col min="11787" max="11787" width="10" style="8" customWidth="1"/>
    <col min="11788" max="11788" width="9.28515625" style="8" customWidth="1"/>
    <col min="11789" max="11794" width="12" style="8" customWidth="1"/>
    <col min="11795" max="11795" width="10" style="8" customWidth="1"/>
    <col min="11796" max="11796" width="10.7109375" style="8" customWidth="1"/>
    <col min="11797" max="11797" width="10.28515625" style="8" customWidth="1"/>
    <col min="11798" max="11798" width="9.5703125" style="8" customWidth="1"/>
    <col min="11799" max="11799" width="10.85546875" style="8" customWidth="1"/>
    <col min="11800" max="11800" width="9.7109375" style="8" customWidth="1"/>
    <col min="11801" max="11801" width="9" style="8" customWidth="1"/>
    <col min="11802" max="11803" width="9.7109375" style="8" customWidth="1"/>
    <col min="11804" max="11804" width="10.140625" style="8" customWidth="1"/>
    <col min="11805" max="11805" width="9.85546875" style="8" customWidth="1"/>
    <col min="11806" max="11806" width="10.85546875" style="8" customWidth="1"/>
    <col min="11807" max="11807" width="10" style="8" customWidth="1"/>
    <col min="11808" max="11808" width="11.140625" style="8" customWidth="1"/>
    <col min="11809" max="11809" width="10.140625" style="8" customWidth="1"/>
    <col min="11810" max="11810" width="10.5703125" style="8" customWidth="1"/>
    <col min="11811" max="11811" width="10.7109375" style="8" customWidth="1"/>
    <col min="11812" max="11956" width="9.140625" style="8"/>
    <col min="11957" max="11957" width="9.28515625" style="8" customWidth="1"/>
    <col min="11958" max="11958" width="13.42578125" style="8" bestFit="1" customWidth="1"/>
    <col min="11959" max="11959" width="12" style="8" bestFit="1" customWidth="1"/>
    <col min="11960" max="11960" width="10.5703125" style="8" bestFit="1" customWidth="1"/>
    <col min="11961" max="11961" width="10.7109375" style="8" bestFit="1" customWidth="1"/>
    <col min="11962" max="11966" width="12" style="8" bestFit="1" customWidth="1"/>
    <col min="11967" max="11967" width="11.85546875" style="8" bestFit="1" customWidth="1"/>
    <col min="11968" max="11969" width="12" style="8" bestFit="1" customWidth="1"/>
    <col min="11970" max="11970" width="13.5703125" style="8" bestFit="1" customWidth="1"/>
    <col min="11971" max="11971" width="10.85546875" style="8" customWidth="1"/>
    <col min="11972" max="11972" width="13" style="8" customWidth="1"/>
    <col min="11973" max="11973" width="11.28515625" style="8" customWidth="1"/>
    <col min="11974" max="11974" width="13.5703125" style="8" bestFit="1" customWidth="1"/>
    <col min="11975" max="11975" width="12" style="8" bestFit="1" customWidth="1"/>
    <col min="11976" max="11976" width="11.7109375" style="8" customWidth="1"/>
    <col min="11977" max="11977" width="13.42578125" style="8" bestFit="1" customWidth="1"/>
    <col min="11978" max="11978" width="13.7109375" style="8" bestFit="1" customWidth="1"/>
    <col min="11979" max="11979" width="11" style="8" bestFit="1" customWidth="1"/>
    <col min="11980" max="11980" width="13.42578125" style="8" bestFit="1" customWidth="1"/>
    <col min="11981" max="11981" width="13.7109375" style="8" bestFit="1" customWidth="1"/>
    <col min="11982" max="11982" width="13.7109375" style="8" customWidth="1"/>
    <col min="11983" max="11983" width="13.7109375" style="8" bestFit="1" customWidth="1"/>
    <col min="11984" max="11984" width="6.85546875" style="8" customWidth="1"/>
    <col min="11985" max="11985" width="9.28515625" style="8" customWidth="1"/>
    <col min="11986" max="11986" width="12.7109375" style="8" customWidth="1"/>
    <col min="11987" max="11998" width="11.28515625" style="8" customWidth="1"/>
    <col min="11999" max="11999" width="10.85546875" style="8" customWidth="1"/>
    <col min="12000" max="12012" width="11.42578125" style="8" customWidth="1"/>
    <col min="12013" max="12013" width="9.28515625" style="8" customWidth="1"/>
    <col min="12014" max="12014" width="12.7109375" style="8" customWidth="1"/>
    <col min="12015" max="12026" width="11.42578125" style="8" customWidth="1"/>
    <col min="12027" max="12027" width="11.85546875" style="8" customWidth="1"/>
    <col min="12028" max="12040" width="11.42578125" style="8" customWidth="1"/>
    <col min="12041" max="12041" width="9.28515625" style="8" customWidth="1"/>
    <col min="12042" max="12042" width="11.28515625" style="8" customWidth="1"/>
    <col min="12043" max="12043" width="10" style="8" customWidth="1"/>
    <col min="12044" max="12044" width="9.28515625" style="8" customWidth="1"/>
    <col min="12045" max="12050" width="12" style="8" customWidth="1"/>
    <col min="12051" max="12051" width="10" style="8" customWidth="1"/>
    <col min="12052" max="12052" width="10.7109375" style="8" customWidth="1"/>
    <col min="12053" max="12053" width="10.28515625" style="8" customWidth="1"/>
    <col min="12054" max="12054" width="9.5703125" style="8" customWidth="1"/>
    <col min="12055" max="12055" width="10.85546875" style="8" customWidth="1"/>
    <col min="12056" max="12056" width="9.7109375" style="8" customWidth="1"/>
    <col min="12057" max="12057" width="9" style="8" customWidth="1"/>
    <col min="12058" max="12059" width="9.7109375" style="8" customWidth="1"/>
    <col min="12060" max="12060" width="10.140625" style="8" customWidth="1"/>
    <col min="12061" max="12061" width="9.85546875" style="8" customWidth="1"/>
    <col min="12062" max="12062" width="10.85546875" style="8" customWidth="1"/>
    <col min="12063" max="12063" width="10" style="8" customWidth="1"/>
    <col min="12064" max="12064" width="11.140625" style="8" customWidth="1"/>
    <col min="12065" max="12065" width="10.140625" style="8" customWidth="1"/>
    <col min="12066" max="12066" width="10.5703125" style="8" customWidth="1"/>
    <col min="12067" max="12067" width="10.7109375" style="8" customWidth="1"/>
    <col min="12068" max="12212" width="9.140625" style="8"/>
    <col min="12213" max="12213" width="9.28515625" style="8" customWidth="1"/>
    <col min="12214" max="12214" width="13.42578125" style="8" bestFit="1" customWidth="1"/>
    <col min="12215" max="12215" width="12" style="8" bestFit="1" customWidth="1"/>
    <col min="12216" max="12216" width="10.5703125" style="8" bestFit="1" customWidth="1"/>
    <col min="12217" max="12217" width="10.7109375" style="8" bestFit="1" customWidth="1"/>
    <col min="12218" max="12222" width="12" style="8" bestFit="1" customWidth="1"/>
    <col min="12223" max="12223" width="11.85546875" style="8" bestFit="1" customWidth="1"/>
    <col min="12224" max="12225" width="12" style="8" bestFit="1" customWidth="1"/>
    <col min="12226" max="12226" width="13.5703125" style="8" bestFit="1" customWidth="1"/>
    <col min="12227" max="12227" width="10.85546875" style="8" customWidth="1"/>
    <col min="12228" max="12228" width="13" style="8" customWidth="1"/>
    <col min="12229" max="12229" width="11.28515625" style="8" customWidth="1"/>
    <col min="12230" max="12230" width="13.5703125" style="8" bestFit="1" customWidth="1"/>
    <col min="12231" max="12231" width="12" style="8" bestFit="1" customWidth="1"/>
    <col min="12232" max="12232" width="11.7109375" style="8" customWidth="1"/>
    <col min="12233" max="12233" width="13.42578125" style="8" bestFit="1" customWidth="1"/>
    <col min="12234" max="12234" width="13.7109375" style="8" bestFit="1" customWidth="1"/>
    <col min="12235" max="12235" width="11" style="8" bestFit="1" customWidth="1"/>
    <col min="12236" max="12236" width="13.42578125" style="8" bestFit="1" customWidth="1"/>
    <col min="12237" max="12237" width="13.7109375" style="8" bestFit="1" customWidth="1"/>
    <col min="12238" max="12238" width="13.7109375" style="8" customWidth="1"/>
    <col min="12239" max="12239" width="13.7109375" style="8" bestFit="1" customWidth="1"/>
    <col min="12240" max="12240" width="6.85546875" style="8" customWidth="1"/>
    <col min="12241" max="12241" width="9.28515625" style="8" customWidth="1"/>
    <col min="12242" max="12242" width="12.7109375" style="8" customWidth="1"/>
    <col min="12243" max="12254" width="11.28515625" style="8" customWidth="1"/>
    <col min="12255" max="12255" width="10.85546875" style="8" customWidth="1"/>
    <col min="12256" max="12268" width="11.42578125" style="8" customWidth="1"/>
    <col min="12269" max="12269" width="9.28515625" style="8" customWidth="1"/>
    <col min="12270" max="12270" width="12.7109375" style="8" customWidth="1"/>
    <col min="12271" max="12282" width="11.42578125" style="8" customWidth="1"/>
    <col min="12283" max="12283" width="11.85546875" style="8" customWidth="1"/>
    <col min="12284" max="12296" width="11.42578125" style="8" customWidth="1"/>
    <col min="12297" max="12297" width="9.28515625" style="8" customWidth="1"/>
    <col min="12298" max="12298" width="11.28515625" style="8" customWidth="1"/>
    <col min="12299" max="12299" width="10" style="8" customWidth="1"/>
    <col min="12300" max="12300" width="9.28515625" style="8" customWidth="1"/>
    <col min="12301" max="12306" width="12" style="8" customWidth="1"/>
    <col min="12307" max="12307" width="10" style="8" customWidth="1"/>
    <col min="12308" max="12308" width="10.7109375" style="8" customWidth="1"/>
    <col min="12309" max="12309" width="10.28515625" style="8" customWidth="1"/>
    <col min="12310" max="12310" width="9.5703125" style="8" customWidth="1"/>
    <col min="12311" max="12311" width="10.85546875" style="8" customWidth="1"/>
    <col min="12312" max="12312" width="9.7109375" style="8" customWidth="1"/>
    <col min="12313" max="12313" width="9" style="8" customWidth="1"/>
    <col min="12314" max="12315" width="9.7109375" style="8" customWidth="1"/>
    <col min="12316" max="12316" width="10.140625" style="8" customWidth="1"/>
    <col min="12317" max="12317" width="9.85546875" style="8" customWidth="1"/>
    <col min="12318" max="12318" width="10.85546875" style="8" customWidth="1"/>
    <col min="12319" max="12319" width="10" style="8" customWidth="1"/>
    <col min="12320" max="12320" width="11.140625" style="8" customWidth="1"/>
    <col min="12321" max="12321" width="10.140625" style="8" customWidth="1"/>
    <col min="12322" max="12322" width="10.5703125" style="8" customWidth="1"/>
    <col min="12323" max="12323" width="10.7109375" style="8" customWidth="1"/>
    <col min="12324" max="12468" width="9.140625" style="8"/>
    <col min="12469" max="12469" width="9.28515625" style="8" customWidth="1"/>
    <col min="12470" max="12470" width="13.42578125" style="8" bestFit="1" customWidth="1"/>
    <col min="12471" max="12471" width="12" style="8" bestFit="1" customWidth="1"/>
    <col min="12472" max="12472" width="10.5703125" style="8" bestFit="1" customWidth="1"/>
    <col min="12473" max="12473" width="10.7109375" style="8" bestFit="1" customWidth="1"/>
    <col min="12474" max="12478" width="12" style="8" bestFit="1" customWidth="1"/>
    <col min="12479" max="12479" width="11.85546875" style="8" bestFit="1" customWidth="1"/>
    <col min="12480" max="12481" width="12" style="8" bestFit="1" customWidth="1"/>
    <col min="12482" max="12482" width="13.5703125" style="8" bestFit="1" customWidth="1"/>
    <col min="12483" max="12483" width="10.85546875" style="8" customWidth="1"/>
    <col min="12484" max="12484" width="13" style="8" customWidth="1"/>
    <col min="12485" max="12485" width="11.28515625" style="8" customWidth="1"/>
    <col min="12486" max="12486" width="13.5703125" style="8" bestFit="1" customWidth="1"/>
    <col min="12487" max="12487" width="12" style="8" bestFit="1" customWidth="1"/>
    <col min="12488" max="12488" width="11.7109375" style="8" customWidth="1"/>
    <col min="12489" max="12489" width="13.42578125" style="8" bestFit="1" customWidth="1"/>
    <col min="12490" max="12490" width="13.7109375" style="8" bestFit="1" customWidth="1"/>
    <col min="12491" max="12491" width="11" style="8" bestFit="1" customWidth="1"/>
    <col min="12492" max="12492" width="13.42578125" style="8" bestFit="1" customWidth="1"/>
    <col min="12493" max="12493" width="13.7109375" style="8" bestFit="1" customWidth="1"/>
    <col min="12494" max="12494" width="13.7109375" style="8" customWidth="1"/>
    <col min="12495" max="12495" width="13.7109375" style="8" bestFit="1" customWidth="1"/>
    <col min="12496" max="12496" width="6.85546875" style="8" customWidth="1"/>
    <col min="12497" max="12497" width="9.28515625" style="8" customWidth="1"/>
    <col min="12498" max="12498" width="12.7109375" style="8" customWidth="1"/>
    <col min="12499" max="12510" width="11.28515625" style="8" customWidth="1"/>
    <col min="12511" max="12511" width="10.85546875" style="8" customWidth="1"/>
    <col min="12512" max="12524" width="11.42578125" style="8" customWidth="1"/>
    <col min="12525" max="12525" width="9.28515625" style="8" customWidth="1"/>
    <col min="12526" max="12526" width="12.7109375" style="8" customWidth="1"/>
    <col min="12527" max="12538" width="11.42578125" style="8" customWidth="1"/>
    <col min="12539" max="12539" width="11.85546875" style="8" customWidth="1"/>
    <col min="12540" max="12552" width="11.42578125" style="8" customWidth="1"/>
    <col min="12553" max="12553" width="9.28515625" style="8" customWidth="1"/>
    <col min="12554" max="12554" width="11.28515625" style="8" customWidth="1"/>
    <col min="12555" max="12555" width="10" style="8" customWidth="1"/>
    <col min="12556" max="12556" width="9.28515625" style="8" customWidth="1"/>
    <col min="12557" max="12562" width="12" style="8" customWidth="1"/>
    <col min="12563" max="12563" width="10" style="8" customWidth="1"/>
    <col min="12564" max="12564" width="10.7109375" style="8" customWidth="1"/>
    <col min="12565" max="12565" width="10.28515625" style="8" customWidth="1"/>
    <col min="12566" max="12566" width="9.5703125" style="8" customWidth="1"/>
    <col min="12567" max="12567" width="10.85546875" style="8" customWidth="1"/>
    <col min="12568" max="12568" width="9.7109375" style="8" customWidth="1"/>
    <col min="12569" max="12569" width="9" style="8" customWidth="1"/>
    <col min="12570" max="12571" width="9.7109375" style="8" customWidth="1"/>
    <col min="12572" max="12572" width="10.140625" style="8" customWidth="1"/>
    <col min="12573" max="12573" width="9.85546875" style="8" customWidth="1"/>
    <col min="12574" max="12574" width="10.85546875" style="8" customWidth="1"/>
    <col min="12575" max="12575" width="10" style="8" customWidth="1"/>
    <col min="12576" max="12576" width="11.140625" style="8" customWidth="1"/>
    <col min="12577" max="12577" width="10.140625" style="8" customWidth="1"/>
    <col min="12578" max="12578" width="10.5703125" style="8" customWidth="1"/>
    <col min="12579" max="12579" width="10.7109375" style="8" customWidth="1"/>
    <col min="12580" max="12724" width="9.140625" style="8"/>
    <col min="12725" max="12725" width="9.28515625" style="8" customWidth="1"/>
    <col min="12726" max="12726" width="13.42578125" style="8" bestFit="1" customWidth="1"/>
    <col min="12727" max="12727" width="12" style="8" bestFit="1" customWidth="1"/>
    <col min="12728" max="12728" width="10.5703125" style="8" bestFit="1" customWidth="1"/>
    <col min="12729" max="12729" width="10.7109375" style="8" bestFit="1" customWidth="1"/>
    <col min="12730" max="12734" width="12" style="8" bestFit="1" customWidth="1"/>
    <col min="12735" max="12735" width="11.85546875" style="8" bestFit="1" customWidth="1"/>
    <col min="12736" max="12737" width="12" style="8" bestFit="1" customWidth="1"/>
    <col min="12738" max="12738" width="13.5703125" style="8" bestFit="1" customWidth="1"/>
    <col min="12739" max="12739" width="10.85546875" style="8" customWidth="1"/>
    <col min="12740" max="12740" width="13" style="8" customWidth="1"/>
    <col min="12741" max="12741" width="11.28515625" style="8" customWidth="1"/>
    <col min="12742" max="12742" width="13.5703125" style="8" bestFit="1" customWidth="1"/>
    <col min="12743" max="12743" width="12" style="8" bestFit="1" customWidth="1"/>
    <col min="12744" max="12744" width="11.7109375" style="8" customWidth="1"/>
    <col min="12745" max="12745" width="13.42578125" style="8" bestFit="1" customWidth="1"/>
    <col min="12746" max="12746" width="13.7109375" style="8" bestFit="1" customWidth="1"/>
    <col min="12747" max="12747" width="11" style="8" bestFit="1" customWidth="1"/>
    <col min="12748" max="12748" width="13.42578125" style="8" bestFit="1" customWidth="1"/>
    <col min="12749" max="12749" width="13.7109375" style="8" bestFit="1" customWidth="1"/>
    <col min="12750" max="12750" width="13.7109375" style="8" customWidth="1"/>
    <col min="12751" max="12751" width="13.7109375" style="8" bestFit="1" customWidth="1"/>
    <col min="12752" max="12752" width="6.85546875" style="8" customWidth="1"/>
    <col min="12753" max="12753" width="9.28515625" style="8" customWidth="1"/>
    <col min="12754" max="12754" width="12.7109375" style="8" customWidth="1"/>
    <col min="12755" max="12766" width="11.28515625" style="8" customWidth="1"/>
    <col min="12767" max="12767" width="10.85546875" style="8" customWidth="1"/>
    <col min="12768" max="12780" width="11.42578125" style="8" customWidth="1"/>
    <col min="12781" max="12781" width="9.28515625" style="8" customWidth="1"/>
    <col min="12782" max="12782" width="12.7109375" style="8" customWidth="1"/>
    <col min="12783" max="12794" width="11.42578125" style="8" customWidth="1"/>
    <col min="12795" max="12795" width="11.85546875" style="8" customWidth="1"/>
    <col min="12796" max="12808" width="11.42578125" style="8" customWidth="1"/>
    <col min="12809" max="12809" width="9.28515625" style="8" customWidth="1"/>
    <col min="12810" max="12810" width="11.28515625" style="8" customWidth="1"/>
    <col min="12811" max="12811" width="10" style="8" customWidth="1"/>
    <col min="12812" max="12812" width="9.28515625" style="8" customWidth="1"/>
    <col min="12813" max="12818" width="12" style="8" customWidth="1"/>
    <col min="12819" max="12819" width="10" style="8" customWidth="1"/>
    <col min="12820" max="12820" width="10.7109375" style="8" customWidth="1"/>
    <col min="12821" max="12821" width="10.28515625" style="8" customWidth="1"/>
    <col min="12822" max="12822" width="9.5703125" style="8" customWidth="1"/>
    <col min="12823" max="12823" width="10.85546875" style="8" customWidth="1"/>
    <col min="12824" max="12824" width="9.7109375" style="8" customWidth="1"/>
    <col min="12825" max="12825" width="9" style="8" customWidth="1"/>
    <col min="12826" max="12827" width="9.7109375" style="8" customWidth="1"/>
    <col min="12828" max="12828" width="10.140625" style="8" customWidth="1"/>
    <col min="12829" max="12829" width="9.85546875" style="8" customWidth="1"/>
    <col min="12830" max="12830" width="10.85546875" style="8" customWidth="1"/>
    <col min="12831" max="12831" width="10" style="8" customWidth="1"/>
    <col min="12832" max="12832" width="11.140625" style="8" customWidth="1"/>
    <col min="12833" max="12833" width="10.140625" style="8" customWidth="1"/>
    <col min="12834" max="12834" width="10.5703125" style="8" customWidth="1"/>
    <col min="12835" max="12835" width="10.7109375" style="8" customWidth="1"/>
    <col min="12836" max="12980" width="9.140625" style="8"/>
    <col min="12981" max="12981" width="9.28515625" style="8" customWidth="1"/>
    <col min="12982" max="12982" width="13.42578125" style="8" bestFit="1" customWidth="1"/>
    <col min="12983" max="12983" width="12" style="8" bestFit="1" customWidth="1"/>
    <col min="12984" max="12984" width="10.5703125" style="8" bestFit="1" customWidth="1"/>
    <col min="12985" max="12985" width="10.7109375" style="8" bestFit="1" customWidth="1"/>
    <col min="12986" max="12990" width="12" style="8" bestFit="1" customWidth="1"/>
    <col min="12991" max="12991" width="11.85546875" style="8" bestFit="1" customWidth="1"/>
    <col min="12992" max="12993" width="12" style="8" bestFit="1" customWidth="1"/>
    <col min="12994" max="12994" width="13.5703125" style="8" bestFit="1" customWidth="1"/>
    <col min="12995" max="12995" width="10.85546875" style="8" customWidth="1"/>
    <col min="12996" max="12996" width="13" style="8" customWidth="1"/>
    <col min="12997" max="12997" width="11.28515625" style="8" customWidth="1"/>
    <col min="12998" max="12998" width="13.5703125" style="8" bestFit="1" customWidth="1"/>
    <col min="12999" max="12999" width="12" style="8" bestFit="1" customWidth="1"/>
    <col min="13000" max="13000" width="11.7109375" style="8" customWidth="1"/>
    <col min="13001" max="13001" width="13.42578125" style="8" bestFit="1" customWidth="1"/>
    <col min="13002" max="13002" width="13.7109375" style="8" bestFit="1" customWidth="1"/>
    <col min="13003" max="13003" width="11" style="8" bestFit="1" customWidth="1"/>
    <col min="13004" max="13004" width="13.42578125" style="8" bestFit="1" customWidth="1"/>
    <col min="13005" max="13005" width="13.7109375" style="8" bestFit="1" customWidth="1"/>
    <col min="13006" max="13006" width="13.7109375" style="8" customWidth="1"/>
    <col min="13007" max="13007" width="13.7109375" style="8" bestFit="1" customWidth="1"/>
    <col min="13008" max="13008" width="6.85546875" style="8" customWidth="1"/>
    <col min="13009" max="13009" width="9.28515625" style="8" customWidth="1"/>
    <col min="13010" max="13010" width="12.7109375" style="8" customWidth="1"/>
    <col min="13011" max="13022" width="11.28515625" style="8" customWidth="1"/>
    <col min="13023" max="13023" width="10.85546875" style="8" customWidth="1"/>
    <col min="13024" max="13036" width="11.42578125" style="8" customWidth="1"/>
    <col min="13037" max="13037" width="9.28515625" style="8" customWidth="1"/>
    <col min="13038" max="13038" width="12.7109375" style="8" customWidth="1"/>
    <col min="13039" max="13050" width="11.42578125" style="8" customWidth="1"/>
    <col min="13051" max="13051" width="11.85546875" style="8" customWidth="1"/>
    <col min="13052" max="13064" width="11.42578125" style="8" customWidth="1"/>
    <col min="13065" max="13065" width="9.28515625" style="8" customWidth="1"/>
    <col min="13066" max="13066" width="11.28515625" style="8" customWidth="1"/>
    <col min="13067" max="13067" width="10" style="8" customWidth="1"/>
    <col min="13068" max="13068" width="9.28515625" style="8" customWidth="1"/>
    <col min="13069" max="13074" width="12" style="8" customWidth="1"/>
    <col min="13075" max="13075" width="10" style="8" customWidth="1"/>
    <col min="13076" max="13076" width="10.7109375" style="8" customWidth="1"/>
    <col min="13077" max="13077" width="10.28515625" style="8" customWidth="1"/>
    <col min="13078" max="13078" width="9.5703125" style="8" customWidth="1"/>
    <col min="13079" max="13079" width="10.85546875" style="8" customWidth="1"/>
    <col min="13080" max="13080" width="9.7109375" style="8" customWidth="1"/>
    <col min="13081" max="13081" width="9" style="8" customWidth="1"/>
    <col min="13082" max="13083" width="9.7109375" style="8" customWidth="1"/>
    <col min="13084" max="13084" width="10.140625" style="8" customWidth="1"/>
    <col min="13085" max="13085" width="9.85546875" style="8" customWidth="1"/>
    <col min="13086" max="13086" width="10.85546875" style="8" customWidth="1"/>
    <col min="13087" max="13087" width="10" style="8" customWidth="1"/>
    <col min="13088" max="13088" width="11.140625" style="8" customWidth="1"/>
    <col min="13089" max="13089" width="10.140625" style="8" customWidth="1"/>
    <col min="13090" max="13090" width="10.5703125" style="8" customWidth="1"/>
    <col min="13091" max="13091" width="10.7109375" style="8" customWidth="1"/>
    <col min="13092" max="13236" width="9.140625" style="8"/>
    <col min="13237" max="13237" width="9.28515625" style="8" customWidth="1"/>
    <col min="13238" max="13238" width="13.42578125" style="8" bestFit="1" customWidth="1"/>
    <col min="13239" max="13239" width="12" style="8" bestFit="1" customWidth="1"/>
    <col min="13240" max="13240" width="10.5703125" style="8" bestFit="1" customWidth="1"/>
    <col min="13241" max="13241" width="10.7109375" style="8" bestFit="1" customWidth="1"/>
    <col min="13242" max="13246" width="12" style="8" bestFit="1" customWidth="1"/>
    <col min="13247" max="13247" width="11.85546875" style="8" bestFit="1" customWidth="1"/>
    <col min="13248" max="13249" width="12" style="8" bestFit="1" customWidth="1"/>
    <col min="13250" max="13250" width="13.5703125" style="8" bestFit="1" customWidth="1"/>
    <col min="13251" max="13251" width="10.85546875" style="8" customWidth="1"/>
    <col min="13252" max="13252" width="13" style="8" customWidth="1"/>
    <col min="13253" max="13253" width="11.28515625" style="8" customWidth="1"/>
    <col min="13254" max="13254" width="13.5703125" style="8" bestFit="1" customWidth="1"/>
    <col min="13255" max="13255" width="12" style="8" bestFit="1" customWidth="1"/>
    <col min="13256" max="13256" width="11.7109375" style="8" customWidth="1"/>
    <col min="13257" max="13257" width="13.42578125" style="8" bestFit="1" customWidth="1"/>
    <col min="13258" max="13258" width="13.7109375" style="8" bestFit="1" customWidth="1"/>
    <col min="13259" max="13259" width="11" style="8" bestFit="1" customWidth="1"/>
    <col min="13260" max="13260" width="13.42578125" style="8" bestFit="1" customWidth="1"/>
    <col min="13261" max="13261" width="13.7109375" style="8" bestFit="1" customWidth="1"/>
    <col min="13262" max="13262" width="13.7109375" style="8" customWidth="1"/>
    <col min="13263" max="13263" width="13.7109375" style="8" bestFit="1" customWidth="1"/>
    <col min="13264" max="13264" width="6.85546875" style="8" customWidth="1"/>
    <col min="13265" max="13265" width="9.28515625" style="8" customWidth="1"/>
    <col min="13266" max="13266" width="12.7109375" style="8" customWidth="1"/>
    <col min="13267" max="13278" width="11.28515625" style="8" customWidth="1"/>
    <col min="13279" max="13279" width="10.85546875" style="8" customWidth="1"/>
    <col min="13280" max="13292" width="11.42578125" style="8" customWidth="1"/>
    <col min="13293" max="13293" width="9.28515625" style="8" customWidth="1"/>
    <col min="13294" max="13294" width="12.7109375" style="8" customWidth="1"/>
    <col min="13295" max="13306" width="11.42578125" style="8" customWidth="1"/>
    <col min="13307" max="13307" width="11.85546875" style="8" customWidth="1"/>
    <col min="13308" max="13320" width="11.42578125" style="8" customWidth="1"/>
    <col min="13321" max="13321" width="9.28515625" style="8" customWidth="1"/>
    <col min="13322" max="13322" width="11.28515625" style="8" customWidth="1"/>
    <col min="13323" max="13323" width="10" style="8" customWidth="1"/>
    <col min="13324" max="13324" width="9.28515625" style="8" customWidth="1"/>
    <col min="13325" max="13330" width="12" style="8" customWidth="1"/>
    <col min="13331" max="13331" width="10" style="8" customWidth="1"/>
    <col min="13332" max="13332" width="10.7109375" style="8" customWidth="1"/>
    <col min="13333" max="13333" width="10.28515625" style="8" customWidth="1"/>
    <col min="13334" max="13334" width="9.5703125" style="8" customWidth="1"/>
    <col min="13335" max="13335" width="10.85546875" style="8" customWidth="1"/>
    <col min="13336" max="13336" width="9.7109375" style="8" customWidth="1"/>
    <col min="13337" max="13337" width="9" style="8" customWidth="1"/>
    <col min="13338" max="13339" width="9.7109375" style="8" customWidth="1"/>
    <col min="13340" max="13340" width="10.140625" style="8" customWidth="1"/>
    <col min="13341" max="13341" width="9.85546875" style="8" customWidth="1"/>
    <col min="13342" max="13342" width="10.85546875" style="8" customWidth="1"/>
    <col min="13343" max="13343" width="10" style="8" customWidth="1"/>
    <col min="13344" max="13344" width="11.140625" style="8" customWidth="1"/>
    <col min="13345" max="13345" width="10.140625" style="8" customWidth="1"/>
    <col min="13346" max="13346" width="10.5703125" style="8" customWidth="1"/>
    <col min="13347" max="13347" width="10.7109375" style="8" customWidth="1"/>
    <col min="13348" max="13492" width="9.140625" style="8"/>
    <col min="13493" max="13493" width="9.28515625" style="8" customWidth="1"/>
    <col min="13494" max="13494" width="13.42578125" style="8" bestFit="1" customWidth="1"/>
    <col min="13495" max="13495" width="12" style="8" bestFit="1" customWidth="1"/>
    <col min="13496" max="13496" width="10.5703125" style="8" bestFit="1" customWidth="1"/>
    <col min="13497" max="13497" width="10.7109375" style="8" bestFit="1" customWidth="1"/>
    <col min="13498" max="13502" width="12" style="8" bestFit="1" customWidth="1"/>
    <col min="13503" max="13503" width="11.85546875" style="8" bestFit="1" customWidth="1"/>
    <col min="13504" max="13505" width="12" style="8" bestFit="1" customWidth="1"/>
    <col min="13506" max="13506" width="13.5703125" style="8" bestFit="1" customWidth="1"/>
    <col min="13507" max="13507" width="10.85546875" style="8" customWidth="1"/>
    <col min="13508" max="13508" width="13" style="8" customWidth="1"/>
    <col min="13509" max="13509" width="11.28515625" style="8" customWidth="1"/>
    <col min="13510" max="13510" width="13.5703125" style="8" bestFit="1" customWidth="1"/>
    <col min="13511" max="13511" width="12" style="8" bestFit="1" customWidth="1"/>
    <col min="13512" max="13512" width="11.7109375" style="8" customWidth="1"/>
    <col min="13513" max="13513" width="13.42578125" style="8" bestFit="1" customWidth="1"/>
    <col min="13514" max="13514" width="13.7109375" style="8" bestFit="1" customWidth="1"/>
    <col min="13515" max="13515" width="11" style="8" bestFit="1" customWidth="1"/>
    <col min="13516" max="13516" width="13.42578125" style="8" bestFit="1" customWidth="1"/>
    <col min="13517" max="13517" width="13.7109375" style="8" bestFit="1" customWidth="1"/>
    <col min="13518" max="13518" width="13.7109375" style="8" customWidth="1"/>
    <col min="13519" max="13519" width="13.7109375" style="8" bestFit="1" customWidth="1"/>
    <col min="13520" max="13520" width="6.85546875" style="8" customWidth="1"/>
    <col min="13521" max="13521" width="9.28515625" style="8" customWidth="1"/>
    <col min="13522" max="13522" width="12.7109375" style="8" customWidth="1"/>
    <col min="13523" max="13534" width="11.28515625" style="8" customWidth="1"/>
    <col min="13535" max="13535" width="10.85546875" style="8" customWidth="1"/>
    <col min="13536" max="13548" width="11.42578125" style="8" customWidth="1"/>
    <col min="13549" max="13549" width="9.28515625" style="8" customWidth="1"/>
    <col min="13550" max="13550" width="12.7109375" style="8" customWidth="1"/>
    <col min="13551" max="13562" width="11.42578125" style="8" customWidth="1"/>
    <col min="13563" max="13563" width="11.85546875" style="8" customWidth="1"/>
    <col min="13564" max="13576" width="11.42578125" style="8" customWidth="1"/>
    <col min="13577" max="13577" width="9.28515625" style="8" customWidth="1"/>
    <col min="13578" max="13578" width="11.28515625" style="8" customWidth="1"/>
    <col min="13579" max="13579" width="10" style="8" customWidth="1"/>
    <col min="13580" max="13580" width="9.28515625" style="8" customWidth="1"/>
    <col min="13581" max="13586" width="12" style="8" customWidth="1"/>
    <col min="13587" max="13587" width="10" style="8" customWidth="1"/>
    <col min="13588" max="13588" width="10.7109375" style="8" customWidth="1"/>
    <col min="13589" max="13589" width="10.28515625" style="8" customWidth="1"/>
    <col min="13590" max="13590" width="9.5703125" style="8" customWidth="1"/>
    <col min="13591" max="13591" width="10.85546875" style="8" customWidth="1"/>
    <col min="13592" max="13592" width="9.7109375" style="8" customWidth="1"/>
    <col min="13593" max="13593" width="9" style="8" customWidth="1"/>
    <col min="13594" max="13595" width="9.7109375" style="8" customWidth="1"/>
    <col min="13596" max="13596" width="10.140625" style="8" customWidth="1"/>
    <col min="13597" max="13597" width="9.85546875" style="8" customWidth="1"/>
    <col min="13598" max="13598" width="10.85546875" style="8" customWidth="1"/>
    <col min="13599" max="13599" width="10" style="8" customWidth="1"/>
    <col min="13600" max="13600" width="11.140625" style="8" customWidth="1"/>
    <col min="13601" max="13601" width="10.140625" style="8" customWidth="1"/>
    <col min="13602" max="13602" width="10.5703125" style="8" customWidth="1"/>
    <col min="13603" max="13603" width="10.7109375" style="8" customWidth="1"/>
    <col min="13604" max="13748" width="9.140625" style="8"/>
    <col min="13749" max="13749" width="9.28515625" style="8" customWidth="1"/>
    <col min="13750" max="13750" width="13.42578125" style="8" bestFit="1" customWidth="1"/>
    <col min="13751" max="13751" width="12" style="8" bestFit="1" customWidth="1"/>
    <col min="13752" max="13752" width="10.5703125" style="8" bestFit="1" customWidth="1"/>
    <col min="13753" max="13753" width="10.7109375" style="8" bestFit="1" customWidth="1"/>
    <col min="13754" max="13758" width="12" style="8" bestFit="1" customWidth="1"/>
    <col min="13759" max="13759" width="11.85546875" style="8" bestFit="1" customWidth="1"/>
    <col min="13760" max="13761" width="12" style="8" bestFit="1" customWidth="1"/>
    <col min="13762" max="13762" width="13.5703125" style="8" bestFit="1" customWidth="1"/>
    <col min="13763" max="13763" width="10.85546875" style="8" customWidth="1"/>
    <col min="13764" max="13764" width="13" style="8" customWidth="1"/>
    <col min="13765" max="13765" width="11.28515625" style="8" customWidth="1"/>
    <col min="13766" max="13766" width="13.5703125" style="8" bestFit="1" customWidth="1"/>
    <col min="13767" max="13767" width="12" style="8" bestFit="1" customWidth="1"/>
    <col min="13768" max="13768" width="11.7109375" style="8" customWidth="1"/>
    <col min="13769" max="13769" width="13.42578125" style="8" bestFit="1" customWidth="1"/>
    <col min="13770" max="13770" width="13.7109375" style="8" bestFit="1" customWidth="1"/>
    <col min="13771" max="13771" width="11" style="8" bestFit="1" customWidth="1"/>
    <col min="13772" max="13772" width="13.42578125" style="8" bestFit="1" customWidth="1"/>
    <col min="13773" max="13773" width="13.7109375" style="8" bestFit="1" customWidth="1"/>
    <col min="13774" max="13774" width="13.7109375" style="8" customWidth="1"/>
    <col min="13775" max="13775" width="13.7109375" style="8" bestFit="1" customWidth="1"/>
    <col min="13776" max="13776" width="6.85546875" style="8" customWidth="1"/>
    <col min="13777" max="13777" width="9.28515625" style="8" customWidth="1"/>
    <col min="13778" max="13778" width="12.7109375" style="8" customWidth="1"/>
    <col min="13779" max="13790" width="11.28515625" style="8" customWidth="1"/>
    <col min="13791" max="13791" width="10.85546875" style="8" customWidth="1"/>
    <col min="13792" max="13804" width="11.42578125" style="8" customWidth="1"/>
    <col min="13805" max="13805" width="9.28515625" style="8" customWidth="1"/>
    <col min="13806" max="13806" width="12.7109375" style="8" customWidth="1"/>
    <col min="13807" max="13818" width="11.42578125" style="8" customWidth="1"/>
    <col min="13819" max="13819" width="11.85546875" style="8" customWidth="1"/>
    <col min="13820" max="13832" width="11.42578125" style="8" customWidth="1"/>
    <col min="13833" max="13833" width="9.28515625" style="8" customWidth="1"/>
    <col min="13834" max="13834" width="11.28515625" style="8" customWidth="1"/>
    <col min="13835" max="13835" width="10" style="8" customWidth="1"/>
    <col min="13836" max="13836" width="9.28515625" style="8" customWidth="1"/>
    <col min="13837" max="13842" width="12" style="8" customWidth="1"/>
    <col min="13843" max="13843" width="10" style="8" customWidth="1"/>
    <col min="13844" max="13844" width="10.7109375" style="8" customWidth="1"/>
    <col min="13845" max="13845" width="10.28515625" style="8" customWidth="1"/>
    <col min="13846" max="13846" width="9.5703125" style="8" customWidth="1"/>
    <col min="13847" max="13847" width="10.85546875" style="8" customWidth="1"/>
    <col min="13848" max="13848" width="9.7109375" style="8" customWidth="1"/>
    <col min="13849" max="13849" width="9" style="8" customWidth="1"/>
    <col min="13850" max="13851" width="9.7109375" style="8" customWidth="1"/>
    <col min="13852" max="13852" width="10.140625" style="8" customWidth="1"/>
    <col min="13853" max="13853" width="9.85546875" style="8" customWidth="1"/>
    <col min="13854" max="13854" width="10.85546875" style="8" customWidth="1"/>
    <col min="13855" max="13855" width="10" style="8" customWidth="1"/>
    <col min="13856" max="13856" width="11.140625" style="8" customWidth="1"/>
    <col min="13857" max="13857" width="10.140625" style="8" customWidth="1"/>
    <col min="13858" max="13858" width="10.5703125" style="8" customWidth="1"/>
    <col min="13859" max="13859" width="10.7109375" style="8" customWidth="1"/>
    <col min="13860" max="14004" width="9.140625" style="8"/>
    <col min="14005" max="14005" width="9.28515625" style="8" customWidth="1"/>
    <col min="14006" max="14006" width="13.42578125" style="8" bestFit="1" customWidth="1"/>
    <col min="14007" max="14007" width="12" style="8" bestFit="1" customWidth="1"/>
    <col min="14008" max="14008" width="10.5703125" style="8" bestFit="1" customWidth="1"/>
    <col min="14009" max="14009" width="10.7109375" style="8" bestFit="1" customWidth="1"/>
    <col min="14010" max="14014" width="12" style="8" bestFit="1" customWidth="1"/>
    <col min="14015" max="14015" width="11.85546875" style="8" bestFit="1" customWidth="1"/>
    <col min="14016" max="14017" width="12" style="8" bestFit="1" customWidth="1"/>
    <col min="14018" max="14018" width="13.5703125" style="8" bestFit="1" customWidth="1"/>
    <col min="14019" max="14019" width="10.85546875" style="8" customWidth="1"/>
    <col min="14020" max="14020" width="13" style="8" customWidth="1"/>
    <col min="14021" max="14021" width="11.28515625" style="8" customWidth="1"/>
    <col min="14022" max="14022" width="13.5703125" style="8" bestFit="1" customWidth="1"/>
    <col min="14023" max="14023" width="12" style="8" bestFit="1" customWidth="1"/>
    <col min="14024" max="14024" width="11.7109375" style="8" customWidth="1"/>
    <col min="14025" max="14025" width="13.42578125" style="8" bestFit="1" customWidth="1"/>
    <col min="14026" max="14026" width="13.7109375" style="8" bestFit="1" customWidth="1"/>
    <col min="14027" max="14027" width="11" style="8" bestFit="1" customWidth="1"/>
    <col min="14028" max="14028" width="13.42578125" style="8" bestFit="1" customWidth="1"/>
    <col min="14029" max="14029" width="13.7109375" style="8" bestFit="1" customWidth="1"/>
    <col min="14030" max="14030" width="13.7109375" style="8" customWidth="1"/>
    <col min="14031" max="14031" width="13.7109375" style="8" bestFit="1" customWidth="1"/>
    <col min="14032" max="14032" width="6.85546875" style="8" customWidth="1"/>
    <col min="14033" max="14033" width="9.28515625" style="8" customWidth="1"/>
    <col min="14034" max="14034" width="12.7109375" style="8" customWidth="1"/>
    <col min="14035" max="14046" width="11.28515625" style="8" customWidth="1"/>
    <col min="14047" max="14047" width="10.85546875" style="8" customWidth="1"/>
    <col min="14048" max="14060" width="11.42578125" style="8" customWidth="1"/>
    <col min="14061" max="14061" width="9.28515625" style="8" customWidth="1"/>
    <col min="14062" max="14062" width="12.7109375" style="8" customWidth="1"/>
    <col min="14063" max="14074" width="11.42578125" style="8" customWidth="1"/>
    <col min="14075" max="14075" width="11.85546875" style="8" customWidth="1"/>
    <col min="14076" max="14088" width="11.42578125" style="8" customWidth="1"/>
    <col min="14089" max="14089" width="9.28515625" style="8" customWidth="1"/>
    <col min="14090" max="14090" width="11.28515625" style="8" customWidth="1"/>
    <col min="14091" max="14091" width="10" style="8" customWidth="1"/>
    <col min="14092" max="14092" width="9.28515625" style="8" customWidth="1"/>
    <col min="14093" max="14098" width="12" style="8" customWidth="1"/>
    <col min="14099" max="14099" width="10" style="8" customWidth="1"/>
    <col min="14100" max="14100" width="10.7109375" style="8" customWidth="1"/>
    <col min="14101" max="14101" width="10.28515625" style="8" customWidth="1"/>
    <col min="14102" max="14102" width="9.5703125" style="8" customWidth="1"/>
    <col min="14103" max="14103" width="10.85546875" style="8" customWidth="1"/>
    <col min="14104" max="14104" width="9.7109375" style="8" customWidth="1"/>
    <col min="14105" max="14105" width="9" style="8" customWidth="1"/>
    <col min="14106" max="14107" width="9.7109375" style="8" customWidth="1"/>
    <col min="14108" max="14108" width="10.140625" style="8" customWidth="1"/>
    <col min="14109" max="14109" width="9.85546875" style="8" customWidth="1"/>
    <col min="14110" max="14110" width="10.85546875" style="8" customWidth="1"/>
    <col min="14111" max="14111" width="10" style="8" customWidth="1"/>
    <col min="14112" max="14112" width="11.140625" style="8" customWidth="1"/>
    <col min="14113" max="14113" width="10.140625" style="8" customWidth="1"/>
    <col min="14114" max="14114" width="10.5703125" style="8" customWidth="1"/>
    <col min="14115" max="14115" width="10.7109375" style="8" customWidth="1"/>
    <col min="14116" max="14260" width="9.140625" style="8"/>
    <col min="14261" max="14261" width="9.28515625" style="8" customWidth="1"/>
    <col min="14262" max="14262" width="13.42578125" style="8" bestFit="1" customWidth="1"/>
    <col min="14263" max="14263" width="12" style="8" bestFit="1" customWidth="1"/>
    <col min="14264" max="14264" width="10.5703125" style="8" bestFit="1" customWidth="1"/>
    <col min="14265" max="14265" width="10.7109375" style="8" bestFit="1" customWidth="1"/>
    <col min="14266" max="14270" width="12" style="8" bestFit="1" customWidth="1"/>
    <col min="14271" max="14271" width="11.85546875" style="8" bestFit="1" customWidth="1"/>
    <col min="14272" max="14273" width="12" style="8" bestFit="1" customWidth="1"/>
    <col min="14274" max="14274" width="13.5703125" style="8" bestFit="1" customWidth="1"/>
    <col min="14275" max="14275" width="10.85546875" style="8" customWidth="1"/>
    <col min="14276" max="14276" width="13" style="8" customWidth="1"/>
    <col min="14277" max="14277" width="11.28515625" style="8" customWidth="1"/>
    <col min="14278" max="14278" width="13.5703125" style="8" bestFit="1" customWidth="1"/>
    <col min="14279" max="14279" width="12" style="8" bestFit="1" customWidth="1"/>
    <col min="14280" max="14280" width="11.7109375" style="8" customWidth="1"/>
    <col min="14281" max="14281" width="13.42578125" style="8" bestFit="1" customWidth="1"/>
    <col min="14282" max="14282" width="13.7109375" style="8" bestFit="1" customWidth="1"/>
    <col min="14283" max="14283" width="11" style="8" bestFit="1" customWidth="1"/>
    <col min="14284" max="14284" width="13.42578125" style="8" bestFit="1" customWidth="1"/>
    <col min="14285" max="14285" width="13.7109375" style="8" bestFit="1" customWidth="1"/>
    <col min="14286" max="14286" width="13.7109375" style="8" customWidth="1"/>
    <col min="14287" max="14287" width="13.7109375" style="8" bestFit="1" customWidth="1"/>
    <col min="14288" max="14288" width="6.85546875" style="8" customWidth="1"/>
    <col min="14289" max="14289" width="9.28515625" style="8" customWidth="1"/>
    <col min="14290" max="14290" width="12.7109375" style="8" customWidth="1"/>
    <col min="14291" max="14302" width="11.28515625" style="8" customWidth="1"/>
    <col min="14303" max="14303" width="10.85546875" style="8" customWidth="1"/>
    <col min="14304" max="14316" width="11.42578125" style="8" customWidth="1"/>
    <col min="14317" max="14317" width="9.28515625" style="8" customWidth="1"/>
    <col min="14318" max="14318" width="12.7109375" style="8" customWidth="1"/>
    <col min="14319" max="14330" width="11.42578125" style="8" customWidth="1"/>
    <col min="14331" max="14331" width="11.85546875" style="8" customWidth="1"/>
    <col min="14332" max="14344" width="11.42578125" style="8" customWidth="1"/>
    <col min="14345" max="14345" width="9.28515625" style="8" customWidth="1"/>
    <col min="14346" max="14346" width="11.28515625" style="8" customWidth="1"/>
    <col min="14347" max="14347" width="10" style="8" customWidth="1"/>
    <col min="14348" max="14348" width="9.28515625" style="8" customWidth="1"/>
    <col min="14349" max="14354" width="12" style="8" customWidth="1"/>
    <col min="14355" max="14355" width="10" style="8" customWidth="1"/>
    <col min="14356" max="14356" width="10.7109375" style="8" customWidth="1"/>
    <col min="14357" max="14357" width="10.28515625" style="8" customWidth="1"/>
    <col min="14358" max="14358" width="9.5703125" style="8" customWidth="1"/>
    <col min="14359" max="14359" width="10.85546875" style="8" customWidth="1"/>
    <col min="14360" max="14360" width="9.7109375" style="8" customWidth="1"/>
    <col min="14361" max="14361" width="9" style="8" customWidth="1"/>
    <col min="14362" max="14363" width="9.7109375" style="8" customWidth="1"/>
    <col min="14364" max="14364" width="10.140625" style="8" customWidth="1"/>
    <col min="14365" max="14365" width="9.85546875" style="8" customWidth="1"/>
    <col min="14366" max="14366" width="10.85546875" style="8" customWidth="1"/>
    <col min="14367" max="14367" width="10" style="8" customWidth="1"/>
    <col min="14368" max="14368" width="11.140625" style="8" customWidth="1"/>
    <col min="14369" max="14369" width="10.140625" style="8" customWidth="1"/>
    <col min="14370" max="14370" width="10.5703125" style="8" customWidth="1"/>
    <col min="14371" max="14371" width="10.7109375" style="8" customWidth="1"/>
    <col min="14372" max="14516" width="9.140625" style="8"/>
    <col min="14517" max="14517" width="9.28515625" style="8" customWidth="1"/>
    <col min="14518" max="14518" width="13.42578125" style="8" bestFit="1" customWidth="1"/>
    <col min="14519" max="14519" width="12" style="8" bestFit="1" customWidth="1"/>
    <col min="14520" max="14520" width="10.5703125" style="8" bestFit="1" customWidth="1"/>
    <col min="14521" max="14521" width="10.7109375" style="8" bestFit="1" customWidth="1"/>
    <col min="14522" max="14526" width="12" style="8" bestFit="1" customWidth="1"/>
    <col min="14527" max="14527" width="11.85546875" style="8" bestFit="1" customWidth="1"/>
    <col min="14528" max="14529" width="12" style="8" bestFit="1" customWidth="1"/>
    <col min="14530" max="14530" width="13.5703125" style="8" bestFit="1" customWidth="1"/>
    <col min="14531" max="14531" width="10.85546875" style="8" customWidth="1"/>
    <col min="14532" max="14532" width="13" style="8" customWidth="1"/>
    <col min="14533" max="14533" width="11.28515625" style="8" customWidth="1"/>
    <col min="14534" max="14534" width="13.5703125" style="8" bestFit="1" customWidth="1"/>
    <col min="14535" max="14535" width="12" style="8" bestFit="1" customWidth="1"/>
    <col min="14536" max="14536" width="11.7109375" style="8" customWidth="1"/>
    <col min="14537" max="14537" width="13.42578125" style="8" bestFit="1" customWidth="1"/>
    <col min="14538" max="14538" width="13.7109375" style="8" bestFit="1" customWidth="1"/>
    <col min="14539" max="14539" width="11" style="8" bestFit="1" customWidth="1"/>
    <col min="14540" max="14540" width="13.42578125" style="8" bestFit="1" customWidth="1"/>
    <col min="14541" max="14541" width="13.7109375" style="8" bestFit="1" customWidth="1"/>
    <col min="14542" max="14542" width="13.7109375" style="8" customWidth="1"/>
    <col min="14543" max="14543" width="13.7109375" style="8" bestFit="1" customWidth="1"/>
    <col min="14544" max="14544" width="6.85546875" style="8" customWidth="1"/>
    <col min="14545" max="14545" width="9.28515625" style="8" customWidth="1"/>
    <col min="14546" max="14546" width="12.7109375" style="8" customWidth="1"/>
    <col min="14547" max="14558" width="11.28515625" style="8" customWidth="1"/>
    <col min="14559" max="14559" width="10.85546875" style="8" customWidth="1"/>
    <col min="14560" max="14572" width="11.42578125" style="8" customWidth="1"/>
    <col min="14573" max="14573" width="9.28515625" style="8" customWidth="1"/>
    <col min="14574" max="14574" width="12.7109375" style="8" customWidth="1"/>
    <col min="14575" max="14586" width="11.42578125" style="8" customWidth="1"/>
    <col min="14587" max="14587" width="11.85546875" style="8" customWidth="1"/>
    <col min="14588" max="14600" width="11.42578125" style="8" customWidth="1"/>
    <col min="14601" max="14601" width="9.28515625" style="8" customWidth="1"/>
    <col min="14602" max="14602" width="11.28515625" style="8" customWidth="1"/>
    <col min="14603" max="14603" width="10" style="8" customWidth="1"/>
    <col min="14604" max="14604" width="9.28515625" style="8" customWidth="1"/>
    <col min="14605" max="14610" width="12" style="8" customWidth="1"/>
    <col min="14611" max="14611" width="10" style="8" customWidth="1"/>
    <col min="14612" max="14612" width="10.7109375" style="8" customWidth="1"/>
    <col min="14613" max="14613" width="10.28515625" style="8" customWidth="1"/>
    <col min="14614" max="14614" width="9.5703125" style="8" customWidth="1"/>
    <col min="14615" max="14615" width="10.85546875" style="8" customWidth="1"/>
    <col min="14616" max="14616" width="9.7109375" style="8" customWidth="1"/>
    <col min="14617" max="14617" width="9" style="8" customWidth="1"/>
    <col min="14618" max="14619" width="9.7109375" style="8" customWidth="1"/>
    <col min="14620" max="14620" width="10.140625" style="8" customWidth="1"/>
    <col min="14621" max="14621" width="9.85546875" style="8" customWidth="1"/>
    <col min="14622" max="14622" width="10.85546875" style="8" customWidth="1"/>
    <col min="14623" max="14623" width="10" style="8" customWidth="1"/>
    <col min="14624" max="14624" width="11.140625" style="8" customWidth="1"/>
    <col min="14625" max="14625" width="10.140625" style="8" customWidth="1"/>
    <col min="14626" max="14626" width="10.5703125" style="8" customWidth="1"/>
    <col min="14627" max="14627" width="10.7109375" style="8" customWidth="1"/>
    <col min="14628" max="14772" width="9.140625" style="8"/>
    <col min="14773" max="14773" width="9.28515625" style="8" customWidth="1"/>
    <col min="14774" max="14774" width="13.42578125" style="8" bestFit="1" customWidth="1"/>
    <col min="14775" max="14775" width="12" style="8" bestFit="1" customWidth="1"/>
    <col min="14776" max="14776" width="10.5703125" style="8" bestFit="1" customWidth="1"/>
    <col min="14777" max="14777" width="10.7109375" style="8" bestFit="1" customWidth="1"/>
    <col min="14778" max="14782" width="12" style="8" bestFit="1" customWidth="1"/>
    <col min="14783" max="14783" width="11.85546875" style="8" bestFit="1" customWidth="1"/>
    <col min="14784" max="14785" width="12" style="8" bestFit="1" customWidth="1"/>
    <col min="14786" max="14786" width="13.5703125" style="8" bestFit="1" customWidth="1"/>
    <col min="14787" max="14787" width="10.85546875" style="8" customWidth="1"/>
    <col min="14788" max="14788" width="13" style="8" customWidth="1"/>
    <col min="14789" max="14789" width="11.28515625" style="8" customWidth="1"/>
    <col min="14790" max="14790" width="13.5703125" style="8" bestFit="1" customWidth="1"/>
    <col min="14791" max="14791" width="12" style="8" bestFit="1" customWidth="1"/>
    <col min="14792" max="14792" width="11.7109375" style="8" customWidth="1"/>
    <col min="14793" max="14793" width="13.42578125" style="8" bestFit="1" customWidth="1"/>
    <col min="14794" max="14794" width="13.7109375" style="8" bestFit="1" customWidth="1"/>
    <col min="14795" max="14795" width="11" style="8" bestFit="1" customWidth="1"/>
    <col min="14796" max="14796" width="13.42578125" style="8" bestFit="1" customWidth="1"/>
    <col min="14797" max="14797" width="13.7109375" style="8" bestFit="1" customWidth="1"/>
    <col min="14798" max="14798" width="13.7109375" style="8" customWidth="1"/>
    <col min="14799" max="14799" width="13.7109375" style="8" bestFit="1" customWidth="1"/>
    <col min="14800" max="14800" width="6.85546875" style="8" customWidth="1"/>
    <col min="14801" max="14801" width="9.28515625" style="8" customWidth="1"/>
    <col min="14802" max="14802" width="12.7109375" style="8" customWidth="1"/>
    <col min="14803" max="14814" width="11.28515625" style="8" customWidth="1"/>
    <col min="14815" max="14815" width="10.85546875" style="8" customWidth="1"/>
    <col min="14816" max="14828" width="11.42578125" style="8" customWidth="1"/>
    <col min="14829" max="14829" width="9.28515625" style="8" customWidth="1"/>
    <col min="14830" max="14830" width="12.7109375" style="8" customWidth="1"/>
    <col min="14831" max="14842" width="11.42578125" style="8" customWidth="1"/>
    <col min="14843" max="14843" width="11.85546875" style="8" customWidth="1"/>
    <col min="14844" max="14856" width="11.42578125" style="8" customWidth="1"/>
    <col min="14857" max="14857" width="9.28515625" style="8" customWidth="1"/>
    <col min="14858" max="14858" width="11.28515625" style="8" customWidth="1"/>
    <col min="14859" max="14859" width="10" style="8" customWidth="1"/>
    <col min="14860" max="14860" width="9.28515625" style="8" customWidth="1"/>
    <col min="14861" max="14866" width="12" style="8" customWidth="1"/>
    <col min="14867" max="14867" width="10" style="8" customWidth="1"/>
    <col min="14868" max="14868" width="10.7109375" style="8" customWidth="1"/>
    <col min="14869" max="14869" width="10.28515625" style="8" customWidth="1"/>
    <col min="14870" max="14870" width="9.5703125" style="8" customWidth="1"/>
    <col min="14871" max="14871" width="10.85546875" style="8" customWidth="1"/>
    <col min="14872" max="14872" width="9.7109375" style="8" customWidth="1"/>
    <col min="14873" max="14873" width="9" style="8" customWidth="1"/>
    <col min="14874" max="14875" width="9.7109375" style="8" customWidth="1"/>
    <col min="14876" max="14876" width="10.140625" style="8" customWidth="1"/>
    <col min="14877" max="14877" width="9.85546875" style="8" customWidth="1"/>
    <col min="14878" max="14878" width="10.85546875" style="8" customWidth="1"/>
    <col min="14879" max="14879" width="10" style="8" customWidth="1"/>
    <col min="14880" max="14880" width="11.140625" style="8" customWidth="1"/>
    <col min="14881" max="14881" width="10.140625" style="8" customWidth="1"/>
    <col min="14882" max="14882" width="10.5703125" style="8" customWidth="1"/>
    <col min="14883" max="14883" width="10.7109375" style="8" customWidth="1"/>
    <col min="14884" max="15028" width="9.140625" style="8"/>
    <col min="15029" max="15029" width="9.28515625" style="8" customWidth="1"/>
    <col min="15030" max="15030" width="13.42578125" style="8" bestFit="1" customWidth="1"/>
    <col min="15031" max="15031" width="12" style="8" bestFit="1" customWidth="1"/>
    <col min="15032" max="15032" width="10.5703125" style="8" bestFit="1" customWidth="1"/>
    <col min="15033" max="15033" width="10.7109375" style="8" bestFit="1" customWidth="1"/>
    <col min="15034" max="15038" width="12" style="8" bestFit="1" customWidth="1"/>
    <col min="15039" max="15039" width="11.85546875" style="8" bestFit="1" customWidth="1"/>
    <col min="15040" max="15041" width="12" style="8" bestFit="1" customWidth="1"/>
    <col min="15042" max="15042" width="13.5703125" style="8" bestFit="1" customWidth="1"/>
    <col min="15043" max="15043" width="10.85546875" style="8" customWidth="1"/>
    <col min="15044" max="15044" width="13" style="8" customWidth="1"/>
    <col min="15045" max="15045" width="11.28515625" style="8" customWidth="1"/>
    <col min="15046" max="15046" width="13.5703125" style="8" bestFit="1" customWidth="1"/>
    <col min="15047" max="15047" width="12" style="8" bestFit="1" customWidth="1"/>
    <col min="15048" max="15048" width="11.7109375" style="8" customWidth="1"/>
    <col min="15049" max="15049" width="13.42578125" style="8" bestFit="1" customWidth="1"/>
    <col min="15050" max="15050" width="13.7109375" style="8" bestFit="1" customWidth="1"/>
    <col min="15051" max="15051" width="11" style="8" bestFit="1" customWidth="1"/>
    <col min="15052" max="15052" width="13.42578125" style="8" bestFit="1" customWidth="1"/>
    <col min="15053" max="15053" width="13.7109375" style="8" bestFit="1" customWidth="1"/>
    <col min="15054" max="15054" width="13.7109375" style="8" customWidth="1"/>
    <col min="15055" max="15055" width="13.7109375" style="8" bestFit="1" customWidth="1"/>
    <col min="15056" max="15056" width="6.85546875" style="8" customWidth="1"/>
    <col min="15057" max="15057" width="9.28515625" style="8" customWidth="1"/>
    <col min="15058" max="15058" width="12.7109375" style="8" customWidth="1"/>
    <col min="15059" max="15070" width="11.28515625" style="8" customWidth="1"/>
    <col min="15071" max="15071" width="10.85546875" style="8" customWidth="1"/>
    <col min="15072" max="15084" width="11.42578125" style="8" customWidth="1"/>
    <col min="15085" max="15085" width="9.28515625" style="8" customWidth="1"/>
    <col min="15086" max="15086" width="12.7109375" style="8" customWidth="1"/>
    <col min="15087" max="15098" width="11.42578125" style="8" customWidth="1"/>
    <col min="15099" max="15099" width="11.85546875" style="8" customWidth="1"/>
    <col min="15100" max="15112" width="11.42578125" style="8" customWidth="1"/>
    <col min="15113" max="15113" width="9.28515625" style="8" customWidth="1"/>
    <col min="15114" max="15114" width="11.28515625" style="8" customWidth="1"/>
    <col min="15115" max="15115" width="10" style="8" customWidth="1"/>
    <col min="15116" max="15116" width="9.28515625" style="8" customWidth="1"/>
    <col min="15117" max="15122" width="12" style="8" customWidth="1"/>
    <col min="15123" max="15123" width="10" style="8" customWidth="1"/>
    <col min="15124" max="15124" width="10.7109375" style="8" customWidth="1"/>
    <col min="15125" max="15125" width="10.28515625" style="8" customWidth="1"/>
    <col min="15126" max="15126" width="9.5703125" style="8" customWidth="1"/>
    <col min="15127" max="15127" width="10.85546875" style="8" customWidth="1"/>
    <col min="15128" max="15128" width="9.7109375" style="8" customWidth="1"/>
    <col min="15129" max="15129" width="9" style="8" customWidth="1"/>
    <col min="15130" max="15131" width="9.7109375" style="8" customWidth="1"/>
    <col min="15132" max="15132" width="10.140625" style="8" customWidth="1"/>
    <col min="15133" max="15133" width="9.85546875" style="8" customWidth="1"/>
    <col min="15134" max="15134" width="10.85546875" style="8" customWidth="1"/>
    <col min="15135" max="15135" width="10" style="8" customWidth="1"/>
    <col min="15136" max="15136" width="11.140625" style="8" customWidth="1"/>
    <col min="15137" max="15137" width="10.140625" style="8" customWidth="1"/>
    <col min="15138" max="15138" width="10.5703125" style="8" customWidth="1"/>
    <col min="15139" max="15139" width="10.7109375" style="8" customWidth="1"/>
    <col min="15140" max="15284" width="9.140625" style="8"/>
    <col min="15285" max="15285" width="9.28515625" style="8" customWidth="1"/>
    <col min="15286" max="15286" width="13.42578125" style="8" bestFit="1" customWidth="1"/>
    <col min="15287" max="15287" width="12" style="8" bestFit="1" customWidth="1"/>
    <col min="15288" max="15288" width="10.5703125" style="8" bestFit="1" customWidth="1"/>
    <col min="15289" max="15289" width="10.7109375" style="8" bestFit="1" customWidth="1"/>
    <col min="15290" max="15294" width="12" style="8" bestFit="1" customWidth="1"/>
    <col min="15295" max="15295" width="11.85546875" style="8" bestFit="1" customWidth="1"/>
    <col min="15296" max="15297" width="12" style="8" bestFit="1" customWidth="1"/>
    <col min="15298" max="15298" width="13.5703125" style="8" bestFit="1" customWidth="1"/>
    <col min="15299" max="15299" width="10.85546875" style="8" customWidth="1"/>
    <col min="15300" max="15300" width="13" style="8" customWidth="1"/>
    <col min="15301" max="15301" width="11.28515625" style="8" customWidth="1"/>
    <col min="15302" max="15302" width="13.5703125" style="8" bestFit="1" customWidth="1"/>
    <col min="15303" max="15303" width="12" style="8" bestFit="1" customWidth="1"/>
    <col min="15304" max="15304" width="11.7109375" style="8" customWidth="1"/>
    <col min="15305" max="15305" width="13.42578125" style="8" bestFit="1" customWidth="1"/>
    <col min="15306" max="15306" width="13.7109375" style="8" bestFit="1" customWidth="1"/>
    <col min="15307" max="15307" width="11" style="8" bestFit="1" customWidth="1"/>
    <col min="15308" max="15308" width="13.42578125" style="8" bestFit="1" customWidth="1"/>
    <col min="15309" max="15309" width="13.7109375" style="8" bestFit="1" customWidth="1"/>
    <col min="15310" max="15310" width="13.7109375" style="8" customWidth="1"/>
    <col min="15311" max="15311" width="13.7109375" style="8" bestFit="1" customWidth="1"/>
    <col min="15312" max="15312" width="6.85546875" style="8" customWidth="1"/>
    <col min="15313" max="15313" width="9.28515625" style="8" customWidth="1"/>
    <col min="15314" max="15314" width="12.7109375" style="8" customWidth="1"/>
    <col min="15315" max="15326" width="11.28515625" style="8" customWidth="1"/>
    <col min="15327" max="15327" width="10.85546875" style="8" customWidth="1"/>
    <col min="15328" max="15340" width="11.42578125" style="8" customWidth="1"/>
    <col min="15341" max="15341" width="9.28515625" style="8" customWidth="1"/>
    <col min="15342" max="15342" width="12.7109375" style="8" customWidth="1"/>
    <col min="15343" max="15354" width="11.42578125" style="8" customWidth="1"/>
    <col min="15355" max="15355" width="11.85546875" style="8" customWidth="1"/>
    <col min="15356" max="15368" width="11.42578125" style="8" customWidth="1"/>
    <col min="15369" max="15369" width="9.28515625" style="8" customWidth="1"/>
    <col min="15370" max="15370" width="11.28515625" style="8" customWidth="1"/>
    <col min="15371" max="15371" width="10" style="8" customWidth="1"/>
    <col min="15372" max="15372" width="9.28515625" style="8" customWidth="1"/>
    <col min="15373" max="15378" width="12" style="8" customWidth="1"/>
    <col min="15379" max="15379" width="10" style="8" customWidth="1"/>
    <col min="15380" max="15380" width="10.7109375" style="8" customWidth="1"/>
    <col min="15381" max="15381" width="10.28515625" style="8" customWidth="1"/>
    <col min="15382" max="15382" width="9.5703125" style="8" customWidth="1"/>
    <col min="15383" max="15383" width="10.85546875" style="8" customWidth="1"/>
    <col min="15384" max="15384" width="9.7109375" style="8" customWidth="1"/>
    <col min="15385" max="15385" width="9" style="8" customWidth="1"/>
    <col min="15386" max="15387" width="9.7109375" style="8" customWidth="1"/>
    <col min="15388" max="15388" width="10.140625" style="8" customWidth="1"/>
    <col min="15389" max="15389" width="9.85546875" style="8" customWidth="1"/>
    <col min="15390" max="15390" width="10.85546875" style="8" customWidth="1"/>
    <col min="15391" max="15391" width="10" style="8" customWidth="1"/>
    <col min="15392" max="15392" width="11.140625" style="8" customWidth="1"/>
    <col min="15393" max="15393" width="10.140625" style="8" customWidth="1"/>
    <col min="15394" max="15394" width="10.5703125" style="8" customWidth="1"/>
    <col min="15395" max="15395" width="10.7109375" style="8" customWidth="1"/>
    <col min="15396" max="15540" width="9.140625" style="8"/>
    <col min="15541" max="15541" width="9.28515625" style="8" customWidth="1"/>
    <col min="15542" max="15542" width="13.42578125" style="8" bestFit="1" customWidth="1"/>
    <col min="15543" max="15543" width="12" style="8" bestFit="1" customWidth="1"/>
    <col min="15544" max="15544" width="10.5703125" style="8" bestFit="1" customWidth="1"/>
    <col min="15545" max="15545" width="10.7109375" style="8" bestFit="1" customWidth="1"/>
    <col min="15546" max="15550" width="12" style="8" bestFit="1" customWidth="1"/>
    <col min="15551" max="15551" width="11.85546875" style="8" bestFit="1" customWidth="1"/>
    <col min="15552" max="15553" width="12" style="8" bestFit="1" customWidth="1"/>
    <col min="15554" max="15554" width="13.5703125" style="8" bestFit="1" customWidth="1"/>
    <col min="15555" max="15555" width="10.85546875" style="8" customWidth="1"/>
    <col min="15556" max="15556" width="13" style="8" customWidth="1"/>
    <col min="15557" max="15557" width="11.28515625" style="8" customWidth="1"/>
    <col min="15558" max="15558" width="13.5703125" style="8" bestFit="1" customWidth="1"/>
    <col min="15559" max="15559" width="12" style="8" bestFit="1" customWidth="1"/>
    <col min="15560" max="15560" width="11.7109375" style="8" customWidth="1"/>
    <col min="15561" max="15561" width="13.42578125" style="8" bestFit="1" customWidth="1"/>
    <col min="15562" max="15562" width="13.7109375" style="8" bestFit="1" customWidth="1"/>
    <col min="15563" max="15563" width="11" style="8" bestFit="1" customWidth="1"/>
    <col min="15564" max="15564" width="13.42578125" style="8" bestFit="1" customWidth="1"/>
    <col min="15565" max="15565" width="13.7109375" style="8" bestFit="1" customWidth="1"/>
    <col min="15566" max="15566" width="13.7109375" style="8" customWidth="1"/>
    <col min="15567" max="15567" width="13.7109375" style="8" bestFit="1" customWidth="1"/>
    <col min="15568" max="15568" width="6.85546875" style="8" customWidth="1"/>
    <col min="15569" max="15569" width="9.28515625" style="8" customWidth="1"/>
    <col min="15570" max="15570" width="12.7109375" style="8" customWidth="1"/>
    <col min="15571" max="15582" width="11.28515625" style="8" customWidth="1"/>
    <col min="15583" max="15583" width="10.85546875" style="8" customWidth="1"/>
    <col min="15584" max="15596" width="11.42578125" style="8" customWidth="1"/>
    <col min="15597" max="15597" width="9.28515625" style="8" customWidth="1"/>
    <col min="15598" max="15598" width="12.7109375" style="8" customWidth="1"/>
    <col min="15599" max="15610" width="11.42578125" style="8" customWidth="1"/>
    <col min="15611" max="15611" width="11.85546875" style="8" customWidth="1"/>
    <col min="15612" max="15624" width="11.42578125" style="8" customWidth="1"/>
    <col min="15625" max="15625" width="9.28515625" style="8" customWidth="1"/>
    <col min="15626" max="15626" width="11.28515625" style="8" customWidth="1"/>
    <col min="15627" max="15627" width="10" style="8" customWidth="1"/>
    <col min="15628" max="15628" width="9.28515625" style="8" customWidth="1"/>
    <col min="15629" max="15634" width="12" style="8" customWidth="1"/>
    <col min="15635" max="15635" width="10" style="8" customWidth="1"/>
    <col min="15636" max="15636" width="10.7109375" style="8" customWidth="1"/>
    <col min="15637" max="15637" width="10.28515625" style="8" customWidth="1"/>
    <col min="15638" max="15638" width="9.5703125" style="8" customWidth="1"/>
    <col min="15639" max="15639" width="10.85546875" style="8" customWidth="1"/>
    <col min="15640" max="15640" width="9.7109375" style="8" customWidth="1"/>
    <col min="15641" max="15641" width="9" style="8" customWidth="1"/>
    <col min="15642" max="15643" width="9.7109375" style="8" customWidth="1"/>
    <col min="15644" max="15644" width="10.140625" style="8" customWidth="1"/>
    <col min="15645" max="15645" width="9.85546875" style="8" customWidth="1"/>
    <col min="15646" max="15646" width="10.85546875" style="8" customWidth="1"/>
    <col min="15647" max="15647" width="10" style="8" customWidth="1"/>
    <col min="15648" max="15648" width="11.140625" style="8" customWidth="1"/>
    <col min="15649" max="15649" width="10.140625" style="8" customWidth="1"/>
    <col min="15650" max="15650" width="10.5703125" style="8" customWidth="1"/>
    <col min="15651" max="15651" width="10.7109375" style="8" customWidth="1"/>
    <col min="15652" max="15796" width="9.140625" style="8"/>
    <col min="15797" max="15797" width="9.28515625" style="8" customWidth="1"/>
    <col min="15798" max="15798" width="13.42578125" style="8" bestFit="1" customWidth="1"/>
    <col min="15799" max="15799" width="12" style="8" bestFit="1" customWidth="1"/>
    <col min="15800" max="15800" width="10.5703125" style="8" bestFit="1" customWidth="1"/>
    <col min="15801" max="15801" width="10.7109375" style="8" bestFit="1" customWidth="1"/>
    <col min="15802" max="15806" width="12" style="8" bestFit="1" customWidth="1"/>
    <col min="15807" max="15807" width="11.85546875" style="8" bestFit="1" customWidth="1"/>
    <col min="15808" max="15809" width="12" style="8" bestFit="1" customWidth="1"/>
    <col min="15810" max="15810" width="13.5703125" style="8" bestFit="1" customWidth="1"/>
    <col min="15811" max="15811" width="10.85546875" style="8" customWidth="1"/>
    <col min="15812" max="15812" width="13" style="8" customWidth="1"/>
    <col min="15813" max="15813" width="11.28515625" style="8" customWidth="1"/>
    <col min="15814" max="15814" width="13.5703125" style="8" bestFit="1" customWidth="1"/>
    <col min="15815" max="15815" width="12" style="8" bestFit="1" customWidth="1"/>
    <col min="15816" max="15816" width="11.7109375" style="8" customWidth="1"/>
    <col min="15817" max="15817" width="13.42578125" style="8" bestFit="1" customWidth="1"/>
    <col min="15818" max="15818" width="13.7109375" style="8" bestFit="1" customWidth="1"/>
    <col min="15819" max="15819" width="11" style="8" bestFit="1" customWidth="1"/>
    <col min="15820" max="15820" width="13.42578125" style="8" bestFit="1" customWidth="1"/>
    <col min="15821" max="15821" width="13.7109375" style="8" bestFit="1" customWidth="1"/>
    <col min="15822" max="15822" width="13.7109375" style="8" customWidth="1"/>
    <col min="15823" max="15823" width="13.7109375" style="8" bestFit="1" customWidth="1"/>
    <col min="15824" max="15824" width="6.85546875" style="8" customWidth="1"/>
    <col min="15825" max="15825" width="9.28515625" style="8" customWidth="1"/>
    <col min="15826" max="15826" width="12.7109375" style="8" customWidth="1"/>
    <col min="15827" max="15838" width="11.28515625" style="8" customWidth="1"/>
    <col min="15839" max="15839" width="10.85546875" style="8" customWidth="1"/>
    <col min="15840" max="15852" width="11.42578125" style="8" customWidth="1"/>
    <col min="15853" max="15853" width="9.28515625" style="8" customWidth="1"/>
    <col min="15854" max="15854" width="12.7109375" style="8" customWidth="1"/>
    <col min="15855" max="15866" width="11.42578125" style="8" customWidth="1"/>
    <col min="15867" max="15867" width="11.85546875" style="8" customWidth="1"/>
    <col min="15868" max="15880" width="11.42578125" style="8" customWidth="1"/>
    <col min="15881" max="15881" width="9.28515625" style="8" customWidth="1"/>
    <col min="15882" max="15882" width="11.28515625" style="8" customWidth="1"/>
    <col min="15883" max="15883" width="10" style="8" customWidth="1"/>
    <col min="15884" max="15884" width="9.28515625" style="8" customWidth="1"/>
    <col min="15885" max="15890" width="12" style="8" customWidth="1"/>
    <col min="15891" max="15891" width="10" style="8" customWidth="1"/>
    <col min="15892" max="15892" width="10.7109375" style="8" customWidth="1"/>
    <col min="15893" max="15893" width="10.28515625" style="8" customWidth="1"/>
    <col min="15894" max="15894" width="9.5703125" style="8" customWidth="1"/>
    <col min="15895" max="15895" width="10.85546875" style="8" customWidth="1"/>
    <col min="15896" max="15896" width="9.7109375" style="8" customWidth="1"/>
    <col min="15897" max="15897" width="9" style="8" customWidth="1"/>
    <col min="15898" max="15899" width="9.7109375" style="8" customWidth="1"/>
    <col min="15900" max="15900" width="10.140625" style="8" customWidth="1"/>
    <col min="15901" max="15901" width="9.85546875" style="8" customWidth="1"/>
    <col min="15902" max="15902" width="10.85546875" style="8" customWidth="1"/>
    <col min="15903" max="15903" width="10" style="8" customWidth="1"/>
    <col min="15904" max="15904" width="11.140625" style="8" customWidth="1"/>
    <col min="15905" max="15905" width="10.140625" style="8" customWidth="1"/>
    <col min="15906" max="15906" width="10.5703125" style="8" customWidth="1"/>
    <col min="15907" max="15907" width="10.7109375" style="8" customWidth="1"/>
    <col min="15908" max="16052" width="9.140625" style="8"/>
    <col min="16053" max="16053" width="9.28515625" style="8" customWidth="1"/>
    <col min="16054" max="16054" width="13.42578125" style="8" bestFit="1" customWidth="1"/>
    <col min="16055" max="16055" width="12" style="8" bestFit="1" customWidth="1"/>
    <col min="16056" max="16056" width="10.5703125" style="8" bestFit="1" customWidth="1"/>
    <col min="16057" max="16057" width="10.7109375" style="8" bestFit="1" customWidth="1"/>
    <col min="16058" max="16062" width="12" style="8" bestFit="1" customWidth="1"/>
    <col min="16063" max="16063" width="11.85546875" style="8" bestFit="1" customWidth="1"/>
    <col min="16064" max="16065" width="12" style="8" bestFit="1" customWidth="1"/>
    <col min="16066" max="16066" width="13.5703125" style="8" bestFit="1" customWidth="1"/>
    <col min="16067" max="16067" width="10.85546875" style="8" customWidth="1"/>
    <col min="16068" max="16068" width="13" style="8" customWidth="1"/>
    <col min="16069" max="16069" width="11.28515625" style="8" customWidth="1"/>
    <col min="16070" max="16070" width="13.5703125" style="8" bestFit="1" customWidth="1"/>
    <col min="16071" max="16071" width="12" style="8" bestFit="1" customWidth="1"/>
    <col min="16072" max="16072" width="11.7109375" style="8" customWidth="1"/>
    <col min="16073" max="16073" width="13.42578125" style="8" bestFit="1" customWidth="1"/>
    <col min="16074" max="16074" width="13.7109375" style="8" bestFit="1" customWidth="1"/>
    <col min="16075" max="16075" width="11" style="8" bestFit="1" customWidth="1"/>
    <col min="16076" max="16076" width="13.42578125" style="8" bestFit="1" customWidth="1"/>
    <col min="16077" max="16077" width="13.7109375" style="8" bestFit="1" customWidth="1"/>
    <col min="16078" max="16078" width="13.7109375" style="8" customWidth="1"/>
    <col min="16079" max="16079" width="13.7109375" style="8" bestFit="1" customWidth="1"/>
    <col min="16080" max="16080" width="6.85546875" style="8" customWidth="1"/>
    <col min="16081" max="16081" width="9.28515625" style="8" customWidth="1"/>
    <col min="16082" max="16082" width="12.7109375" style="8" customWidth="1"/>
    <col min="16083" max="16094" width="11.28515625" style="8" customWidth="1"/>
    <col min="16095" max="16095" width="10.85546875" style="8" customWidth="1"/>
    <col min="16096" max="16108" width="11.42578125" style="8" customWidth="1"/>
    <col min="16109" max="16109" width="9.28515625" style="8" customWidth="1"/>
    <col min="16110" max="16110" width="12.7109375" style="8" customWidth="1"/>
    <col min="16111" max="16122" width="11.42578125" style="8" customWidth="1"/>
    <col min="16123" max="16123" width="11.85546875" style="8" customWidth="1"/>
    <col min="16124" max="16136" width="11.42578125" style="8" customWidth="1"/>
    <col min="16137" max="16137" width="9.28515625" style="8" customWidth="1"/>
    <col min="16138" max="16138" width="11.28515625" style="8" customWidth="1"/>
    <col min="16139" max="16139" width="10" style="8" customWidth="1"/>
    <col min="16140" max="16140" width="9.28515625" style="8" customWidth="1"/>
    <col min="16141" max="16146" width="12" style="8" customWidth="1"/>
    <col min="16147" max="16147" width="10" style="8" customWidth="1"/>
    <col min="16148" max="16148" width="10.7109375" style="8" customWidth="1"/>
    <col min="16149" max="16149" width="10.28515625" style="8" customWidth="1"/>
    <col min="16150" max="16150" width="9.5703125" style="8" customWidth="1"/>
    <col min="16151" max="16151" width="10.85546875" style="8" customWidth="1"/>
    <col min="16152" max="16152" width="9.7109375" style="8" customWidth="1"/>
    <col min="16153" max="16153" width="9" style="8" customWidth="1"/>
    <col min="16154" max="16155" width="9.7109375" style="8" customWidth="1"/>
    <col min="16156" max="16156" width="10.140625" style="8" customWidth="1"/>
    <col min="16157" max="16157" width="9.85546875" style="8" customWidth="1"/>
    <col min="16158" max="16158" width="10.85546875" style="8" customWidth="1"/>
    <col min="16159" max="16159" width="10" style="8" customWidth="1"/>
    <col min="16160" max="16160" width="11.140625" style="8" customWidth="1"/>
    <col min="16161" max="16161" width="10.140625" style="8" customWidth="1"/>
    <col min="16162" max="16162" width="10.5703125" style="8" customWidth="1"/>
    <col min="16163" max="16163" width="10.7109375" style="8" customWidth="1"/>
    <col min="16164" max="16384" width="9.140625" style="8"/>
  </cols>
  <sheetData>
    <row r="1" spans="1:59" s="1" customFormat="1" ht="12.75" thickBot="1">
      <c r="A1" s="178" t="s">
        <v>160</v>
      </c>
      <c r="C1" s="12" t="s">
        <v>150</v>
      </c>
      <c r="D1" s="3" t="s">
        <v>52</v>
      </c>
      <c r="E1" s="3"/>
      <c r="M1" s="4"/>
      <c r="N1" s="4" t="s">
        <v>53</v>
      </c>
      <c r="O1" s="1" t="s">
        <v>159</v>
      </c>
      <c r="P1" s="5"/>
      <c r="Q1" s="151" t="s">
        <v>150</v>
      </c>
      <c r="R1" s="5" t="s">
        <v>54</v>
      </c>
      <c r="AA1" s="4" t="s">
        <v>53</v>
      </c>
      <c r="AC1" s="17"/>
      <c r="AD1" s="1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s="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153</v>
      </c>
      <c r="W2" s="98" t="s">
        <v>154</v>
      </c>
      <c r="X2" s="96" t="s">
        <v>2</v>
      </c>
      <c r="Y2" s="196" t="s">
        <v>80</v>
      </c>
      <c r="Z2" s="197"/>
      <c r="AA2" s="198"/>
      <c r="AB2" s="112"/>
      <c r="AC2" s="66"/>
      <c r="AD2" s="67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155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C3" s="68" t="s">
        <v>85</v>
      </c>
      <c r="AD3" s="69" t="s">
        <v>87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s="1" customFormat="1">
      <c r="A4" s="91" t="s">
        <v>6</v>
      </c>
      <c r="B4" s="1">
        <v>2452660620.4331098</v>
      </c>
      <c r="C4" s="1">
        <v>27037709</v>
      </c>
      <c r="D4" s="1">
        <v>327894</v>
      </c>
      <c r="E4" s="1">
        <v>4158911</v>
      </c>
      <c r="F4" s="1">
        <v>188488385.14450067</v>
      </c>
      <c r="G4" s="1">
        <v>51655366</v>
      </c>
      <c r="H4" s="1">
        <v>121513636</v>
      </c>
      <c r="I4" s="1">
        <v>320729492</v>
      </c>
      <c r="J4" s="1">
        <v>93041739</v>
      </c>
      <c r="K4" s="1">
        <v>82435543</v>
      </c>
      <c r="L4" s="1">
        <v>109099095</v>
      </c>
      <c r="M4" s="1">
        <v>131452657</v>
      </c>
      <c r="N4" s="106">
        <v>293713374</v>
      </c>
      <c r="O4" s="105" t="s">
        <v>6</v>
      </c>
      <c r="P4" s="1">
        <v>238065287</v>
      </c>
      <c r="Q4" s="1">
        <v>233528734.28860909</v>
      </c>
      <c r="R4" s="1">
        <v>134574755</v>
      </c>
      <c r="S4" s="1">
        <v>292849702</v>
      </c>
      <c r="T4" s="1">
        <v>129988341</v>
      </c>
      <c r="U4" s="1">
        <v>2452660620.4331098</v>
      </c>
      <c r="V4" s="1">
        <v>34715065</v>
      </c>
      <c r="W4" s="1">
        <v>23293673</v>
      </c>
      <c r="X4" s="1">
        <v>2464082012.4331098</v>
      </c>
      <c r="Y4" s="120">
        <v>31524514</v>
      </c>
      <c r="Z4" s="1">
        <v>310002021.14450067</v>
      </c>
      <c r="AA4" s="106">
        <v>2111134085.288609</v>
      </c>
      <c r="AC4" s="70">
        <v>739606</v>
      </c>
      <c r="AD4" s="71">
        <f>X4/AC4</f>
        <v>3331.6144169099625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1" customFormat="1">
      <c r="A5" s="105" t="s">
        <v>7</v>
      </c>
      <c r="B5" s="1">
        <v>406502629.65672123</v>
      </c>
      <c r="C5" s="1">
        <v>22552163</v>
      </c>
      <c r="D5" s="1">
        <v>1076995</v>
      </c>
      <c r="E5" s="1">
        <v>187857</v>
      </c>
      <c r="F5" s="1">
        <v>95907139.824173421</v>
      </c>
      <c r="G5" s="1">
        <v>12149951</v>
      </c>
      <c r="H5" s="1">
        <v>20178721</v>
      </c>
      <c r="I5" s="1">
        <v>39486368</v>
      </c>
      <c r="J5" s="1">
        <v>26169109</v>
      </c>
      <c r="K5" s="1">
        <v>11375273</v>
      </c>
      <c r="L5" s="1">
        <v>10854943</v>
      </c>
      <c r="M5" s="1">
        <v>11826708</v>
      </c>
      <c r="N5" s="106">
        <v>37937797</v>
      </c>
      <c r="O5" s="105" t="s">
        <v>7</v>
      </c>
      <c r="P5" s="1">
        <v>17098888</v>
      </c>
      <c r="Q5" s="1">
        <v>20102419.832547754</v>
      </c>
      <c r="R5" s="1">
        <v>17581924</v>
      </c>
      <c r="S5" s="1">
        <v>43202747</v>
      </c>
      <c r="T5" s="1">
        <v>18813626</v>
      </c>
      <c r="U5" s="1">
        <v>406502629.65672123</v>
      </c>
      <c r="V5" s="1">
        <v>5736910</v>
      </c>
      <c r="W5" s="1">
        <v>3860681</v>
      </c>
      <c r="X5" s="1">
        <v>408378858.65672123</v>
      </c>
      <c r="Y5" s="121">
        <v>23817015</v>
      </c>
      <c r="Z5" s="1">
        <v>116085860.82417342</v>
      </c>
      <c r="AA5" s="106">
        <v>266599753.83254781</v>
      </c>
      <c r="AC5" s="72">
        <v>126758</v>
      </c>
      <c r="AD5" s="71">
        <f t="shared" ref="AD5:AD49" si="0">X5/AC5</f>
        <v>3221.7205908638607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s="1" customFormat="1">
      <c r="A6" s="105" t="s">
        <v>8</v>
      </c>
      <c r="B6" s="1">
        <v>111514403.98520517</v>
      </c>
      <c r="C6" s="1">
        <v>2166741</v>
      </c>
      <c r="D6" s="1">
        <v>332926</v>
      </c>
      <c r="E6" s="1">
        <v>38547</v>
      </c>
      <c r="F6" s="1">
        <v>13187725.21113804</v>
      </c>
      <c r="G6" s="1">
        <v>4685656</v>
      </c>
      <c r="H6" s="1">
        <v>3397805</v>
      </c>
      <c r="I6" s="1">
        <v>11213692</v>
      </c>
      <c r="J6" s="1">
        <v>7308058</v>
      </c>
      <c r="K6" s="1">
        <v>6258155</v>
      </c>
      <c r="L6" s="1">
        <v>3285271</v>
      </c>
      <c r="M6" s="1">
        <v>4040635</v>
      </c>
      <c r="N6" s="106">
        <v>9338184</v>
      </c>
      <c r="O6" s="105" t="s">
        <v>8</v>
      </c>
      <c r="P6" s="1">
        <v>4993994</v>
      </c>
      <c r="Q6" s="1">
        <v>8491250.7740671337</v>
      </c>
      <c r="R6" s="1">
        <v>4193112</v>
      </c>
      <c r="S6" s="1">
        <v>20409683</v>
      </c>
      <c r="T6" s="1">
        <v>8172969</v>
      </c>
      <c r="U6" s="1">
        <v>111514403.98520517</v>
      </c>
      <c r="V6" s="1">
        <v>1602260</v>
      </c>
      <c r="W6" s="1">
        <v>1059087</v>
      </c>
      <c r="X6" s="1">
        <v>112057576.98520517</v>
      </c>
      <c r="Y6" s="121">
        <v>2538214</v>
      </c>
      <c r="Z6" s="1">
        <v>16585530.21113804</v>
      </c>
      <c r="AA6" s="106">
        <v>92390659.774067134</v>
      </c>
      <c r="AC6" s="72">
        <v>33450</v>
      </c>
      <c r="AD6" s="71">
        <f t="shared" si="0"/>
        <v>3350.0023015009019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s="1" customFormat="1">
      <c r="A7" s="105" t="s">
        <v>9</v>
      </c>
      <c r="B7" s="1">
        <v>107236685.70408359</v>
      </c>
      <c r="C7" s="1">
        <v>1152322</v>
      </c>
      <c r="D7" s="1">
        <v>26791</v>
      </c>
      <c r="E7" s="1">
        <v>211117</v>
      </c>
      <c r="F7" s="1">
        <v>15360932.327305499</v>
      </c>
      <c r="G7" s="1">
        <v>3869203</v>
      </c>
      <c r="H7" s="1">
        <v>4245386</v>
      </c>
      <c r="I7" s="1">
        <v>9779425</v>
      </c>
      <c r="J7" s="1">
        <v>2231683</v>
      </c>
      <c r="K7" s="1">
        <v>4215367</v>
      </c>
      <c r="L7" s="1">
        <v>4188240</v>
      </c>
      <c r="M7" s="1">
        <v>2629811</v>
      </c>
      <c r="N7" s="106">
        <v>16044287</v>
      </c>
      <c r="O7" s="105" t="s">
        <v>9</v>
      </c>
      <c r="P7" s="1">
        <v>4083186</v>
      </c>
      <c r="Q7" s="1">
        <v>4133126.3767780955</v>
      </c>
      <c r="R7" s="1">
        <v>6166298</v>
      </c>
      <c r="S7" s="1">
        <v>18989532</v>
      </c>
      <c r="T7" s="1">
        <v>9909979</v>
      </c>
      <c r="U7" s="1">
        <v>107236685.70408359</v>
      </c>
      <c r="V7" s="1">
        <v>1621259</v>
      </c>
      <c r="W7" s="1">
        <v>1018460</v>
      </c>
      <c r="X7" s="1">
        <v>107839484.70408359</v>
      </c>
      <c r="Y7" s="121">
        <v>1390230</v>
      </c>
      <c r="Z7" s="1">
        <v>19606318.327305499</v>
      </c>
      <c r="AA7" s="106">
        <v>86240137.376778096</v>
      </c>
      <c r="AC7" s="72">
        <v>52967</v>
      </c>
      <c r="AD7" s="71">
        <f t="shared" si="0"/>
        <v>2035.9749410780976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1" customFormat="1">
      <c r="A8" s="105" t="s">
        <v>10</v>
      </c>
      <c r="B8" s="1">
        <v>83637739.337146491</v>
      </c>
      <c r="C8" s="1">
        <v>761653</v>
      </c>
      <c r="D8" s="1">
        <v>271646</v>
      </c>
      <c r="E8" s="1">
        <v>6492</v>
      </c>
      <c r="F8" s="1">
        <v>23448787.931809612</v>
      </c>
      <c r="G8" s="1">
        <v>3314261</v>
      </c>
      <c r="H8" s="1">
        <v>4647312</v>
      </c>
      <c r="I8" s="1">
        <v>6226480</v>
      </c>
      <c r="J8" s="1">
        <v>2948148</v>
      </c>
      <c r="K8" s="1">
        <v>2166568</v>
      </c>
      <c r="L8" s="1">
        <v>1888241</v>
      </c>
      <c r="M8" s="1">
        <v>2033796</v>
      </c>
      <c r="N8" s="106">
        <v>6105074</v>
      </c>
      <c r="O8" s="105" t="s">
        <v>10</v>
      </c>
      <c r="P8" s="1">
        <v>4300707</v>
      </c>
      <c r="Q8" s="1">
        <v>4446406.4053368764</v>
      </c>
      <c r="R8" s="1">
        <v>3113638</v>
      </c>
      <c r="S8" s="1">
        <v>14471246</v>
      </c>
      <c r="T8" s="1">
        <v>3487283</v>
      </c>
      <c r="U8" s="1">
        <v>83637739.337146491</v>
      </c>
      <c r="V8" s="1">
        <v>1212951</v>
      </c>
      <c r="W8" s="1">
        <v>794333</v>
      </c>
      <c r="X8" s="1">
        <v>84056357.337146491</v>
      </c>
      <c r="Y8" s="121">
        <v>1039791</v>
      </c>
      <c r="Z8" s="1">
        <v>28096099.931809612</v>
      </c>
      <c r="AA8" s="106">
        <v>54501848.405336879</v>
      </c>
      <c r="AC8" s="72">
        <v>24984</v>
      </c>
      <c r="AD8" s="71">
        <f t="shared" si="0"/>
        <v>3364.4075142950082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1" customFormat="1">
      <c r="A9" s="105" t="s">
        <v>11</v>
      </c>
      <c r="B9" s="1">
        <v>176248818.42089188</v>
      </c>
      <c r="C9" s="1">
        <v>13228908</v>
      </c>
      <c r="D9" s="1">
        <v>136663</v>
      </c>
      <c r="E9" s="1">
        <v>1249507</v>
      </c>
      <c r="F9" s="1">
        <v>24225622.421615876</v>
      </c>
      <c r="G9" s="1">
        <v>5124001</v>
      </c>
      <c r="H9" s="1">
        <v>9877128</v>
      </c>
      <c r="I9" s="1">
        <v>15138010</v>
      </c>
      <c r="J9" s="1">
        <v>7308862</v>
      </c>
      <c r="K9" s="1">
        <v>6319256</v>
      </c>
      <c r="L9" s="1">
        <v>5405953</v>
      </c>
      <c r="M9" s="1">
        <v>5609039</v>
      </c>
      <c r="N9" s="106">
        <v>19332737</v>
      </c>
      <c r="O9" s="105" t="s">
        <v>11</v>
      </c>
      <c r="P9" s="1">
        <v>7229681</v>
      </c>
      <c r="Q9" s="1">
        <v>10961714.999276025</v>
      </c>
      <c r="R9" s="1">
        <v>11020177</v>
      </c>
      <c r="S9" s="1">
        <v>22740027</v>
      </c>
      <c r="T9" s="1">
        <v>11341532</v>
      </c>
      <c r="U9" s="1">
        <v>176248818.42089188</v>
      </c>
      <c r="V9" s="1">
        <v>2556340</v>
      </c>
      <c r="W9" s="1">
        <v>1673889</v>
      </c>
      <c r="X9" s="1">
        <v>177131269.42089188</v>
      </c>
      <c r="Y9" s="121">
        <v>14615078</v>
      </c>
      <c r="Z9" s="1">
        <v>34102750.421615876</v>
      </c>
      <c r="AA9" s="106">
        <v>127530989.99927601</v>
      </c>
      <c r="AC9" s="72">
        <v>66377</v>
      </c>
      <c r="AD9" s="71">
        <f t="shared" si="0"/>
        <v>2668.5639516834426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1" customFormat="1">
      <c r="A10" s="105" t="s">
        <v>12</v>
      </c>
      <c r="B10" s="1">
        <v>153646957.17630684</v>
      </c>
      <c r="C10" s="1">
        <v>9648535</v>
      </c>
      <c r="D10" s="1">
        <v>828154</v>
      </c>
      <c r="E10" s="1">
        <v>190623</v>
      </c>
      <c r="F10" s="1">
        <v>39329505.456122957</v>
      </c>
      <c r="G10" s="1">
        <v>4832974</v>
      </c>
      <c r="H10" s="1">
        <v>9747269</v>
      </c>
      <c r="I10" s="1">
        <v>11010656</v>
      </c>
      <c r="J10" s="1">
        <v>5444749</v>
      </c>
      <c r="K10" s="1">
        <v>7173946</v>
      </c>
      <c r="L10" s="1">
        <v>3869977</v>
      </c>
      <c r="M10" s="1">
        <v>4192600</v>
      </c>
      <c r="N10" s="106">
        <v>13119764</v>
      </c>
      <c r="O10" s="105" t="s">
        <v>12</v>
      </c>
      <c r="P10" s="1">
        <v>5143183</v>
      </c>
      <c r="Q10" s="1">
        <v>7900169.7201838577</v>
      </c>
      <c r="R10" s="1">
        <v>7162716</v>
      </c>
      <c r="S10" s="1">
        <v>17052934</v>
      </c>
      <c r="T10" s="1">
        <v>6999202</v>
      </c>
      <c r="U10" s="1">
        <v>153646957.17630684</v>
      </c>
      <c r="V10" s="1">
        <v>2211769</v>
      </c>
      <c r="W10" s="1">
        <v>1459232</v>
      </c>
      <c r="X10" s="1">
        <v>154399494.17630684</v>
      </c>
      <c r="Y10" s="121">
        <v>10667312</v>
      </c>
      <c r="Z10" s="1">
        <v>49076774.456122957</v>
      </c>
      <c r="AA10" s="106">
        <v>93902870.720183879</v>
      </c>
      <c r="AC10" s="72">
        <v>51753</v>
      </c>
      <c r="AD10" s="71">
        <f t="shared" si="0"/>
        <v>2983.39215458634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1" customFormat="1">
      <c r="A11" s="105" t="s">
        <v>13</v>
      </c>
      <c r="B11" s="1">
        <v>190754343.2549212</v>
      </c>
      <c r="C11" s="1">
        <v>15273091</v>
      </c>
      <c r="D11" s="1">
        <v>585848</v>
      </c>
      <c r="E11" s="1">
        <v>67489</v>
      </c>
      <c r="F11" s="1">
        <v>62798051.183258958</v>
      </c>
      <c r="G11" s="1">
        <v>5413531</v>
      </c>
      <c r="H11" s="1">
        <v>12311862</v>
      </c>
      <c r="I11" s="1">
        <v>15551992</v>
      </c>
      <c r="J11" s="1">
        <v>6362492</v>
      </c>
      <c r="K11" s="1">
        <v>4806139</v>
      </c>
      <c r="L11" s="1">
        <v>3618780</v>
      </c>
      <c r="M11" s="1">
        <v>3604579</v>
      </c>
      <c r="N11" s="106">
        <v>12040999</v>
      </c>
      <c r="O11" s="105" t="s">
        <v>13</v>
      </c>
      <c r="P11" s="1">
        <v>6835276</v>
      </c>
      <c r="Q11" s="1">
        <v>11755767.071662253</v>
      </c>
      <c r="R11" s="1">
        <v>5891585</v>
      </c>
      <c r="S11" s="1">
        <v>16867403</v>
      </c>
      <c r="T11" s="1">
        <v>6969459</v>
      </c>
      <c r="U11" s="1">
        <v>190754343.2549212</v>
      </c>
      <c r="V11" s="1">
        <v>2671878</v>
      </c>
      <c r="W11" s="1">
        <v>1811653</v>
      </c>
      <c r="X11" s="1">
        <v>191614568.2549212</v>
      </c>
      <c r="Y11" s="121">
        <v>15926428</v>
      </c>
      <c r="Z11" s="1">
        <v>75109913.183258951</v>
      </c>
      <c r="AA11" s="106">
        <v>99718002.071662247</v>
      </c>
      <c r="AC11" s="72">
        <v>47798</v>
      </c>
      <c r="AD11" s="71">
        <f t="shared" si="0"/>
        <v>4008.8407099652954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1" customFormat="1">
      <c r="A12" s="105" t="s">
        <v>14</v>
      </c>
      <c r="B12" s="1">
        <v>106130186.79406245</v>
      </c>
      <c r="C12" s="1">
        <v>2705893</v>
      </c>
      <c r="D12" s="1">
        <v>67791</v>
      </c>
      <c r="E12" s="1">
        <v>1240699</v>
      </c>
      <c r="F12" s="1">
        <v>32182095.464683302</v>
      </c>
      <c r="G12" s="1">
        <v>3524676</v>
      </c>
      <c r="H12" s="1">
        <v>6089929</v>
      </c>
      <c r="I12" s="1">
        <v>11235745</v>
      </c>
      <c r="J12" s="1">
        <v>6147859</v>
      </c>
      <c r="K12" s="1">
        <v>1861004</v>
      </c>
      <c r="L12" s="1">
        <v>2814567</v>
      </c>
      <c r="M12" s="1">
        <v>2578374</v>
      </c>
      <c r="N12" s="106">
        <v>9446847</v>
      </c>
      <c r="O12" s="105" t="s">
        <v>14</v>
      </c>
      <c r="P12" s="1">
        <v>4754431</v>
      </c>
      <c r="Q12" s="1">
        <v>3613176.32937916</v>
      </c>
      <c r="R12" s="1">
        <v>3439062</v>
      </c>
      <c r="S12" s="1">
        <v>9314665</v>
      </c>
      <c r="T12" s="1">
        <v>5113373</v>
      </c>
      <c r="U12" s="1">
        <v>106130186.79406245</v>
      </c>
      <c r="V12" s="1">
        <v>1545145</v>
      </c>
      <c r="W12" s="1">
        <v>1007951</v>
      </c>
      <c r="X12" s="1">
        <v>106667380.79406245</v>
      </c>
      <c r="Y12" s="121">
        <v>4014383</v>
      </c>
      <c r="Z12" s="1">
        <v>38272024.464683302</v>
      </c>
      <c r="AA12" s="106">
        <v>63843779.329379149</v>
      </c>
      <c r="AC12" s="72">
        <v>36804</v>
      </c>
      <c r="AD12" s="71">
        <f t="shared" si="0"/>
        <v>2898.2551025448988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1" customFormat="1">
      <c r="A13" s="105" t="s">
        <v>55</v>
      </c>
      <c r="B13" s="1">
        <v>70597983.786957592</v>
      </c>
      <c r="C13" s="1">
        <v>1469844</v>
      </c>
      <c r="D13" s="1">
        <v>185170</v>
      </c>
      <c r="E13" s="1">
        <v>4637912</v>
      </c>
      <c r="F13" s="1">
        <v>5632879.4597964669</v>
      </c>
      <c r="G13" s="1">
        <v>2872358</v>
      </c>
      <c r="H13" s="1">
        <v>3672933</v>
      </c>
      <c r="I13" s="1">
        <v>4483496</v>
      </c>
      <c r="J13" s="1">
        <v>10262223</v>
      </c>
      <c r="K13" s="1">
        <v>5244884</v>
      </c>
      <c r="L13" s="1">
        <v>1983021</v>
      </c>
      <c r="M13" s="1">
        <v>2044323</v>
      </c>
      <c r="N13" s="106">
        <v>6936517</v>
      </c>
      <c r="O13" s="105" t="s">
        <v>15</v>
      </c>
      <c r="P13" s="1">
        <v>2199415</v>
      </c>
      <c r="Q13" s="1">
        <v>3588845.3271611328</v>
      </c>
      <c r="R13" s="1">
        <v>4021482</v>
      </c>
      <c r="S13" s="1">
        <v>7286280</v>
      </c>
      <c r="T13" s="1">
        <v>4076401</v>
      </c>
      <c r="U13" s="1">
        <v>70597983.786957592</v>
      </c>
      <c r="V13" s="1">
        <v>1051853</v>
      </c>
      <c r="W13" s="1">
        <v>670491</v>
      </c>
      <c r="X13" s="1">
        <v>70979345.786957592</v>
      </c>
      <c r="Y13" s="121">
        <v>6292926</v>
      </c>
      <c r="Z13" s="1">
        <v>9305812.4597964659</v>
      </c>
      <c r="AA13" s="106">
        <v>54999245.327161126</v>
      </c>
      <c r="AC13" s="72">
        <v>26412</v>
      </c>
      <c r="AD13" s="71">
        <f t="shared" si="0"/>
        <v>2687.3900419111615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s="1" customFormat="1">
      <c r="A14" s="105" t="s">
        <v>56</v>
      </c>
      <c r="B14" s="121">
        <v>176869314.40108052</v>
      </c>
      <c r="C14" s="1">
        <v>10621244</v>
      </c>
      <c r="D14" s="1">
        <v>170037</v>
      </c>
      <c r="E14" s="4">
        <v>42726</v>
      </c>
      <c r="F14" s="1">
        <v>42447758.367635608</v>
      </c>
      <c r="G14" s="1">
        <v>5745701</v>
      </c>
      <c r="H14" s="1">
        <v>8537394</v>
      </c>
      <c r="I14" s="1">
        <v>14005765</v>
      </c>
      <c r="J14" s="1">
        <v>11823539</v>
      </c>
      <c r="K14" s="1">
        <v>3978522</v>
      </c>
      <c r="L14" s="1">
        <v>4583544</v>
      </c>
      <c r="M14" s="1">
        <v>3086827</v>
      </c>
      <c r="N14" s="106">
        <v>16980205</v>
      </c>
      <c r="O14" s="105" t="s">
        <v>16</v>
      </c>
      <c r="P14" s="1">
        <v>4996912</v>
      </c>
      <c r="Q14" s="1">
        <v>11336536.033444919</v>
      </c>
      <c r="R14" s="1">
        <v>8532794</v>
      </c>
      <c r="S14" s="1">
        <v>21136953</v>
      </c>
      <c r="T14" s="1">
        <v>8842857</v>
      </c>
      <c r="U14" s="1">
        <v>176869314.40108052</v>
      </c>
      <c r="V14" s="1">
        <v>2537730</v>
      </c>
      <c r="W14" s="1">
        <v>1679782</v>
      </c>
      <c r="X14" s="1">
        <v>177727262.40108052</v>
      </c>
      <c r="Y14" s="121">
        <v>10834007</v>
      </c>
      <c r="Z14" s="1">
        <v>50985152.367635608</v>
      </c>
      <c r="AA14" s="106">
        <v>115050155.03344491</v>
      </c>
      <c r="AC14" s="72">
        <v>59183</v>
      </c>
      <c r="AD14" s="71">
        <f t="shared" si="0"/>
        <v>3003.0120541554252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1" customFormat="1">
      <c r="A15" s="105" t="s">
        <v>57</v>
      </c>
      <c r="B15" s="1">
        <v>104621990.56483346</v>
      </c>
      <c r="C15" s="1">
        <v>7169495</v>
      </c>
      <c r="D15" s="1">
        <v>507392</v>
      </c>
      <c r="E15" s="149">
        <v>0</v>
      </c>
      <c r="F15" s="1">
        <v>29867016.883160658</v>
      </c>
      <c r="G15" s="1">
        <v>2777353</v>
      </c>
      <c r="H15" s="1">
        <v>9566675</v>
      </c>
      <c r="I15" s="1">
        <v>6852630</v>
      </c>
      <c r="J15" s="1">
        <v>1957907</v>
      </c>
      <c r="K15" s="1">
        <v>6869370</v>
      </c>
      <c r="L15" s="1">
        <v>2276417</v>
      </c>
      <c r="M15" s="1">
        <v>1748180</v>
      </c>
      <c r="N15" s="106">
        <v>6375934</v>
      </c>
      <c r="O15" s="105" t="s">
        <v>17</v>
      </c>
      <c r="P15" s="1">
        <v>2577939</v>
      </c>
      <c r="Q15" s="1">
        <v>7477716.6816728041</v>
      </c>
      <c r="R15" s="1">
        <v>3747218</v>
      </c>
      <c r="S15" s="1">
        <v>10136682</v>
      </c>
      <c r="T15" s="1">
        <v>4714065</v>
      </c>
      <c r="U15" s="1">
        <v>104621990.56483346</v>
      </c>
      <c r="V15" s="1">
        <v>1487978</v>
      </c>
      <c r="W15" s="1">
        <v>993627</v>
      </c>
      <c r="X15" s="1">
        <v>105116341.56483346</v>
      </c>
      <c r="Y15" s="121">
        <v>7676887</v>
      </c>
      <c r="Z15" s="1">
        <v>39433691.883160658</v>
      </c>
      <c r="AA15" s="106">
        <v>57511411.681672804</v>
      </c>
      <c r="AC15" s="72">
        <v>26655</v>
      </c>
      <c r="AD15" s="71">
        <f t="shared" si="0"/>
        <v>3943.5881284874681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1" customFormat="1">
      <c r="A16" s="105" t="s">
        <v>58</v>
      </c>
      <c r="B16" s="121">
        <v>207833590.33051813</v>
      </c>
      <c r="C16" s="1">
        <v>5351578</v>
      </c>
      <c r="D16" s="1">
        <v>1157978</v>
      </c>
      <c r="E16" s="4">
        <v>9231599</v>
      </c>
      <c r="F16" s="1">
        <v>12876582.800668839</v>
      </c>
      <c r="G16" s="1">
        <v>10744324</v>
      </c>
      <c r="H16" s="1">
        <v>11507942</v>
      </c>
      <c r="I16" s="1">
        <v>21971093</v>
      </c>
      <c r="J16" s="1">
        <v>10583924</v>
      </c>
      <c r="K16" s="1">
        <v>8575423</v>
      </c>
      <c r="L16" s="1">
        <v>6938951</v>
      </c>
      <c r="M16" s="1">
        <v>6077415</v>
      </c>
      <c r="N16" s="106">
        <v>21674125</v>
      </c>
      <c r="O16" s="105" t="s">
        <v>18</v>
      </c>
      <c r="P16" s="1">
        <v>8776024</v>
      </c>
      <c r="Q16" s="1">
        <v>16781921.529849283</v>
      </c>
      <c r="R16" s="1">
        <v>11084021</v>
      </c>
      <c r="S16" s="1">
        <v>32337415</v>
      </c>
      <c r="T16" s="1">
        <v>12163274</v>
      </c>
      <c r="U16" s="1">
        <v>207833590.33051813</v>
      </c>
      <c r="V16" s="1">
        <v>3021485</v>
      </c>
      <c r="W16" s="1">
        <v>1973860</v>
      </c>
      <c r="X16" s="1">
        <v>208881215.33051813</v>
      </c>
      <c r="Y16" s="121">
        <v>15741155</v>
      </c>
      <c r="Z16" s="1">
        <v>24384524.800668839</v>
      </c>
      <c r="AA16" s="106">
        <v>167707910.52984929</v>
      </c>
      <c r="AC16" s="72">
        <v>81090</v>
      </c>
      <c r="AD16" s="71">
        <f t="shared" si="0"/>
        <v>2575.9183047295364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1" customFormat="1">
      <c r="A17" s="107" t="s">
        <v>59</v>
      </c>
      <c r="B17" s="122">
        <v>231478456.00388744</v>
      </c>
      <c r="C17" s="86">
        <v>3657262</v>
      </c>
      <c r="D17" s="86">
        <v>15836</v>
      </c>
      <c r="E17" s="86">
        <v>0</v>
      </c>
      <c r="F17" s="86">
        <v>110804311.58036977</v>
      </c>
      <c r="G17" s="86">
        <v>3062559</v>
      </c>
      <c r="H17" s="86">
        <v>13173135</v>
      </c>
      <c r="I17" s="86">
        <v>10301433</v>
      </c>
      <c r="J17" s="86">
        <v>5006920</v>
      </c>
      <c r="K17" s="86">
        <v>2478850</v>
      </c>
      <c r="L17" s="86">
        <v>5048324</v>
      </c>
      <c r="M17" s="86">
        <v>1616919</v>
      </c>
      <c r="N17" s="108">
        <v>18455101</v>
      </c>
      <c r="O17" s="107" t="s">
        <v>19</v>
      </c>
      <c r="P17" s="86">
        <v>16995016</v>
      </c>
      <c r="Q17" s="86">
        <v>4645843.4235176658</v>
      </c>
      <c r="R17" s="86">
        <v>9333723</v>
      </c>
      <c r="S17" s="86">
        <v>21120730</v>
      </c>
      <c r="T17" s="86">
        <v>5762493</v>
      </c>
      <c r="U17" s="86">
        <v>231478456.00388744</v>
      </c>
      <c r="V17" s="86">
        <v>3232405</v>
      </c>
      <c r="W17" s="86">
        <v>2198422</v>
      </c>
      <c r="X17" s="86">
        <v>232512439.00388744</v>
      </c>
      <c r="Y17" s="122">
        <v>3673098</v>
      </c>
      <c r="Z17" s="86">
        <v>123977446.58036977</v>
      </c>
      <c r="AA17" s="108">
        <v>103827911.42351767</v>
      </c>
      <c r="AC17" s="73">
        <v>59310</v>
      </c>
      <c r="AD17" s="71">
        <f t="shared" si="0"/>
        <v>3920.2906593135635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1" customFormat="1">
      <c r="A18" s="107" t="s">
        <v>60</v>
      </c>
      <c r="B18" s="86">
        <v>19037461.513367109</v>
      </c>
      <c r="C18" s="86">
        <v>928127</v>
      </c>
      <c r="D18" s="86">
        <v>253972.5</v>
      </c>
      <c r="E18" s="150">
        <v>0</v>
      </c>
      <c r="F18" s="86">
        <v>1704521.87126821</v>
      </c>
      <c r="G18" s="86">
        <v>1732719</v>
      </c>
      <c r="H18" s="86">
        <v>2216581</v>
      </c>
      <c r="I18" s="86">
        <v>1098971</v>
      </c>
      <c r="J18" s="86">
        <v>447567</v>
      </c>
      <c r="K18" s="86">
        <v>448514</v>
      </c>
      <c r="L18" s="86">
        <v>750219</v>
      </c>
      <c r="M18" s="86">
        <v>319270</v>
      </c>
      <c r="N18" s="108">
        <v>2172893</v>
      </c>
      <c r="O18" s="107" t="s">
        <v>20</v>
      </c>
      <c r="P18" s="86">
        <v>138183</v>
      </c>
      <c r="Q18" s="86">
        <v>1558776.1420988985</v>
      </c>
      <c r="R18" s="86">
        <v>957308</v>
      </c>
      <c r="S18" s="86">
        <v>3258833</v>
      </c>
      <c r="T18" s="86">
        <v>1051006</v>
      </c>
      <c r="U18" s="86">
        <v>19037461.513367109</v>
      </c>
      <c r="V18" s="86">
        <v>327976</v>
      </c>
      <c r="W18" s="86">
        <v>180805</v>
      </c>
      <c r="X18" s="86">
        <v>19184632.513367109</v>
      </c>
      <c r="Y18" s="122">
        <v>1182099.5</v>
      </c>
      <c r="Z18" s="86">
        <v>3921102.87126821</v>
      </c>
      <c r="AA18" s="108">
        <v>13934259.1420989</v>
      </c>
      <c r="AC18" s="73">
        <v>10065</v>
      </c>
      <c r="AD18" s="71">
        <f t="shared" si="0"/>
        <v>1906.0737718198816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1" customFormat="1">
      <c r="A19" s="105" t="s">
        <v>21</v>
      </c>
      <c r="B19" s="121">
        <v>9886488.3799467534</v>
      </c>
      <c r="C19" s="1">
        <v>1464925</v>
      </c>
      <c r="D19" s="1">
        <v>20332</v>
      </c>
      <c r="E19" s="1">
        <v>0</v>
      </c>
      <c r="F19" s="1">
        <v>1147302.3161594288</v>
      </c>
      <c r="G19" s="1">
        <v>511034</v>
      </c>
      <c r="H19" s="1">
        <v>1057049</v>
      </c>
      <c r="I19" s="1">
        <v>709632</v>
      </c>
      <c r="J19" s="1">
        <v>325472</v>
      </c>
      <c r="K19" s="1">
        <v>48902</v>
      </c>
      <c r="L19" s="1">
        <v>430490</v>
      </c>
      <c r="M19" s="1">
        <v>212700</v>
      </c>
      <c r="N19" s="106">
        <v>1325254</v>
      </c>
      <c r="O19" s="105" t="s">
        <v>21</v>
      </c>
      <c r="P19" s="1">
        <v>215003</v>
      </c>
      <c r="Q19" s="1">
        <v>699725.06378732529</v>
      </c>
      <c r="R19" s="1">
        <v>547450</v>
      </c>
      <c r="S19" s="1">
        <v>847541</v>
      </c>
      <c r="T19" s="1">
        <v>323677</v>
      </c>
      <c r="U19" s="1">
        <v>9886488.3799467534</v>
      </c>
      <c r="V19" s="1">
        <v>191529</v>
      </c>
      <c r="W19" s="1">
        <v>93895</v>
      </c>
      <c r="X19" s="1">
        <v>9984122.3799467534</v>
      </c>
      <c r="Y19" s="121">
        <v>1485257</v>
      </c>
      <c r="Z19" s="1">
        <v>2204351.316159429</v>
      </c>
      <c r="AA19" s="106">
        <v>6196880.0637873244</v>
      </c>
      <c r="AC19" s="72">
        <v>5210</v>
      </c>
      <c r="AD19" s="71">
        <f t="shared" si="0"/>
        <v>1916.3382687037915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1" customFormat="1">
      <c r="A20" s="105" t="s">
        <v>22</v>
      </c>
      <c r="B20" s="121">
        <v>48674359.695983186</v>
      </c>
      <c r="C20" s="1">
        <v>1049671</v>
      </c>
      <c r="D20" s="1">
        <v>227798</v>
      </c>
      <c r="E20" s="1">
        <v>0</v>
      </c>
      <c r="F20" s="1">
        <v>28178497.598051485</v>
      </c>
      <c r="G20" s="1">
        <v>675338</v>
      </c>
      <c r="H20" s="1">
        <v>4561954</v>
      </c>
      <c r="I20" s="1">
        <v>1552326</v>
      </c>
      <c r="J20" s="1">
        <v>2276582</v>
      </c>
      <c r="K20" s="1">
        <v>1420841</v>
      </c>
      <c r="L20" s="1">
        <v>709752</v>
      </c>
      <c r="M20" s="1">
        <v>449624</v>
      </c>
      <c r="N20" s="106">
        <v>2177712</v>
      </c>
      <c r="O20" s="105" t="s">
        <v>22</v>
      </c>
      <c r="P20" s="1">
        <v>658192</v>
      </c>
      <c r="Q20" s="1">
        <v>1074277.0979316966</v>
      </c>
      <c r="R20" s="1">
        <v>1139068</v>
      </c>
      <c r="S20" s="1">
        <v>1443898</v>
      </c>
      <c r="T20" s="1">
        <v>1078829</v>
      </c>
      <c r="U20" s="1">
        <v>48674359.695983186</v>
      </c>
      <c r="V20" s="1">
        <v>705759</v>
      </c>
      <c r="W20" s="1">
        <v>462275</v>
      </c>
      <c r="X20" s="1">
        <v>48917843.695983186</v>
      </c>
      <c r="Y20" s="121">
        <v>1277469</v>
      </c>
      <c r="Z20" s="1">
        <v>32740451.598051485</v>
      </c>
      <c r="AA20" s="106">
        <v>14656439.097931702</v>
      </c>
      <c r="AC20" s="72">
        <v>9568</v>
      </c>
      <c r="AD20" s="71">
        <f t="shared" si="0"/>
        <v>5112.6508879581088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1" customFormat="1">
      <c r="A21" s="105" t="s">
        <v>23</v>
      </c>
      <c r="B21" s="121">
        <v>79778332.064583659</v>
      </c>
      <c r="C21" s="1">
        <v>515543</v>
      </c>
      <c r="D21" s="1">
        <v>959</v>
      </c>
      <c r="E21" s="1">
        <v>186035</v>
      </c>
      <c r="F21" s="1">
        <v>51849224.953947358</v>
      </c>
      <c r="G21" s="1">
        <v>1232734</v>
      </c>
      <c r="H21" s="1">
        <v>2031514</v>
      </c>
      <c r="I21" s="1">
        <v>2200885</v>
      </c>
      <c r="J21" s="1">
        <v>2893313</v>
      </c>
      <c r="K21" s="1">
        <v>1231589</v>
      </c>
      <c r="L21" s="1">
        <v>1404656</v>
      </c>
      <c r="M21" s="1">
        <v>992149</v>
      </c>
      <c r="N21" s="106">
        <v>4327771</v>
      </c>
      <c r="O21" s="105" t="s">
        <v>23</v>
      </c>
      <c r="P21" s="1">
        <v>3496984</v>
      </c>
      <c r="Q21" s="1">
        <v>1213642.1106362885</v>
      </c>
      <c r="R21" s="1">
        <v>1285959</v>
      </c>
      <c r="S21" s="1">
        <v>3925797</v>
      </c>
      <c r="T21" s="1">
        <v>989577</v>
      </c>
      <c r="U21" s="1">
        <v>79778332.064583659</v>
      </c>
      <c r="V21" s="1">
        <v>1127486</v>
      </c>
      <c r="W21" s="1">
        <v>757679</v>
      </c>
      <c r="X21" s="1">
        <v>80148139.064583659</v>
      </c>
      <c r="Y21" s="121">
        <v>702537</v>
      </c>
      <c r="Z21" s="1">
        <v>53880738.953947358</v>
      </c>
      <c r="AA21" s="106">
        <v>25195056.110636301</v>
      </c>
      <c r="AC21" s="72">
        <v>15749</v>
      </c>
      <c r="AD21" s="71">
        <f t="shared" si="0"/>
        <v>5089.0938513292058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s="1" customFormat="1">
      <c r="A22" s="107" t="s">
        <v>61</v>
      </c>
      <c r="B22" s="122">
        <v>28160062.346573312</v>
      </c>
      <c r="C22" s="86">
        <v>2266779</v>
      </c>
      <c r="D22" s="86">
        <v>290308</v>
      </c>
      <c r="E22" s="150">
        <v>0</v>
      </c>
      <c r="F22" s="86">
        <v>9291322.2255062498</v>
      </c>
      <c r="G22" s="86">
        <v>745325</v>
      </c>
      <c r="H22" s="86">
        <v>1339416</v>
      </c>
      <c r="I22" s="86">
        <v>1207854</v>
      </c>
      <c r="J22" s="86">
        <v>2534129</v>
      </c>
      <c r="K22" s="86">
        <v>430502</v>
      </c>
      <c r="L22" s="86">
        <v>741137</v>
      </c>
      <c r="M22" s="86">
        <v>376494</v>
      </c>
      <c r="N22" s="108">
        <v>2260672</v>
      </c>
      <c r="O22" s="107" t="s">
        <v>24</v>
      </c>
      <c r="P22" s="86">
        <v>215376</v>
      </c>
      <c r="Q22" s="86">
        <v>1328064.1210670627</v>
      </c>
      <c r="R22" s="86">
        <v>979049</v>
      </c>
      <c r="S22" s="86">
        <v>2785500</v>
      </c>
      <c r="T22" s="86">
        <v>1368135</v>
      </c>
      <c r="U22" s="86">
        <v>28160062.346573312</v>
      </c>
      <c r="V22" s="86">
        <v>444362</v>
      </c>
      <c r="W22" s="86">
        <v>267445</v>
      </c>
      <c r="X22" s="86">
        <v>28336979.346573312</v>
      </c>
      <c r="Y22" s="122">
        <v>2557087</v>
      </c>
      <c r="Z22" s="86">
        <v>10630738.22550625</v>
      </c>
      <c r="AA22" s="108">
        <v>14972237.121067062</v>
      </c>
      <c r="AC22" s="73">
        <v>10023</v>
      </c>
      <c r="AD22" s="71">
        <f t="shared" si="0"/>
        <v>2827.1953852712072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1" customFormat="1">
      <c r="A23" s="105" t="s">
        <v>25</v>
      </c>
      <c r="B23" s="121">
        <v>131543158.79653156</v>
      </c>
      <c r="C23" s="1">
        <v>2868986</v>
      </c>
      <c r="D23" s="1">
        <v>141464</v>
      </c>
      <c r="E23" s="1">
        <v>0</v>
      </c>
      <c r="F23" s="1">
        <v>45480006.443617009</v>
      </c>
      <c r="G23" s="1">
        <v>3303617</v>
      </c>
      <c r="H23" s="1">
        <v>8640745</v>
      </c>
      <c r="I23" s="1">
        <v>11758378</v>
      </c>
      <c r="J23" s="1">
        <v>12232027</v>
      </c>
      <c r="K23" s="1">
        <v>4938544</v>
      </c>
      <c r="L23" s="1">
        <v>3097532</v>
      </c>
      <c r="M23" s="1">
        <v>2102577</v>
      </c>
      <c r="N23" s="106">
        <v>11091711</v>
      </c>
      <c r="O23" s="105" t="s">
        <v>25</v>
      </c>
      <c r="P23" s="1">
        <v>5186904</v>
      </c>
      <c r="Q23" s="1">
        <v>3871351.3529145387</v>
      </c>
      <c r="R23" s="1">
        <v>5145694</v>
      </c>
      <c r="S23" s="1">
        <v>7619552</v>
      </c>
      <c r="T23" s="1">
        <v>4064070</v>
      </c>
      <c r="U23" s="1">
        <v>131543158.79653156</v>
      </c>
      <c r="V23" s="1">
        <v>1857346</v>
      </c>
      <c r="W23" s="1">
        <v>1249306</v>
      </c>
      <c r="X23" s="1">
        <v>132151198.79653156</v>
      </c>
      <c r="Y23" s="121">
        <v>3010450</v>
      </c>
      <c r="Z23" s="1">
        <v>54120751.443617009</v>
      </c>
      <c r="AA23" s="106">
        <v>74411957.352914542</v>
      </c>
      <c r="AC23" s="72">
        <v>33765</v>
      </c>
      <c r="AD23" s="71">
        <f t="shared" si="0"/>
        <v>3913.8515858590717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1" customFormat="1">
      <c r="A24" s="107" t="s">
        <v>26</v>
      </c>
      <c r="B24" s="122">
        <v>322684240.72249627</v>
      </c>
      <c r="C24" s="86">
        <v>2275332</v>
      </c>
      <c r="D24" s="86">
        <v>10563</v>
      </c>
      <c r="E24" s="86">
        <v>0</v>
      </c>
      <c r="F24" s="86">
        <v>212328623.42990905</v>
      </c>
      <c r="G24" s="86">
        <v>1544629</v>
      </c>
      <c r="H24" s="86">
        <v>8793970</v>
      </c>
      <c r="I24" s="86">
        <v>20770671</v>
      </c>
      <c r="J24" s="86">
        <v>16724815</v>
      </c>
      <c r="K24" s="86">
        <v>4698680</v>
      </c>
      <c r="L24" s="86">
        <v>4289053</v>
      </c>
      <c r="M24" s="86">
        <v>1154432</v>
      </c>
      <c r="N24" s="108">
        <v>15297239</v>
      </c>
      <c r="O24" s="107" t="s">
        <v>26</v>
      </c>
      <c r="P24" s="86">
        <v>7996478</v>
      </c>
      <c r="Q24" s="86">
        <v>3209581.2925872128</v>
      </c>
      <c r="R24" s="86">
        <v>4377978</v>
      </c>
      <c r="S24" s="86">
        <v>13020561</v>
      </c>
      <c r="T24" s="86">
        <v>6191635</v>
      </c>
      <c r="U24" s="86">
        <v>322684240.72249627</v>
      </c>
      <c r="V24" s="86">
        <v>4335641</v>
      </c>
      <c r="W24" s="86">
        <v>3064632</v>
      </c>
      <c r="X24" s="86">
        <v>323955249.72249627</v>
      </c>
      <c r="Y24" s="122">
        <v>2285895</v>
      </c>
      <c r="Z24" s="86">
        <v>221122593.42990905</v>
      </c>
      <c r="AA24" s="108">
        <v>99275752.292587221</v>
      </c>
      <c r="AC24" s="73">
        <v>41399</v>
      </c>
      <c r="AD24" s="71">
        <f t="shared" si="0"/>
        <v>7825.1950463174535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1" customFormat="1">
      <c r="A25" s="105" t="s">
        <v>27</v>
      </c>
      <c r="B25" s="1">
        <v>12067319.859296551</v>
      </c>
      <c r="C25" s="1">
        <v>612182</v>
      </c>
      <c r="D25" s="1">
        <v>243606</v>
      </c>
      <c r="E25" s="1">
        <v>0</v>
      </c>
      <c r="F25" s="1">
        <v>267336.78518593026</v>
      </c>
      <c r="G25" s="1">
        <v>458128</v>
      </c>
      <c r="H25" s="1">
        <v>849792</v>
      </c>
      <c r="I25" s="1">
        <v>530544</v>
      </c>
      <c r="J25" s="1">
        <v>40886</v>
      </c>
      <c r="K25" s="1">
        <v>5133708</v>
      </c>
      <c r="L25" s="1">
        <v>299861</v>
      </c>
      <c r="M25" s="1">
        <v>197428</v>
      </c>
      <c r="N25" s="106">
        <v>1013118</v>
      </c>
      <c r="O25" s="105" t="s">
        <v>27</v>
      </c>
      <c r="P25" s="1">
        <v>66023</v>
      </c>
      <c r="Q25" s="1">
        <v>812968.074110621</v>
      </c>
      <c r="R25" s="1">
        <v>504620</v>
      </c>
      <c r="S25" s="1">
        <v>747451</v>
      </c>
      <c r="T25" s="1">
        <v>289668</v>
      </c>
      <c r="U25" s="1">
        <v>12067319.859296551</v>
      </c>
      <c r="V25" s="1">
        <v>214880</v>
      </c>
      <c r="W25" s="1">
        <v>114607</v>
      </c>
      <c r="X25" s="1">
        <v>12167592.859296551</v>
      </c>
      <c r="Y25" s="121">
        <v>855788</v>
      </c>
      <c r="Z25" s="1">
        <v>1117128.7851859303</v>
      </c>
      <c r="AA25" s="106">
        <v>10094403.07411062</v>
      </c>
      <c r="AC25" s="72">
        <v>3974</v>
      </c>
      <c r="AD25" s="71">
        <f t="shared" si="0"/>
        <v>3061.7999142668723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1" customFormat="1">
      <c r="A26" s="105" t="s">
        <v>28</v>
      </c>
      <c r="B26" s="1">
        <v>20850680.538930394</v>
      </c>
      <c r="C26" s="1">
        <v>1324680</v>
      </c>
      <c r="D26" s="1">
        <v>319322</v>
      </c>
      <c r="E26" s="1">
        <v>0</v>
      </c>
      <c r="F26" s="1">
        <v>1169137.3938284817</v>
      </c>
      <c r="G26" s="1">
        <v>1226368</v>
      </c>
      <c r="H26" s="1">
        <v>848263</v>
      </c>
      <c r="I26" s="1">
        <v>2049652</v>
      </c>
      <c r="J26" s="1">
        <v>786924</v>
      </c>
      <c r="K26" s="1">
        <v>2525585</v>
      </c>
      <c r="L26" s="1">
        <v>643168</v>
      </c>
      <c r="M26" s="1">
        <v>461197</v>
      </c>
      <c r="N26" s="106">
        <v>1341216</v>
      </c>
      <c r="O26" s="105" t="s">
        <v>28</v>
      </c>
      <c r="P26" s="1">
        <v>388090</v>
      </c>
      <c r="Q26" s="1">
        <v>1591718.1451019098</v>
      </c>
      <c r="R26" s="1">
        <v>1259440</v>
      </c>
      <c r="S26" s="1">
        <v>3637611</v>
      </c>
      <c r="T26" s="1">
        <v>1278309</v>
      </c>
      <c r="U26" s="1">
        <v>20850680.538930394</v>
      </c>
      <c r="V26" s="1">
        <v>339322</v>
      </c>
      <c r="W26" s="1">
        <v>198025</v>
      </c>
      <c r="X26" s="1">
        <v>20991977.538930394</v>
      </c>
      <c r="Y26" s="121">
        <v>1644002</v>
      </c>
      <c r="Z26" s="1">
        <v>2017400.3938284817</v>
      </c>
      <c r="AA26" s="106">
        <v>17189278.145101912</v>
      </c>
      <c r="AC26" s="72">
        <v>7077</v>
      </c>
      <c r="AD26" s="71">
        <f t="shared" si="0"/>
        <v>2966.2254541374018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1" customFormat="1">
      <c r="A27" s="105" t="s">
        <v>29</v>
      </c>
      <c r="B27" s="1">
        <v>4535919.3326592883</v>
      </c>
      <c r="C27" s="1">
        <v>641160</v>
      </c>
      <c r="D27" s="1">
        <v>122588</v>
      </c>
      <c r="E27" s="1">
        <v>0</v>
      </c>
      <c r="F27" s="1">
        <v>27942.296876488144</v>
      </c>
      <c r="G27" s="1">
        <v>66773</v>
      </c>
      <c r="H27" s="1">
        <v>1478384</v>
      </c>
      <c r="I27" s="1">
        <v>91250</v>
      </c>
      <c r="J27" s="1">
        <v>15147</v>
      </c>
      <c r="K27" s="1">
        <v>240783</v>
      </c>
      <c r="L27" s="1">
        <v>110932</v>
      </c>
      <c r="M27" s="1">
        <v>41096</v>
      </c>
      <c r="N27" s="106">
        <v>282447</v>
      </c>
      <c r="O27" s="105" t="s">
        <v>29</v>
      </c>
      <c r="P27" s="1">
        <v>20073</v>
      </c>
      <c r="Q27" s="1">
        <v>392525.03578280017</v>
      </c>
      <c r="R27" s="1">
        <v>298950</v>
      </c>
      <c r="S27" s="1">
        <v>601816</v>
      </c>
      <c r="T27" s="1">
        <v>104053</v>
      </c>
      <c r="U27" s="1">
        <v>4535919.3326592883</v>
      </c>
      <c r="V27" s="1">
        <v>108756</v>
      </c>
      <c r="W27" s="1">
        <v>43079</v>
      </c>
      <c r="X27" s="1">
        <v>4601596.3326592883</v>
      </c>
      <c r="Y27" s="121">
        <v>763748</v>
      </c>
      <c r="Z27" s="1">
        <v>1506326.2968764883</v>
      </c>
      <c r="AA27" s="106">
        <v>2265845.0357828001</v>
      </c>
      <c r="AC27" s="72">
        <v>1474</v>
      </c>
      <c r="AD27" s="71">
        <f t="shared" si="0"/>
        <v>3121.8428308407656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1" customFormat="1">
      <c r="A28" s="105" t="s">
        <v>30</v>
      </c>
      <c r="B28" s="1">
        <v>16324578.244766792</v>
      </c>
      <c r="C28" s="1">
        <v>1514674</v>
      </c>
      <c r="D28" s="1">
        <v>321177</v>
      </c>
      <c r="E28" s="1">
        <v>38073</v>
      </c>
      <c r="F28" s="1">
        <v>2435170.0994379832</v>
      </c>
      <c r="G28" s="1">
        <v>274495</v>
      </c>
      <c r="H28" s="1">
        <v>1148301</v>
      </c>
      <c r="I28" s="1">
        <v>1661052</v>
      </c>
      <c r="J28" s="1">
        <v>495864</v>
      </c>
      <c r="K28" s="1">
        <v>826387</v>
      </c>
      <c r="L28" s="1">
        <v>467541</v>
      </c>
      <c r="M28" s="1">
        <v>403226</v>
      </c>
      <c r="N28" s="106">
        <v>1515906</v>
      </c>
      <c r="O28" s="105" t="s">
        <v>30</v>
      </c>
      <c r="P28" s="1">
        <v>148562</v>
      </c>
      <c r="Q28" s="1">
        <v>1594207.1453288083</v>
      </c>
      <c r="R28" s="1">
        <v>1158296</v>
      </c>
      <c r="S28" s="1">
        <v>1336760</v>
      </c>
      <c r="T28" s="1">
        <v>984887</v>
      </c>
      <c r="U28" s="1">
        <v>16324578.244766792</v>
      </c>
      <c r="V28" s="1">
        <v>278053</v>
      </c>
      <c r="W28" s="1">
        <v>155040</v>
      </c>
      <c r="X28" s="1">
        <v>16447591.244766792</v>
      </c>
      <c r="Y28" s="121">
        <v>1873924</v>
      </c>
      <c r="Z28" s="1">
        <v>3583471.0994379832</v>
      </c>
      <c r="AA28" s="106">
        <v>10867183.145328809</v>
      </c>
      <c r="AC28" s="72">
        <v>6187</v>
      </c>
      <c r="AD28" s="71">
        <f t="shared" si="0"/>
        <v>2658.4113859328904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1" customFormat="1">
      <c r="A29" s="105" t="s">
        <v>31</v>
      </c>
      <c r="B29" s="1">
        <v>28121411.364691421</v>
      </c>
      <c r="C29" s="1">
        <v>1459436</v>
      </c>
      <c r="D29" s="1">
        <v>134674</v>
      </c>
      <c r="E29" s="1">
        <v>0</v>
      </c>
      <c r="F29" s="1">
        <v>11980857.248299709</v>
      </c>
      <c r="G29" s="1">
        <v>779778</v>
      </c>
      <c r="H29" s="1">
        <v>3403731</v>
      </c>
      <c r="I29" s="1">
        <v>1210691</v>
      </c>
      <c r="J29" s="1">
        <v>1073206</v>
      </c>
      <c r="K29" s="1">
        <v>420000</v>
      </c>
      <c r="L29" s="1">
        <v>520162</v>
      </c>
      <c r="M29" s="1">
        <v>83650</v>
      </c>
      <c r="N29" s="106">
        <v>1765079</v>
      </c>
      <c r="O29" s="105" t="s">
        <v>31</v>
      </c>
      <c r="P29" s="1">
        <v>361699</v>
      </c>
      <c r="Q29" s="1">
        <v>1276777.1163917107</v>
      </c>
      <c r="R29" s="1">
        <v>756257</v>
      </c>
      <c r="S29" s="1">
        <v>808667</v>
      </c>
      <c r="T29" s="1">
        <v>2086747</v>
      </c>
      <c r="U29" s="1">
        <v>28121411.364691421</v>
      </c>
      <c r="V29" s="1">
        <v>431054</v>
      </c>
      <c r="W29" s="1">
        <v>267078</v>
      </c>
      <c r="X29" s="1">
        <v>28285387.364691421</v>
      </c>
      <c r="Y29" s="121">
        <v>1594110</v>
      </c>
      <c r="Z29" s="1">
        <v>15384588.248299709</v>
      </c>
      <c r="AA29" s="106">
        <v>11142713.116391713</v>
      </c>
      <c r="AC29" s="72">
        <v>6641</v>
      </c>
      <c r="AD29" s="71">
        <f t="shared" si="0"/>
        <v>4259.2060479884685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s="1" customFormat="1">
      <c r="A30" s="107" t="s">
        <v>62</v>
      </c>
      <c r="B30" s="86">
        <v>29407851.340481482</v>
      </c>
      <c r="C30" s="86">
        <v>2477172</v>
      </c>
      <c r="D30" s="86">
        <v>179250</v>
      </c>
      <c r="E30" s="86">
        <v>0</v>
      </c>
      <c r="F30" s="86">
        <v>2041413.0029971437</v>
      </c>
      <c r="G30" s="86">
        <v>589785</v>
      </c>
      <c r="H30" s="86">
        <v>4795100</v>
      </c>
      <c r="I30" s="86">
        <v>1813198</v>
      </c>
      <c r="J30" s="86">
        <v>340040</v>
      </c>
      <c r="K30" s="86">
        <v>1908866</v>
      </c>
      <c r="L30" s="86">
        <v>843712</v>
      </c>
      <c r="M30" s="86">
        <v>252100</v>
      </c>
      <c r="N30" s="108">
        <v>3684916</v>
      </c>
      <c r="O30" s="107" t="s">
        <v>32</v>
      </c>
      <c r="P30" s="86">
        <v>390116</v>
      </c>
      <c r="Q30" s="86">
        <v>3702087.3374843369</v>
      </c>
      <c r="R30" s="86">
        <v>1957549</v>
      </c>
      <c r="S30" s="86">
        <v>2916319</v>
      </c>
      <c r="T30" s="86">
        <v>1516228</v>
      </c>
      <c r="U30" s="86">
        <v>29407851.340481482</v>
      </c>
      <c r="V30" s="86">
        <v>465315</v>
      </c>
      <c r="W30" s="86">
        <v>279295</v>
      </c>
      <c r="X30" s="86">
        <v>29593871.340481482</v>
      </c>
      <c r="Y30" s="122">
        <v>2656422</v>
      </c>
      <c r="Z30" s="86">
        <v>6836513.0029971432</v>
      </c>
      <c r="AA30" s="108">
        <v>19914916.337484337</v>
      </c>
      <c r="AC30" s="73">
        <v>11077</v>
      </c>
      <c r="AD30" s="71">
        <f t="shared" si="0"/>
        <v>2671.6503873324441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1" customFormat="1">
      <c r="A31" s="105" t="s">
        <v>33</v>
      </c>
      <c r="B31" s="1">
        <v>45496951.860125452</v>
      </c>
      <c r="C31" s="1">
        <v>1426967</v>
      </c>
      <c r="D31" s="1">
        <v>195232</v>
      </c>
      <c r="E31" s="1">
        <v>0</v>
      </c>
      <c r="F31" s="1">
        <v>3714854.4342442695</v>
      </c>
      <c r="G31" s="1">
        <v>1809523</v>
      </c>
      <c r="H31" s="1">
        <v>7338577</v>
      </c>
      <c r="I31" s="1">
        <v>5024358</v>
      </c>
      <c r="J31" s="1">
        <v>3204260</v>
      </c>
      <c r="K31" s="1">
        <v>475888</v>
      </c>
      <c r="L31" s="1">
        <v>1275307</v>
      </c>
      <c r="M31" s="1">
        <v>930831</v>
      </c>
      <c r="N31" s="106">
        <v>3726555</v>
      </c>
      <c r="O31" s="105" t="s">
        <v>33</v>
      </c>
      <c r="P31" s="1">
        <v>889810</v>
      </c>
      <c r="Q31" s="1">
        <v>4671770.4258811856</v>
      </c>
      <c r="R31" s="1">
        <v>2992829</v>
      </c>
      <c r="S31" s="1">
        <v>4596579</v>
      </c>
      <c r="T31" s="1">
        <v>3223611</v>
      </c>
      <c r="U31" s="1">
        <v>45496951.860125452</v>
      </c>
      <c r="V31" s="1">
        <v>693205</v>
      </c>
      <c r="W31" s="1">
        <v>432099</v>
      </c>
      <c r="X31" s="1">
        <v>45758057.860125452</v>
      </c>
      <c r="Y31" s="121">
        <v>1622199</v>
      </c>
      <c r="Z31" s="1">
        <v>11053431.43424427</v>
      </c>
      <c r="AA31" s="106">
        <v>32821321.425881185</v>
      </c>
      <c r="AC31" s="72">
        <v>16895</v>
      </c>
      <c r="AD31" s="71">
        <f t="shared" si="0"/>
        <v>2708.3786836416366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1" customFormat="1">
      <c r="A32" s="105" t="s">
        <v>34</v>
      </c>
      <c r="B32" s="1">
        <v>48327055.681122042</v>
      </c>
      <c r="C32" s="1">
        <v>677819</v>
      </c>
      <c r="D32" s="1">
        <v>11</v>
      </c>
      <c r="E32" s="1">
        <v>57923</v>
      </c>
      <c r="F32" s="1">
        <v>8651556.5781161655</v>
      </c>
      <c r="G32" s="1">
        <v>509298</v>
      </c>
      <c r="H32" s="1">
        <v>5040526</v>
      </c>
      <c r="I32" s="1">
        <v>13958484</v>
      </c>
      <c r="J32" s="1">
        <v>2141960</v>
      </c>
      <c r="K32" s="1">
        <v>1389248</v>
      </c>
      <c r="L32" s="1">
        <v>887152</v>
      </c>
      <c r="M32" s="1">
        <v>483338</v>
      </c>
      <c r="N32" s="106">
        <v>3860392</v>
      </c>
      <c r="O32" s="105" t="s">
        <v>34</v>
      </c>
      <c r="P32" s="1">
        <v>2893833</v>
      </c>
      <c r="Q32" s="1">
        <v>1129939.1030058758</v>
      </c>
      <c r="R32" s="1">
        <v>729123</v>
      </c>
      <c r="S32" s="1">
        <v>3814841</v>
      </c>
      <c r="T32" s="1">
        <v>2101612</v>
      </c>
      <c r="U32" s="1">
        <v>48327055.681122042</v>
      </c>
      <c r="V32" s="1">
        <v>698540</v>
      </c>
      <c r="W32" s="1">
        <v>458977</v>
      </c>
      <c r="X32" s="1">
        <v>48566618.681122042</v>
      </c>
      <c r="Y32" s="121">
        <v>735753</v>
      </c>
      <c r="Z32" s="1">
        <v>13692082.578116165</v>
      </c>
      <c r="AA32" s="106">
        <v>33899220.103005879</v>
      </c>
      <c r="AC32" s="72">
        <v>8968</v>
      </c>
      <c r="AD32" s="71">
        <f t="shared" si="0"/>
        <v>5415.5462400894339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1" customFormat="1">
      <c r="A33" s="105" t="s">
        <v>35</v>
      </c>
      <c r="B33" s="1">
        <v>125141884.60128801</v>
      </c>
      <c r="C33" s="1">
        <v>3526600</v>
      </c>
      <c r="D33" s="1">
        <v>53490</v>
      </c>
      <c r="E33" s="1">
        <v>0</v>
      </c>
      <c r="F33" s="1">
        <v>35590830.657483466</v>
      </c>
      <c r="G33" s="1">
        <v>2231827</v>
      </c>
      <c r="H33" s="1">
        <v>10560529</v>
      </c>
      <c r="I33" s="1">
        <v>8276797</v>
      </c>
      <c r="J33" s="1">
        <v>17423188</v>
      </c>
      <c r="K33" s="1">
        <v>964260</v>
      </c>
      <c r="L33" s="1">
        <v>5323779</v>
      </c>
      <c r="M33" s="1">
        <v>1033715</v>
      </c>
      <c r="N33" s="106">
        <v>7568991</v>
      </c>
      <c r="O33" s="105" t="s">
        <v>35</v>
      </c>
      <c r="P33" s="1">
        <v>7529482</v>
      </c>
      <c r="Q33" s="1">
        <v>10353211.943804549</v>
      </c>
      <c r="R33" s="1">
        <v>2318559</v>
      </c>
      <c r="S33" s="1">
        <v>8594172</v>
      </c>
      <c r="T33" s="1">
        <v>3792453</v>
      </c>
      <c r="U33" s="1">
        <v>125141884.60128801</v>
      </c>
      <c r="V33" s="1">
        <v>1775904</v>
      </c>
      <c r="W33" s="1">
        <v>1188511</v>
      </c>
      <c r="X33" s="1">
        <v>125729277.60128801</v>
      </c>
      <c r="Y33" s="121">
        <v>3580090</v>
      </c>
      <c r="Z33" s="1">
        <v>46151359.657483466</v>
      </c>
      <c r="AA33" s="106">
        <v>75410434.943804532</v>
      </c>
      <c r="AC33" s="72">
        <v>32500</v>
      </c>
      <c r="AD33" s="71">
        <f t="shared" si="0"/>
        <v>3868.5931569627078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1" customFormat="1">
      <c r="A34" s="105" t="s">
        <v>36</v>
      </c>
      <c r="B34" s="1">
        <v>28918307.877672937</v>
      </c>
      <c r="C34" s="1">
        <v>1667078</v>
      </c>
      <c r="D34" s="1">
        <v>100687</v>
      </c>
      <c r="E34" s="1">
        <v>238986</v>
      </c>
      <c r="F34" s="1">
        <v>6447486.7501207115</v>
      </c>
      <c r="G34" s="1">
        <v>646027</v>
      </c>
      <c r="H34" s="1">
        <v>2842090</v>
      </c>
      <c r="I34" s="1">
        <v>1216233</v>
      </c>
      <c r="J34" s="1">
        <v>2484571</v>
      </c>
      <c r="K34" s="1">
        <v>228209</v>
      </c>
      <c r="L34" s="1">
        <v>797507</v>
      </c>
      <c r="M34" s="1">
        <v>930227</v>
      </c>
      <c r="N34" s="106">
        <v>3072287</v>
      </c>
      <c r="O34" s="105" t="s">
        <v>36</v>
      </c>
      <c r="P34" s="1">
        <v>935570</v>
      </c>
      <c r="Q34" s="1">
        <v>1399204.1275522253</v>
      </c>
      <c r="R34" s="1">
        <v>1214093</v>
      </c>
      <c r="S34" s="1">
        <v>3313784</v>
      </c>
      <c r="T34" s="1">
        <v>1384268</v>
      </c>
      <c r="U34" s="1">
        <v>28918307.877672937</v>
      </c>
      <c r="V34" s="1">
        <v>456069</v>
      </c>
      <c r="W34" s="1">
        <v>274646</v>
      </c>
      <c r="X34" s="1">
        <v>29099730.877672937</v>
      </c>
      <c r="Y34" s="121">
        <v>2006751</v>
      </c>
      <c r="Z34" s="1">
        <v>9289576.7501207106</v>
      </c>
      <c r="AA34" s="106">
        <v>17621980.127552226</v>
      </c>
      <c r="AC34" s="72">
        <v>10551</v>
      </c>
      <c r="AD34" s="71">
        <f t="shared" si="0"/>
        <v>2758.0069071815883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s="1" customFormat="1">
      <c r="A35" s="107" t="s">
        <v>63</v>
      </c>
      <c r="B35" s="86">
        <v>37046349.892700985</v>
      </c>
      <c r="C35" s="86">
        <v>5920131</v>
      </c>
      <c r="D35" s="86">
        <v>1065491</v>
      </c>
      <c r="E35" s="86">
        <v>2559</v>
      </c>
      <c r="F35" s="86">
        <v>2160394.5851821294</v>
      </c>
      <c r="G35" s="86">
        <v>1676851</v>
      </c>
      <c r="H35" s="86">
        <v>3775600</v>
      </c>
      <c r="I35" s="86">
        <v>2688902</v>
      </c>
      <c r="J35" s="86">
        <v>1258054</v>
      </c>
      <c r="K35" s="86">
        <v>1260705</v>
      </c>
      <c r="L35" s="86">
        <v>1203814</v>
      </c>
      <c r="M35" s="86">
        <v>691490</v>
      </c>
      <c r="N35" s="108">
        <v>2585927</v>
      </c>
      <c r="O35" s="107" t="s">
        <v>37</v>
      </c>
      <c r="P35" s="86">
        <v>926707</v>
      </c>
      <c r="Q35" s="86">
        <v>3373376.3075188571</v>
      </c>
      <c r="R35" s="86">
        <v>1946524</v>
      </c>
      <c r="S35" s="86">
        <v>5122169</v>
      </c>
      <c r="T35" s="86">
        <v>1387655</v>
      </c>
      <c r="U35" s="86">
        <v>37046349.892700985</v>
      </c>
      <c r="V35" s="86">
        <v>577001</v>
      </c>
      <c r="W35" s="86">
        <v>351841</v>
      </c>
      <c r="X35" s="86">
        <v>37271509.892700985</v>
      </c>
      <c r="Y35" s="122">
        <v>6988181</v>
      </c>
      <c r="Z35" s="86">
        <v>5935994.5851821294</v>
      </c>
      <c r="AA35" s="108">
        <v>24122174.307518855</v>
      </c>
      <c r="AC35" s="73">
        <v>14799</v>
      </c>
      <c r="AD35" s="71">
        <f t="shared" si="0"/>
        <v>2518.5154329820248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s="1" customFormat="1">
      <c r="A36" s="123" t="s">
        <v>64</v>
      </c>
      <c r="B36" s="111">
        <v>24252707.006049663</v>
      </c>
      <c r="C36" s="111">
        <v>3913514</v>
      </c>
      <c r="D36" s="111">
        <v>9513</v>
      </c>
      <c r="E36" s="111">
        <v>1808</v>
      </c>
      <c r="F36" s="111">
        <v>445566.83527785144</v>
      </c>
      <c r="G36" s="111">
        <v>802498</v>
      </c>
      <c r="H36" s="111">
        <v>1736187</v>
      </c>
      <c r="I36" s="111">
        <v>1526266</v>
      </c>
      <c r="J36" s="111">
        <v>1623653</v>
      </c>
      <c r="K36" s="111">
        <v>597985</v>
      </c>
      <c r="L36" s="111">
        <v>1128097</v>
      </c>
      <c r="M36" s="111">
        <v>425297</v>
      </c>
      <c r="N36" s="124">
        <v>2882790</v>
      </c>
      <c r="O36" s="123" t="s">
        <v>38</v>
      </c>
      <c r="P36" s="111">
        <v>278439</v>
      </c>
      <c r="Q36" s="111">
        <v>1873308.1707718128</v>
      </c>
      <c r="R36" s="111">
        <v>1303586</v>
      </c>
      <c r="S36" s="111">
        <v>4459107</v>
      </c>
      <c r="T36" s="111">
        <v>1245092</v>
      </c>
      <c r="U36" s="111">
        <v>24252707.006049663</v>
      </c>
      <c r="V36" s="111">
        <v>401099</v>
      </c>
      <c r="W36" s="111">
        <v>230335</v>
      </c>
      <c r="X36" s="111">
        <v>24423471.006049663</v>
      </c>
      <c r="Y36" s="125">
        <v>3924835</v>
      </c>
      <c r="Z36" s="111">
        <v>2181753.8352778517</v>
      </c>
      <c r="AA36" s="124">
        <v>18146118.170771811</v>
      </c>
      <c r="AC36" s="73">
        <v>11866</v>
      </c>
      <c r="AD36" s="71">
        <f t="shared" si="0"/>
        <v>2058.2733023807232</v>
      </c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1" customFormat="1">
      <c r="A37" s="105" t="s">
        <v>65</v>
      </c>
      <c r="B37" s="121">
        <v>37306552.472187437</v>
      </c>
      <c r="C37" s="1">
        <v>2035024</v>
      </c>
      <c r="D37" s="1">
        <v>417985</v>
      </c>
      <c r="E37" s="1">
        <v>139085</v>
      </c>
      <c r="F37" s="1">
        <v>6396126.1319712903</v>
      </c>
      <c r="G37" s="1">
        <v>1377656</v>
      </c>
      <c r="H37" s="1">
        <v>2255146</v>
      </c>
      <c r="I37" s="1">
        <v>2796774</v>
      </c>
      <c r="J37" s="1">
        <v>1064815</v>
      </c>
      <c r="K37" s="1">
        <v>1410805</v>
      </c>
      <c r="L37" s="1">
        <v>1315648</v>
      </c>
      <c r="M37" s="1">
        <v>673924</v>
      </c>
      <c r="N37" s="106">
        <v>3838906</v>
      </c>
      <c r="O37" s="105" t="s">
        <v>39</v>
      </c>
      <c r="P37" s="1">
        <v>1011577</v>
      </c>
      <c r="Q37" s="1">
        <v>3732054.3402161454</v>
      </c>
      <c r="R37" s="1">
        <v>2306840</v>
      </c>
      <c r="S37" s="1">
        <v>4930802</v>
      </c>
      <c r="T37" s="1">
        <v>1603385</v>
      </c>
      <c r="U37" s="1">
        <v>37306552.472187437</v>
      </c>
      <c r="V37" s="1">
        <v>589833</v>
      </c>
      <c r="W37" s="1">
        <v>354312</v>
      </c>
      <c r="X37" s="1">
        <v>37542073.472187437</v>
      </c>
      <c r="Y37" s="121">
        <v>2592094</v>
      </c>
      <c r="Z37" s="148">
        <v>8651272.1319712903</v>
      </c>
      <c r="AA37" s="106">
        <v>26063186.340216145</v>
      </c>
      <c r="AC37" s="72">
        <v>17325</v>
      </c>
      <c r="AD37" s="71">
        <f t="shared" si="0"/>
        <v>2166.9306477453065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1" customFormat="1">
      <c r="A38" s="107" t="s">
        <v>40</v>
      </c>
      <c r="B38" s="122">
        <v>7811369.6493345983</v>
      </c>
      <c r="C38" s="86">
        <v>391997</v>
      </c>
      <c r="D38" s="86">
        <v>56005</v>
      </c>
      <c r="E38" s="86">
        <v>214042</v>
      </c>
      <c r="F38" s="86">
        <v>479528.58010289032</v>
      </c>
      <c r="G38" s="86">
        <v>153048</v>
      </c>
      <c r="H38" s="86">
        <v>1711502</v>
      </c>
      <c r="I38" s="86">
        <v>474053</v>
      </c>
      <c r="J38" s="86">
        <v>312302</v>
      </c>
      <c r="K38" s="86">
        <v>174650</v>
      </c>
      <c r="L38" s="86">
        <v>340178</v>
      </c>
      <c r="M38" s="86">
        <v>111637</v>
      </c>
      <c r="N38" s="108">
        <v>1222917</v>
      </c>
      <c r="O38" s="107" t="s">
        <v>40</v>
      </c>
      <c r="P38" s="86">
        <v>47522</v>
      </c>
      <c r="Q38" s="86">
        <v>759448.0692317076</v>
      </c>
      <c r="R38" s="86">
        <v>430108</v>
      </c>
      <c r="S38" s="86">
        <v>529868</v>
      </c>
      <c r="T38" s="86">
        <v>402564</v>
      </c>
      <c r="U38" s="86">
        <v>7811369.6493345983</v>
      </c>
      <c r="V38" s="86">
        <v>162695</v>
      </c>
      <c r="W38" s="86">
        <v>74187</v>
      </c>
      <c r="X38" s="86">
        <v>7899877.6493345983</v>
      </c>
      <c r="Y38" s="122">
        <v>662044</v>
      </c>
      <c r="Z38" s="86">
        <v>2191030.5801028903</v>
      </c>
      <c r="AA38" s="108">
        <v>4958295.0692317076</v>
      </c>
      <c r="AC38" s="72">
        <v>4569</v>
      </c>
      <c r="AD38" s="71">
        <f t="shared" si="0"/>
        <v>1729.0167759541691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1" customFormat="1">
      <c r="A39" s="105" t="s">
        <v>41</v>
      </c>
      <c r="B39" s="1">
        <v>33526011.060617078</v>
      </c>
      <c r="C39" s="1">
        <v>3835304</v>
      </c>
      <c r="D39" s="1">
        <v>99542</v>
      </c>
      <c r="E39" s="1">
        <v>3012</v>
      </c>
      <c r="F39" s="1">
        <v>7740215.9205619115</v>
      </c>
      <c r="G39" s="1">
        <v>415983</v>
      </c>
      <c r="H39" s="1">
        <v>1612016</v>
      </c>
      <c r="I39" s="1">
        <v>6122481</v>
      </c>
      <c r="J39" s="1">
        <v>1030272</v>
      </c>
      <c r="K39" s="1">
        <v>512350</v>
      </c>
      <c r="L39" s="1">
        <v>784931</v>
      </c>
      <c r="M39" s="1">
        <v>161444</v>
      </c>
      <c r="N39" s="106">
        <v>2614241</v>
      </c>
      <c r="O39" s="105" t="s">
        <v>41</v>
      </c>
      <c r="P39" s="1">
        <v>1587000</v>
      </c>
      <c r="Q39" s="1">
        <v>1536357.1400551698</v>
      </c>
      <c r="R39" s="1">
        <v>1456719</v>
      </c>
      <c r="S39" s="1">
        <v>2107439</v>
      </c>
      <c r="T39" s="1">
        <v>1906704</v>
      </c>
      <c r="U39" s="1">
        <v>33526011.060617078</v>
      </c>
      <c r="V39" s="1">
        <v>515310</v>
      </c>
      <c r="W39" s="1">
        <v>318407</v>
      </c>
      <c r="X39" s="1">
        <v>33722914.060617074</v>
      </c>
      <c r="Y39" s="121">
        <v>3937858</v>
      </c>
      <c r="Z39" s="1">
        <v>9352231.9205619115</v>
      </c>
      <c r="AA39" s="106">
        <v>20235921.140055165</v>
      </c>
      <c r="AC39" s="74">
        <v>10642</v>
      </c>
      <c r="AD39" s="71">
        <f t="shared" si="0"/>
        <v>3168.8511614938052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1" customFormat="1">
      <c r="A40" s="105" t="s">
        <v>42</v>
      </c>
      <c r="B40" s="1">
        <v>24490082.458559964</v>
      </c>
      <c r="C40" s="1">
        <v>2212967</v>
      </c>
      <c r="D40" s="1">
        <v>336377</v>
      </c>
      <c r="E40" s="1">
        <v>4003</v>
      </c>
      <c r="F40" s="1">
        <v>3516363.2576721646</v>
      </c>
      <c r="G40" s="1">
        <v>1323494</v>
      </c>
      <c r="H40" s="1">
        <v>1246380</v>
      </c>
      <c r="I40" s="1">
        <v>1863608</v>
      </c>
      <c r="J40" s="1">
        <v>188414</v>
      </c>
      <c r="K40" s="1">
        <v>459933</v>
      </c>
      <c r="L40" s="1">
        <v>725939</v>
      </c>
      <c r="M40" s="1">
        <v>541001</v>
      </c>
      <c r="N40" s="106">
        <v>2236537</v>
      </c>
      <c r="O40" s="105" t="s">
        <v>42</v>
      </c>
      <c r="P40" s="1">
        <v>1130388</v>
      </c>
      <c r="Q40" s="1">
        <v>2203670.2008877988</v>
      </c>
      <c r="R40" s="1">
        <v>1921361</v>
      </c>
      <c r="S40" s="1">
        <v>3230724</v>
      </c>
      <c r="T40" s="1">
        <v>1348923</v>
      </c>
      <c r="U40" s="1">
        <v>24490082.458559964</v>
      </c>
      <c r="V40" s="1">
        <v>395813</v>
      </c>
      <c r="W40" s="1">
        <v>232590</v>
      </c>
      <c r="X40" s="1">
        <v>24653305.458559964</v>
      </c>
      <c r="Y40" s="121">
        <v>2553347</v>
      </c>
      <c r="Z40" s="1">
        <v>4762743.2576721646</v>
      </c>
      <c r="AA40" s="106">
        <v>17173992.200887799</v>
      </c>
      <c r="AC40" s="72">
        <v>9597</v>
      </c>
      <c r="AD40" s="71">
        <f t="shared" si="0"/>
        <v>2568.8554192518459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s="1" customFormat="1">
      <c r="A41" s="105" t="s">
        <v>43</v>
      </c>
      <c r="B41" s="1">
        <v>7260045.6175392894</v>
      </c>
      <c r="C41" s="1">
        <v>905504</v>
      </c>
      <c r="D41" s="1">
        <v>43265</v>
      </c>
      <c r="E41" s="1">
        <v>2877</v>
      </c>
      <c r="F41" s="1">
        <v>1187158.5507917064</v>
      </c>
      <c r="G41" s="1">
        <v>272098</v>
      </c>
      <c r="H41" s="1">
        <v>655138</v>
      </c>
      <c r="I41" s="1">
        <v>404838</v>
      </c>
      <c r="J41" s="1">
        <v>192531</v>
      </c>
      <c r="K41" s="1">
        <v>414381</v>
      </c>
      <c r="L41" s="1">
        <v>291683</v>
      </c>
      <c r="M41" s="1">
        <v>155969</v>
      </c>
      <c r="N41" s="106">
        <v>753973</v>
      </c>
      <c r="O41" s="105" t="s">
        <v>43</v>
      </c>
      <c r="P41" s="1">
        <v>55581</v>
      </c>
      <c r="Q41" s="1">
        <v>732198.06674758217</v>
      </c>
      <c r="R41" s="1">
        <v>335318</v>
      </c>
      <c r="S41" s="1">
        <v>401147</v>
      </c>
      <c r="T41" s="1">
        <v>456386</v>
      </c>
      <c r="U41" s="1">
        <v>7260045.6175392894</v>
      </c>
      <c r="V41" s="1">
        <v>153028</v>
      </c>
      <c r="W41" s="1">
        <v>68951</v>
      </c>
      <c r="X41" s="1">
        <v>7344122.6175392894</v>
      </c>
      <c r="Y41" s="121">
        <v>951646</v>
      </c>
      <c r="Z41" s="1">
        <v>1842296.5507917064</v>
      </c>
      <c r="AA41" s="106">
        <v>4466103.0667475834</v>
      </c>
      <c r="AC41" s="72">
        <v>3921</v>
      </c>
      <c r="AD41" s="71">
        <f t="shared" si="0"/>
        <v>1873.0228557866078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s="1" customFormat="1">
      <c r="A42" s="105" t="s">
        <v>44</v>
      </c>
      <c r="B42" s="1">
        <v>6363420.6718411501</v>
      </c>
      <c r="C42" s="1">
        <v>241957</v>
      </c>
      <c r="D42" s="1">
        <v>404917</v>
      </c>
      <c r="E42" s="1">
        <v>3820</v>
      </c>
      <c r="F42" s="1">
        <v>653604.61237428919</v>
      </c>
      <c r="G42" s="1">
        <v>461128</v>
      </c>
      <c r="H42" s="1">
        <v>1344592</v>
      </c>
      <c r="I42" s="1">
        <v>82327</v>
      </c>
      <c r="J42" s="1">
        <v>34080</v>
      </c>
      <c r="K42" s="1">
        <v>310162</v>
      </c>
      <c r="L42" s="1">
        <v>171230</v>
      </c>
      <c r="M42" s="1">
        <v>47884</v>
      </c>
      <c r="N42" s="106">
        <v>400514</v>
      </c>
      <c r="O42" s="105" t="s">
        <v>44</v>
      </c>
      <c r="P42" s="1">
        <v>11881</v>
      </c>
      <c r="Q42" s="1">
        <v>652331.05946686154</v>
      </c>
      <c r="R42" s="1">
        <v>429779</v>
      </c>
      <c r="S42" s="1">
        <v>878267</v>
      </c>
      <c r="T42" s="1">
        <v>234947</v>
      </c>
      <c r="U42" s="1">
        <v>6363420.6718411501</v>
      </c>
      <c r="V42" s="1">
        <v>134909</v>
      </c>
      <c r="W42" s="1">
        <v>60435</v>
      </c>
      <c r="X42" s="1">
        <v>6437894.6718411501</v>
      </c>
      <c r="Y42" s="121">
        <v>650694</v>
      </c>
      <c r="Z42" s="1">
        <v>1998196.6123742892</v>
      </c>
      <c r="AA42" s="106">
        <v>3714530.0594668612</v>
      </c>
      <c r="AC42" s="72">
        <v>2200</v>
      </c>
      <c r="AD42" s="71">
        <f t="shared" si="0"/>
        <v>2926.3157599277956</v>
      </c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s="1" customFormat="1">
      <c r="A43" s="105" t="s">
        <v>45</v>
      </c>
      <c r="B43" s="1">
        <v>8234742.575601697</v>
      </c>
      <c r="C43" s="1">
        <v>1019376</v>
      </c>
      <c r="D43" s="1">
        <v>175528</v>
      </c>
      <c r="E43" s="1">
        <v>35248</v>
      </c>
      <c r="F43" s="1">
        <v>523116.47523309593</v>
      </c>
      <c r="G43" s="1">
        <v>242924</v>
      </c>
      <c r="H43" s="1">
        <v>513270</v>
      </c>
      <c r="I43" s="1">
        <v>632176</v>
      </c>
      <c r="J43" s="1">
        <v>267153</v>
      </c>
      <c r="K43" s="1">
        <v>321279</v>
      </c>
      <c r="L43" s="1">
        <v>328342</v>
      </c>
      <c r="M43" s="1">
        <v>73527</v>
      </c>
      <c r="N43" s="106">
        <v>828473</v>
      </c>
      <c r="O43" s="105" t="s">
        <v>45</v>
      </c>
      <c r="P43" s="1">
        <v>357943</v>
      </c>
      <c r="Q43" s="1">
        <v>1101009.1003686008</v>
      </c>
      <c r="R43" s="1">
        <v>498371</v>
      </c>
      <c r="S43" s="1">
        <v>992620</v>
      </c>
      <c r="T43" s="1">
        <v>324387</v>
      </c>
      <c r="U43" s="1">
        <v>8234742.575601697</v>
      </c>
      <c r="V43" s="1">
        <v>167346</v>
      </c>
      <c r="W43" s="1">
        <v>78208</v>
      </c>
      <c r="X43" s="1">
        <v>8323880.575601697</v>
      </c>
      <c r="Y43" s="121">
        <v>1230152</v>
      </c>
      <c r="Z43" s="1">
        <v>1036386.4752330959</v>
      </c>
      <c r="AA43" s="106">
        <v>5968204.1003686013</v>
      </c>
      <c r="AC43" s="72">
        <v>4408</v>
      </c>
      <c r="AD43" s="71">
        <f t="shared" si="0"/>
        <v>1888.3576623415829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1" customFormat="1">
      <c r="A44" s="105" t="s">
        <v>46</v>
      </c>
      <c r="B44" s="1">
        <v>5580333.168313832</v>
      </c>
      <c r="C44" s="1">
        <v>18388</v>
      </c>
      <c r="D44" s="1">
        <v>571425</v>
      </c>
      <c r="E44" s="1">
        <v>7990</v>
      </c>
      <c r="F44" s="1">
        <v>339077.1048840388</v>
      </c>
      <c r="G44" s="1">
        <v>513877</v>
      </c>
      <c r="H44" s="1">
        <v>2190440</v>
      </c>
      <c r="I44" s="1">
        <v>80278</v>
      </c>
      <c r="J44" s="1">
        <v>15147</v>
      </c>
      <c r="K44" s="1">
        <v>88624</v>
      </c>
      <c r="L44" s="1">
        <v>79809</v>
      </c>
      <c r="M44" s="1">
        <v>43203</v>
      </c>
      <c r="N44" s="106">
        <v>271397</v>
      </c>
      <c r="O44" s="105" t="s">
        <v>46</v>
      </c>
      <c r="P44" s="1">
        <v>20843</v>
      </c>
      <c r="Q44" s="1">
        <v>695803.06342979346</v>
      </c>
      <c r="R44" s="1">
        <v>328792</v>
      </c>
      <c r="S44" s="1">
        <v>267067</v>
      </c>
      <c r="T44" s="1">
        <v>48173</v>
      </c>
      <c r="U44" s="1">
        <v>5580333.168313832</v>
      </c>
      <c r="V44" s="1">
        <v>120422</v>
      </c>
      <c r="W44" s="1">
        <v>52998</v>
      </c>
      <c r="X44" s="1">
        <v>5647757.168313832</v>
      </c>
      <c r="Y44" s="121">
        <v>597803</v>
      </c>
      <c r="Z44" s="1">
        <v>2529517.1048840387</v>
      </c>
      <c r="AA44" s="106">
        <v>2453013.0634297933</v>
      </c>
      <c r="AC44" s="72">
        <v>1039</v>
      </c>
      <c r="AD44" s="71">
        <f t="shared" si="0"/>
        <v>5435.7624334108104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1" customFormat="1">
      <c r="A45" s="105" t="s">
        <v>47</v>
      </c>
      <c r="B45" s="1">
        <v>9342987.9644773137</v>
      </c>
      <c r="C45" s="1">
        <v>311836</v>
      </c>
      <c r="D45" s="1">
        <v>269260</v>
      </c>
      <c r="E45" s="1">
        <v>5252</v>
      </c>
      <c r="F45" s="1">
        <v>234523.89922321483</v>
      </c>
      <c r="G45" s="1">
        <v>222755</v>
      </c>
      <c r="H45" s="1">
        <v>678420</v>
      </c>
      <c r="I45" s="1">
        <v>368802</v>
      </c>
      <c r="J45" s="1">
        <v>4014888</v>
      </c>
      <c r="K45" s="1">
        <v>355067</v>
      </c>
      <c r="L45" s="1">
        <v>250029</v>
      </c>
      <c r="M45" s="1">
        <v>51635</v>
      </c>
      <c r="N45" s="106">
        <v>572933</v>
      </c>
      <c r="O45" s="105" t="s">
        <v>47</v>
      </c>
      <c r="P45" s="1">
        <v>20843</v>
      </c>
      <c r="Q45" s="1">
        <v>715815.06525409862</v>
      </c>
      <c r="R45" s="1">
        <v>524326</v>
      </c>
      <c r="S45" s="1">
        <v>549172</v>
      </c>
      <c r="T45" s="1">
        <v>197431</v>
      </c>
      <c r="U45" s="1">
        <v>9342987.9644773137</v>
      </c>
      <c r="V45" s="1">
        <v>177596</v>
      </c>
      <c r="W45" s="1">
        <v>88733</v>
      </c>
      <c r="X45" s="1">
        <v>9431850.9644773137</v>
      </c>
      <c r="Y45" s="121">
        <v>586348</v>
      </c>
      <c r="Z45" s="1">
        <v>912943.89922321483</v>
      </c>
      <c r="AA45" s="106">
        <v>7843696.0652540987</v>
      </c>
      <c r="AC45" s="72">
        <v>3401</v>
      </c>
      <c r="AD45" s="71">
        <f t="shared" si="0"/>
        <v>2773.2581489201157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1" customFormat="1">
      <c r="A46" s="105" t="s">
        <v>48</v>
      </c>
      <c r="B46" s="1">
        <v>7636186.4184451373</v>
      </c>
      <c r="C46" s="1">
        <v>598503</v>
      </c>
      <c r="D46" s="1">
        <v>461632</v>
      </c>
      <c r="E46" s="1">
        <v>86431</v>
      </c>
      <c r="F46" s="1">
        <v>12856.348382774921</v>
      </c>
      <c r="G46" s="1">
        <v>187361</v>
      </c>
      <c r="H46" s="1">
        <v>1702191</v>
      </c>
      <c r="I46" s="1">
        <v>153993</v>
      </c>
      <c r="J46" s="1">
        <v>162009</v>
      </c>
      <c r="K46" s="1">
        <v>258316</v>
      </c>
      <c r="L46" s="1">
        <v>264586</v>
      </c>
      <c r="M46" s="1">
        <v>73514</v>
      </c>
      <c r="N46" s="106">
        <v>703860</v>
      </c>
      <c r="O46" s="105" t="s">
        <v>48</v>
      </c>
      <c r="P46" s="1">
        <v>152848</v>
      </c>
      <c r="Q46" s="1">
        <v>768560.07006236259</v>
      </c>
      <c r="R46" s="1">
        <v>588419</v>
      </c>
      <c r="S46" s="1">
        <v>903236</v>
      </c>
      <c r="T46" s="1">
        <v>557871</v>
      </c>
      <c r="U46" s="1">
        <v>7636186.4184451373</v>
      </c>
      <c r="V46" s="1">
        <v>156764</v>
      </c>
      <c r="W46" s="1">
        <v>72523</v>
      </c>
      <c r="X46" s="1">
        <v>7720427.4184451373</v>
      </c>
      <c r="Y46" s="121">
        <v>1146566</v>
      </c>
      <c r="Z46" s="1">
        <v>1715047.348382775</v>
      </c>
      <c r="AA46" s="106">
        <v>4774573.0700623626</v>
      </c>
      <c r="AC46" s="72">
        <v>3599</v>
      </c>
      <c r="AD46" s="71">
        <f t="shared" si="0"/>
        <v>2145.1590493040117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1" customFormat="1">
      <c r="A47" s="107" t="s">
        <v>66</v>
      </c>
      <c r="B47" s="86">
        <v>33094427.117012177</v>
      </c>
      <c r="C47" s="86">
        <v>4457202</v>
      </c>
      <c r="D47" s="86">
        <v>305004</v>
      </c>
      <c r="E47" s="86">
        <v>6832</v>
      </c>
      <c r="F47" s="86">
        <v>3589674.9393257434</v>
      </c>
      <c r="G47" s="86">
        <v>673075</v>
      </c>
      <c r="H47" s="86">
        <v>1777914</v>
      </c>
      <c r="I47" s="86">
        <v>3208969</v>
      </c>
      <c r="J47" s="86">
        <v>893473</v>
      </c>
      <c r="K47" s="86">
        <v>736652</v>
      </c>
      <c r="L47" s="86">
        <v>1184674</v>
      </c>
      <c r="M47" s="86">
        <v>765777</v>
      </c>
      <c r="N47" s="108">
        <v>3437080</v>
      </c>
      <c r="O47" s="107" t="s">
        <v>49</v>
      </c>
      <c r="P47" s="86">
        <v>2395942</v>
      </c>
      <c r="Q47" s="86">
        <v>1949159.1776864328</v>
      </c>
      <c r="R47" s="86">
        <v>2347457</v>
      </c>
      <c r="S47" s="86">
        <v>3501225</v>
      </c>
      <c r="T47" s="86">
        <v>1864317</v>
      </c>
      <c r="U47" s="86">
        <v>33094427.117012177</v>
      </c>
      <c r="V47" s="86">
        <v>527764</v>
      </c>
      <c r="W47" s="86">
        <v>314308</v>
      </c>
      <c r="X47" s="86">
        <v>33307883.117012173</v>
      </c>
      <c r="Y47" s="122">
        <v>4769038</v>
      </c>
      <c r="Z47" s="86">
        <v>5367588.9393257434</v>
      </c>
      <c r="AA47" s="108">
        <v>22957800.177686434</v>
      </c>
      <c r="AC47" s="73">
        <v>15311</v>
      </c>
      <c r="AD47" s="71">
        <f t="shared" si="0"/>
        <v>2175.421795899169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1" customFormat="1">
      <c r="A48" s="123" t="s">
        <v>50</v>
      </c>
      <c r="B48" s="125">
        <v>48923111.234506637</v>
      </c>
      <c r="C48" s="111">
        <v>1049509</v>
      </c>
      <c r="D48" s="111">
        <v>105888</v>
      </c>
      <c r="E48" s="111">
        <v>107423</v>
      </c>
      <c r="F48" s="111">
        <v>1429147.1348255728</v>
      </c>
      <c r="G48" s="111">
        <v>32183556</v>
      </c>
      <c r="H48" s="111">
        <v>1399514</v>
      </c>
      <c r="I48" s="111">
        <v>938145</v>
      </c>
      <c r="J48" s="111">
        <v>428950</v>
      </c>
      <c r="K48" s="111">
        <v>768306</v>
      </c>
      <c r="L48" s="111">
        <v>576787</v>
      </c>
      <c r="M48" s="111">
        <v>302869</v>
      </c>
      <c r="N48" s="124">
        <v>2268006</v>
      </c>
      <c r="O48" s="123" t="s">
        <v>50</v>
      </c>
      <c r="P48" s="111">
        <v>567453</v>
      </c>
      <c r="Q48" s="111">
        <v>1093467.0996810677</v>
      </c>
      <c r="R48" s="111">
        <v>1363689</v>
      </c>
      <c r="S48" s="111">
        <v>3597041</v>
      </c>
      <c r="T48" s="111">
        <v>743361</v>
      </c>
      <c r="U48" s="111">
        <v>48923111.234506637</v>
      </c>
      <c r="V48" s="111">
        <v>701208</v>
      </c>
      <c r="W48" s="111">
        <v>464638</v>
      </c>
      <c r="X48" s="111">
        <v>49159681.234506637</v>
      </c>
      <c r="Y48" s="125">
        <v>1262820</v>
      </c>
      <c r="Z48" s="111">
        <v>2828661.1348255728</v>
      </c>
      <c r="AA48" s="124">
        <v>44831630.099681064</v>
      </c>
      <c r="AC48" s="73">
        <v>7591</v>
      </c>
      <c r="AD48" s="71">
        <f t="shared" si="0"/>
        <v>6476.0481141492082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16384" s="1" customFormat="1">
      <c r="A49" s="109" t="s">
        <v>51</v>
      </c>
      <c r="B49" s="87">
        <v>5869558111.3774319</v>
      </c>
      <c r="C49" s="87">
        <v>176404781</v>
      </c>
      <c r="D49" s="87">
        <v>12566829</v>
      </c>
      <c r="E49" s="87">
        <v>22466435.5</v>
      </c>
      <c r="F49" s="87">
        <v>1147570232.5170977</v>
      </c>
      <c r="G49" s="87">
        <v>178615616</v>
      </c>
      <c r="H49" s="87">
        <v>328011959</v>
      </c>
      <c r="I49" s="87">
        <v>594458865</v>
      </c>
      <c r="J49" s="87">
        <v>273522904</v>
      </c>
      <c r="K49" s="87">
        <v>188758021</v>
      </c>
      <c r="L49" s="87">
        <v>197093031</v>
      </c>
      <c r="M49" s="87">
        <v>197085088</v>
      </c>
      <c r="N49" s="110">
        <v>578602658</v>
      </c>
      <c r="O49" s="109" t="s">
        <v>51</v>
      </c>
      <c r="P49" s="87">
        <v>368145284</v>
      </c>
      <c r="Q49" s="87">
        <v>409830011.36033148</v>
      </c>
      <c r="R49" s="87">
        <v>273266016</v>
      </c>
      <c r="S49" s="87">
        <v>642655565</v>
      </c>
      <c r="T49" s="87">
        <v>280504815</v>
      </c>
      <c r="U49" s="87">
        <v>5869558111.3774319</v>
      </c>
      <c r="V49" s="87">
        <v>84437013</v>
      </c>
      <c r="W49" s="87">
        <v>55745001</v>
      </c>
      <c r="X49" s="87">
        <v>5898250123.3774319</v>
      </c>
      <c r="Y49" s="126">
        <v>211438045.5</v>
      </c>
      <c r="Z49" s="87">
        <v>1475582191.5170977</v>
      </c>
      <c r="AA49" s="110">
        <v>4182537874.3603344</v>
      </c>
      <c r="AC49" s="75">
        <v>1774538</v>
      </c>
      <c r="AD49" s="71">
        <f t="shared" si="0"/>
        <v>3323.8229462414624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16384" s="1" customFormat="1" ht="12.75" thickBot="1">
      <c r="A50" s="29" t="s">
        <v>72</v>
      </c>
      <c r="B50" s="145">
        <f>AVERAGE(B4:B48)</f>
        <v>130434624.69727625</v>
      </c>
      <c r="C50" s="145">
        <f t="shared" ref="C50:AA50" si="1">AVERAGE(C4:C48)</f>
        <v>3920106.2444444443</v>
      </c>
      <c r="D50" s="189">
        <f>D49/COUNTA($A$4:$A$48)</f>
        <v>279262.86666666664</v>
      </c>
      <c r="E50" s="189">
        <f>E49/COUNTA($A$4:$A$48)</f>
        <v>499254.12222222221</v>
      </c>
      <c r="F50" s="145">
        <f t="shared" si="1"/>
        <v>25501560.72260217</v>
      </c>
      <c r="G50" s="145">
        <f t="shared" si="1"/>
        <v>3969235.9111111113</v>
      </c>
      <c r="H50" s="145">
        <f t="shared" si="1"/>
        <v>7289154.6444444442</v>
      </c>
      <c r="I50" s="145">
        <f t="shared" si="1"/>
        <v>13210197</v>
      </c>
      <c r="J50" s="145">
        <f t="shared" si="1"/>
        <v>6078286.7555555552</v>
      </c>
      <c r="K50" s="145">
        <f t="shared" si="1"/>
        <v>4194622.6888888888</v>
      </c>
      <c r="L50" s="145">
        <f t="shared" si="1"/>
        <v>4379845.1333333338</v>
      </c>
      <c r="M50" s="145">
        <f t="shared" si="1"/>
        <v>4379668.6222222224</v>
      </c>
      <c r="N50" s="145">
        <f t="shared" si="1"/>
        <v>12857836.844444444</v>
      </c>
      <c r="O50" s="31" t="s">
        <v>152</v>
      </c>
      <c r="P50" s="145">
        <f t="shared" si="1"/>
        <v>8181006.3111111112</v>
      </c>
      <c r="Q50" s="145">
        <f t="shared" si="1"/>
        <v>9107333.5857851431</v>
      </c>
      <c r="R50" s="145">
        <f t="shared" si="1"/>
        <v>6072578.1333333338</v>
      </c>
      <c r="S50" s="145">
        <f t="shared" si="1"/>
        <v>14281234.777777778</v>
      </c>
      <c r="T50" s="145">
        <f t="shared" si="1"/>
        <v>6233440.333333333</v>
      </c>
      <c r="U50" s="145">
        <f t="shared" si="1"/>
        <v>130434624.69727625</v>
      </c>
      <c r="V50" s="145">
        <f t="shared" si="1"/>
        <v>1876378.0666666667</v>
      </c>
      <c r="W50" s="145">
        <f t="shared" si="1"/>
        <v>1238777.8</v>
      </c>
      <c r="X50" s="145">
        <f t="shared" si="1"/>
        <v>131072224.96394292</v>
      </c>
      <c r="Y50" s="145">
        <f t="shared" si="1"/>
        <v>4698623.2333333334</v>
      </c>
      <c r="Z50" s="145">
        <f t="shared" si="1"/>
        <v>32790715.367046606</v>
      </c>
      <c r="AA50" s="145">
        <f t="shared" si="1"/>
        <v>92945286.096896246</v>
      </c>
      <c r="AC50" s="76">
        <f>AVERAGE(AC4:AC48)</f>
        <v>39434.177777777775</v>
      </c>
      <c r="AD50" s="77">
        <f>X50/AC50</f>
        <v>3323.822946241462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16384" ht="12.75" thickTop="1">
      <c r="AB51" s="127"/>
      <c r="AC51" s="30"/>
    </row>
    <row r="52" spans="1:16384">
      <c r="A52" s="142" t="s">
        <v>171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  <c r="IX52" s="142"/>
      <c r="IY52" s="142"/>
      <c r="IZ52" s="142"/>
      <c r="JA52" s="142"/>
      <c r="JB52" s="142"/>
      <c r="JC52" s="142"/>
      <c r="JD52" s="142"/>
      <c r="JE52" s="142"/>
      <c r="JF52" s="142"/>
      <c r="JG52" s="142"/>
      <c r="JH52" s="142"/>
      <c r="JI52" s="142"/>
      <c r="JJ52" s="142"/>
      <c r="JK52" s="142"/>
      <c r="JL52" s="142"/>
      <c r="JM52" s="142"/>
      <c r="JN52" s="142"/>
      <c r="JO52" s="142"/>
      <c r="JP52" s="142"/>
      <c r="JQ52" s="142"/>
      <c r="JR52" s="142"/>
      <c r="JS52" s="142"/>
      <c r="JT52" s="142"/>
      <c r="JU52" s="142"/>
      <c r="JV52" s="142"/>
      <c r="JW52" s="142"/>
      <c r="JX52" s="142"/>
      <c r="JY52" s="142"/>
      <c r="JZ52" s="142"/>
      <c r="KA52" s="142"/>
      <c r="KB52" s="142"/>
      <c r="KC52" s="142"/>
      <c r="KD52" s="142"/>
      <c r="KE52" s="142"/>
      <c r="KF52" s="142"/>
      <c r="KG52" s="142"/>
      <c r="KH52" s="142"/>
      <c r="KI52" s="142"/>
      <c r="KJ52" s="142"/>
      <c r="KK52" s="142"/>
      <c r="KL52" s="142"/>
      <c r="KM52" s="142"/>
      <c r="KN52" s="142"/>
      <c r="KO52" s="142"/>
      <c r="KP52" s="142"/>
      <c r="KQ52" s="142"/>
      <c r="KR52" s="142"/>
      <c r="KS52" s="142"/>
      <c r="KT52" s="142"/>
      <c r="KU52" s="142"/>
      <c r="KV52" s="142"/>
      <c r="KW52" s="142"/>
      <c r="KX52" s="142"/>
      <c r="KY52" s="142"/>
      <c r="KZ52" s="142"/>
      <c r="LA52" s="142"/>
      <c r="LB52" s="142"/>
      <c r="LC52" s="142"/>
      <c r="LD52" s="142"/>
      <c r="LE52" s="142"/>
      <c r="LF52" s="142"/>
      <c r="LG52" s="142"/>
      <c r="LH52" s="142"/>
      <c r="LI52" s="142"/>
      <c r="LJ52" s="142"/>
      <c r="LK52" s="142"/>
      <c r="LL52" s="142"/>
      <c r="LM52" s="142"/>
      <c r="LN52" s="142"/>
      <c r="LO52" s="142"/>
      <c r="LP52" s="142"/>
      <c r="LQ52" s="142"/>
      <c r="LR52" s="142"/>
      <c r="LS52" s="142"/>
      <c r="LT52" s="142"/>
      <c r="LU52" s="142"/>
      <c r="LV52" s="142"/>
      <c r="LW52" s="142"/>
      <c r="LX52" s="142"/>
      <c r="LY52" s="142"/>
      <c r="LZ52" s="142"/>
      <c r="MA52" s="142"/>
      <c r="MB52" s="142"/>
      <c r="MC52" s="142"/>
      <c r="MD52" s="142"/>
      <c r="ME52" s="142"/>
      <c r="MF52" s="142"/>
      <c r="MG52" s="142"/>
      <c r="MH52" s="142"/>
      <c r="MI52" s="142"/>
      <c r="MJ52" s="142"/>
      <c r="MK52" s="142"/>
      <c r="ML52" s="142"/>
      <c r="MM52" s="142"/>
      <c r="MN52" s="142"/>
      <c r="MO52" s="142"/>
      <c r="MP52" s="142"/>
      <c r="MQ52" s="142"/>
      <c r="MR52" s="142"/>
      <c r="MS52" s="142"/>
      <c r="MT52" s="142"/>
      <c r="MU52" s="142"/>
      <c r="MV52" s="142"/>
      <c r="MW52" s="142"/>
      <c r="MX52" s="142"/>
      <c r="MY52" s="142"/>
      <c r="MZ52" s="142"/>
      <c r="NA52" s="142"/>
      <c r="NB52" s="142"/>
      <c r="NC52" s="142"/>
      <c r="ND52" s="142"/>
      <c r="NE52" s="142"/>
      <c r="NF52" s="142"/>
      <c r="NG52" s="142"/>
      <c r="NH52" s="142"/>
      <c r="NI52" s="142"/>
      <c r="NJ52" s="142"/>
      <c r="NK52" s="142"/>
      <c r="NL52" s="142"/>
      <c r="NM52" s="142"/>
      <c r="NN52" s="142"/>
      <c r="NO52" s="142"/>
      <c r="NP52" s="142"/>
      <c r="NQ52" s="142"/>
      <c r="NR52" s="142"/>
      <c r="NS52" s="142"/>
      <c r="NT52" s="142"/>
      <c r="NU52" s="142"/>
      <c r="NV52" s="142"/>
      <c r="NW52" s="142"/>
      <c r="NX52" s="142"/>
      <c r="NY52" s="142"/>
      <c r="NZ52" s="142"/>
      <c r="OA52" s="142"/>
      <c r="OB52" s="142"/>
      <c r="OC52" s="142"/>
      <c r="OD52" s="142"/>
      <c r="OE52" s="142"/>
      <c r="OF52" s="142"/>
      <c r="OG52" s="142"/>
      <c r="OH52" s="142"/>
      <c r="OI52" s="142"/>
      <c r="OJ52" s="142"/>
      <c r="OK52" s="142"/>
      <c r="OL52" s="142"/>
      <c r="OM52" s="142"/>
      <c r="ON52" s="142"/>
      <c r="OO52" s="142"/>
      <c r="OP52" s="142"/>
      <c r="OQ52" s="142"/>
      <c r="OR52" s="142"/>
      <c r="OS52" s="142"/>
      <c r="OT52" s="142"/>
      <c r="OU52" s="142"/>
      <c r="OV52" s="142"/>
      <c r="OW52" s="142"/>
      <c r="OX52" s="142"/>
      <c r="OY52" s="142"/>
      <c r="OZ52" s="142"/>
      <c r="PA52" s="142"/>
      <c r="PB52" s="142"/>
      <c r="PC52" s="142"/>
      <c r="PD52" s="142"/>
      <c r="PE52" s="142"/>
      <c r="PF52" s="142"/>
      <c r="PG52" s="142"/>
      <c r="PH52" s="142"/>
      <c r="PI52" s="142"/>
      <c r="PJ52" s="142"/>
      <c r="PK52" s="142"/>
      <c r="PL52" s="142"/>
      <c r="PM52" s="142"/>
      <c r="PN52" s="142"/>
      <c r="PO52" s="142"/>
      <c r="PP52" s="142"/>
      <c r="PQ52" s="142"/>
      <c r="PR52" s="142"/>
      <c r="PS52" s="142"/>
      <c r="PT52" s="142"/>
      <c r="PU52" s="142"/>
      <c r="PV52" s="142"/>
      <c r="PW52" s="142"/>
      <c r="PX52" s="142"/>
      <c r="PY52" s="142"/>
      <c r="PZ52" s="142"/>
      <c r="QA52" s="142"/>
      <c r="QB52" s="142"/>
      <c r="QC52" s="142"/>
      <c r="QD52" s="142"/>
      <c r="QE52" s="142"/>
      <c r="QF52" s="142"/>
      <c r="QG52" s="142"/>
      <c r="QH52" s="142"/>
      <c r="QI52" s="142"/>
      <c r="QJ52" s="142"/>
      <c r="QK52" s="142"/>
      <c r="QL52" s="142"/>
      <c r="QM52" s="142"/>
      <c r="QN52" s="142"/>
      <c r="QO52" s="142"/>
      <c r="QP52" s="142"/>
      <c r="QQ52" s="142"/>
      <c r="QR52" s="142"/>
      <c r="QS52" s="142"/>
      <c r="QT52" s="142"/>
      <c r="QU52" s="142"/>
      <c r="QV52" s="142"/>
      <c r="QW52" s="142"/>
      <c r="QX52" s="142"/>
      <c r="QY52" s="142"/>
      <c r="QZ52" s="142"/>
      <c r="RA52" s="142"/>
      <c r="RB52" s="142"/>
      <c r="RC52" s="142"/>
      <c r="RD52" s="142"/>
      <c r="RE52" s="142"/>
      <c r="RF52" s="142"/>
      <c r="RG52" s="142"/>
      <c r="RH52" s="142"/>
      <c r="RI52" s="142"/>
      <c r="RJ52" s="142"/>
      <c r="RK52" s="142"/>
      <c r="RL52" s="142"/>
      <c r="RM52" s="142"/>
      <c r="RN52" s="142"/>
      <c r="RO52" s="142"/>
      <c r="RP52" s="142"/>
      <c r="RQ52" s="142"/>
      <c r="RR52" s="142"/>
      <c r="RS52" s="142"/>
      <c r="RT52" s="142"/>
      <c r="RU52" s="142"/>
      <c r="RV52" s="142"/>
      <c r="RW52" s="142"/>
      <c r="RX52" s="142"/>
      <c r="RY52" s="142"/>
      <c r="RZ52" s="142"/>
      <c r="SA52" s="142"/>
      <c r="SB52" s="142"/>
      <c r="SC52" s="142"/>
      <c r="SD52" s="142"/>
      <c r="SE52" s="142"/>
      <c r="SF52" s="142"/>
      <c r="SG52" s="142"/>
      <c r="SH52" s="142"/>
      <c r="SI52" s="142"/>
      <c r="SJ52" s="142"/>
      <c r="SK52" s="142"/>
      <c r="SL52" s="142"/>
      <c r="SM52" s="142"/>
      <c r="SN52" s="142"/>
      <c r="SO52" s="142"/>
      <c r="SP52" s="142"/>
      <c r="SQ52" s="142"/>
      <c r="SR52" s="142"/>
      <c r="SS52" s="142"/>
      <c r="ST52" s="142"/>
      <c r="SU52" s="142"/>
      <c r="SV52" s="142"/>
      <c r="SW52" s="142"/>
      <c r="SX52" s="142"/>
      <c r="SY52" s="142"/>
      <c r="SZ52" s="142"/>
      <c r="TA52" s="142"/>
      <c r="TB52" s="142"/>
      <c r="TC52" s="142"/>
      <c r="TD52" s="142"/>
      <c r="TE52" s="142"/>
      <c r="TF52" s="142"/>
      <c r="TG52" s="142"/>
      <c r="TH52" s="142"/>
      <c r="TI52" s="142"/>
      <c r="TJ52" s="142"/>
      <c r="TK52" s="142"/>
      <c r="TL52" s="142"/>
      <c r="TM52" s="142"/>
      <c r="TN52" s="142"/>
      <c r="TO52" s="142"/>
      <c r="TP52" s="142"/>
      <c r="TQ52" s="142"/>
      <c r="TR52" s="142"/>
      <c r="TS52" s="142"/>
      <c r="TT52" s="142"/>
      <c r="TU52" s="142"/>
      <c r="TV52" s="142"/>
      <c r="TW52" s="142"/>
      <c r="TX52" s="142"/>
      <c r="TY52" s="142"/>
      <c r="TZ52" s="142"/>
      <c r="UA52" s="142"/>
      <c r="UB52" s="142"/>
      <c r="UC52" s="142"/>
      <c r="UD52" s="142"/>
      <c r="UE52" s="142"/>
      <c r="UF52" s="142"/>
      <c r="UG52" s="142"/>
      <c r="UH52" s="142"/>
      <c r="UI52" s="142"/>
      <c r="UJ52" s="142"/>
      <c r="UK52" s="142"/>
      <c r="UL52" s="142"/>
      <c r="UM52" s="142"/>
      <c r="UN52" s="142"/>
      <c r="UO52" s="142"/>
      <c r="UP52" s="142"/>
      <c r="UQ52" s="142"/>
      <c r="UR52" s="142"/>
      <c r="US52" s="142"/>
      <c r="UT52" s="142"/>
      <c r="UU52" s="142"/>
      <c r="UV52" s="142"/>
      <c r="UW52" s="142"/>
      <c r="UX52" s="142"/>
      <c r="UY52" s="142"/>
      <c r="UZ52" s="142"/>
      <c r="VA52" s="142"/>
      <c r="VB52" s="142"/>
      <c r="VC52" s="142"/>
      <c r="VD52" s="142"/>
      <c r="VE52" s="142"/>
      <c r="VF52" s="142"/>
      <c r="VG52" s="142"/>
      <c r="VH52" s="142"/>
      <c r="VI52" s="142"/>
      <c r="VJ52" s="142"/>
      <c r="VK52" s="142"/>
      <c r="VL52" s="142"/>
      <c r="VM52" s="142"/>
      <c r="VN52" s="142"/>
      <c r="VO52" s="142"/>
      <c r="VP52" s="142"/>
      <c r="VQ52" s="142"/>
      <c r="VR52" s="142"/>
      <c r="VS52" s="142"/>
      <c r="VT52" s="142"/>
      <c r="VU52" s="142"/>
      <c r="VV52" s="142"/>
      <c r="VW52" s="142"/>
      <c r="VX52" s="142"/>
      <c r="VY52" s="142"/>
      <c r="VZ52" s="142"/>
      <c r="WA52" s="142"/>
      <c r="WB52" s="142"/>
      <c r="WC52" s="142"/>
      <c r="WD52" s="142"/>
      <c r="WE52" s="142"/>
      <c r="WF52" s="142"/>
      <c r="WG52" s="142"/>
      <c r="WH52" s="142"/>
      <c r="WI52" s="142"/>
      <c r="WJ52" s="142"/>
      <c r="WK52" s="142"/>
      <c r="WL52" s="142"/>
      <c r="WM52" s="142"/>
      <c r="WN52" s="142"/>
      <c r="WO52" s="142"/>
      <c r="WP52" s="142"/>
      <c r="WQ52" s="142"/>
      <c r="WR52" s="142"/>
      <c r="WS52" s="142"/>
      <c r="WT52" s="142"/>
      <c r="WU52" s="142"/>
      <c r="WV52" s="142"/>
      <c r="WW52" s="142"/>
      <c r="WX52" s="142"/>
      <c r="WY52" s="142"/>
      <c r="WZ52" s="142"/>
      <c r="XA52" s="142"/>
      <c r="XB52" s="142"/>
      <c r="XC52" s="142"/>
      <c r="XD52" s="142"/>
      <c r="XE52" s="142"/>
      <c r="XF52" s="142"/>
      <c r="XG52" s="142"/>
      <c r="XH52" s="142"/>
      <c r="XI52" s="142"/>
      <c r="XJ52" s="142"/>
      <c r="XK52" s="142"/>
      <c r="XL52" s="142"/>
      <c r="XM52" s="142"/>
      <c r="XN52" s="142"/>
      <c r="XO52" s="142"/>
      <c r="XP52" s="142"/>
      <c r="XQ52" s="142"/>
      <c r="XR52" s="142"/>
      <c r="XS52" s="142"/>
      <c r="XT52" s="142"/>
      <c r="XU52" s="142"/>
      <c r="XV52" s="142"/>
      <c r="XW52" s="142"/>
      <c r="XX52" s="142"/>
      <c r="XY52" s="142"/>
      <c r="XZ52" s="142"/>
      <c r="YA52" s="142"/>
      <c r="YB52" s="142"/>
      <c r="YC52" s="142"/>
      <c r="YD52" s="142"/>
      <c r="YE52" s="142"/>
      <c r="YF52" s="142"/>
      <c r="YG52" s="142"/>
      <c r="YH52" s="142"/>
      <c r="YI52" s="142"/>
      <c r="YJ52" s="142"/>
      <c r="YK52" s="142"/>
      <c r="YL52" s="142"/>
      <c r="YM52" s="142"/>
      <c r="YN52" s="142"/>
      <c r="YO52" s="142"/>
      <c r="YP52" s="142"/>
      <c r="YQ52" s="142"/>
      <c r="YR52" s="142"/>
      <c r="YS52" s="142"/>
      <c r="YT52" s="142"/>
      <c r="YU52" s="142"/>
      <c r="YV52" s="142"/>
      <c r="YW52" s="142"/>
      <c r="YX52" s="142"/>
      <c r="YY52" s="142"/>
      <c r="YZ52" s="142"/>
      <c r="ZA52" s="142"/>
      <c r="ZB52" s="142"/>
      <c r="ZC52" s="142"/>
      <c r="ZD52" s="142"/>
      <c r="ZE52" s="142"/>
      <c r="ZF52" s="142"/>
      <c r="ZG52" s="142"/>
      <c r="ZH52" s="142"/>
      <c r="ZI52" s="142"/>
      <c r="ZJ52" s="142"/>
      <c r="ZK52" s="142"/>
      <c r="ZL52" s="142"/>
      <c r="ZM52" s="142"/>
      <c r="ZN52" s="142"/>
      <c r="ZO52" s="142"/>
      <c r="ZP52" s="142"/>
      <c r="ZQ52" s="142"/>
      <c r="ZR52" s="142"/>
      <c r="ZS52" s="142"/>
      <c r="ZT52" s="142"/>
      <c r="ZU52" s="142"/>
      <c r="ZV52" s="142"/>
      <c r="ZW52" s="142"/>
      <c r="ZX52" s="142"/>
      <c r="ZY52" s="142"/>
      <c r="ZZ52" s="142"/>
      <c r="AAA52" s="142"/>
      <c r="AAB52" s="142"/>
      <c r="AAC52" s="142"/>
      <c r="AAD52" s="142"/>
      <c r="AAE52" s="142"/>
      <c r="AAF52" s="142"/>
      <c r="AAG52" s="142"/>
      <c r="AAH52" s="142"/>
      <c r="AAI52" s="142"/>
      <c r="AAJ52" s="142"/>
      <c r="AAK52" s="142"/>
      <c r="AAL52" s="142"/>
      <c r="AAM52" s="142"/>
      <c r="AAN52" s="142"/>
      <c r="AAO52" s="142"/>
      <c r="AAP52" s="142"/>
      <c r="AAQ52" s="142"/>
      <c r="AAR52" s="142"/>
      <c r="AAS52" s="142"/>
      <c r="AAT52" s="142"/>
      <c r="AAU52" s="142"/>
      <c r="AAV52" s="142"/>
      <c r="AAW52" s="142"/>
      <c r="AAX52" s="142"/>
      <c r="AAY52" s="142"/>
      <c r="AAZ52" s="142"/>
      <c r="ABA52" s="142"/>
      <c r="ABB52" s="142"/>
      <c r="ABC52" s="142"/>
      <c r="ABD52" s="142"/>
      <c r="ABE52" s="142"/>
      <c r="ABF52" s="142"/>
      <c r="ABG52" s="142"/>
      <c r="ABH52" s="142"/>
      <c r="ABI52" s="142"/>
      <c r="ABJ52" s="142"/>
      <c r="ABK52" s="142"/>
      <c r="ABL52" s="142"/>
      <c r="ABM52" s="142"/>
      <c r="ABN52" s="142"/>
      <c r="ABO52" s="142"/>
      <c r="ABP52" s="142"/>
      <c r="ABQ52" s="142"/>
      <c r="ABR52" s="142"/>
      <c r="ABS52" s="142"/>
      <c r="ABT52" s="142"/>
      <c r="ABU52" s="142"/>
      <c r="ABV52" s="142"/>
      <c r="ABW52" s="142"/>
      <c r="ABX52" s="142"/>
      <c r="ABY52" s="142"/>
      <c r="ABZ52" s="142"/>
      <c r="ACA52" s="142"/>
      <c r="ACB52" s="142"/>
      <c r="ACC52" s="142"/>
      <c r="ACD52" s="142"/>
      <c r="ACE52" s="142"/>
      <c r="ACF52" s="142"/>
      <c r="ACG52" s="142"/>
      <c r="ACH52" s="142"/>
      <c r="ACI52" s="142"/>
      <c r="ACJ52" s="142"/>
      <c r="ACK52" s="142"/>
      <c r="ACL52" s="142"/>
      <c r="ACM52" s="142"/>
      <c r="ACN52" s="142"/>
      <c r="ACO52" s="142"/>
      <c r="ACP52" s="142"/>
      <c r="ACQ52" s="142"/>
      <c r="ACR52" s="142"/>
      <c r="ACS52" s="142"/>
      <c r="ACT52" s="142"/>
      <c r="ACU52" s="142"/>
      <c r="ACV52" s="142"/>
      <c r="ACW52" s="142"/>
      <c r="ACX52" s="142"/>
      <c r="ACY52" s="142"/>
      <c r="ACZ52" s="142"/>
      <c r="ADA52" s="142"/>
      <c r="ADB52" s="142"/>
      <c r="ADC52" s="142"/>
      <c r="ADD52" s="142"/>
      <c r="ADE52" s="142"/>
      <c r="ADF52" s="142"/>
      <c r="ADG52" s="142"/>
      <c r="ADH52" s="142"/>
      <c r="ADI52" s="142"/>
      <c r="ADJ52" s="142"/>
      <c r="ADK52" s="142"/>
      <c r="ADL52" s="142"/>
      <c r="ADM52" s="142"/>
      <c r="ADN52" s="142"/>
      <c r="ADO52" s="142"/>
      <c r="ADP52" s="142"/>
      <c r="ADQ52" s="142"/>
      <c r="ADR52" s="142"/>
      <c r="ADS52" s="142"/>
      <c r="ADT52" s="142"/>
      <c r="ADU52" s="142"/>
      <c r="ADV52" s="142"/>
      <c r="ADW52" s="142"/>
      <c r="ADX52" s="142"/>
      <c r="ADY52" s="142"/>
      <c r="ADZ52" s="142"/>
      <c r="AEA52" s="142"/>
      <c r="AEB52" s="142"/>
      <c r="AEC52" s="142"/>
      <c r="AED52" s="142"/>
      <c r="AEE52" s="142"/>
      <c r="AEF52" s="142"/>
      <c r="AEG52" s="142"/>
      <c r="AEH52" s="142"/>
      <c r="AEI52" s="142"/>
      <c r="AEJ52" s="142"/>
      <c r="AEK52" s="142"/>
      <c r="AEL52" s="142"/>
      <c r="AEM52" s="142"/>
      <c r="AEN52" s="142"/>
      <c r="AEO52" s="142"/>
      <c r="AEP52" s="142"/>
      <c r="AEQ52" s="142"/>
      <c r="AER52" s="142"/>
      <c r="AES52" s="142"/>
      <c r="AET52" s="142"/>
      <c r="AEU52" s="142"/>
      <c r="AEV52" s="142"/>
      <c r="AEW52" s="142"/>
      <c r="AEX52" s="142"/>
      <c r="AEY52" s="142"/>
      <c r="AEZ52" s="142"/>
      <c r="AFA52" s="142"/>
      <c r="AFB52" s="142"/>
      <c r="AFC52" s="142"/>
      <c r="AFD52" s="142"/>
      <c r="AFE52" s="142"/>
      <c r="AFF52" s="142"/>
      <c r="AFG52" s="142"/>
      <c r="AFH52" s="142"/>
      <c r="AFI52" s="142"/>
      <c r="AFJ52" s="142"/>
      <c r="AFK52" s="142"/>
      <c r="AFL52" s="142"/>
      <c r="AFM52" s="142"/>
      <c r="AFN52" s="142"/>
      <c r="AFO52" s="142"/>
      <c r="AFP52" s="142"/>
      <c r="AFQ52" s="142"/>
      <c r="AFR52" s="142"/>
      <c r="AFS52" s="142"/>
      <c r="AFT52" s="142"/>
      <c r="AFU52" s="142"/>
      <c r="AFV52" s="142"/>
      <c r="AFW52" s="142"/>
      <c r="AFX52" s="142"/>
      <c r="AFY52" s="142"/>
      <c r="AFZ52" s="142"/>
      <c r="AGA52" s="142"/>
      <c r="AGB52" s="142"/>
      <c r="AGC52" s="142"/>
      <c r="AGD52" s="142"/>
      <c r="AGE52" s="142"/>
      <c r="AGF52" s="142"/>
      <c r="AGG52" s="142"/>
      <c r="AGH52" s="142"/>
      <c r="AGI52" s="142"/>
      <c r="AGJ52" s="142"/>
      <c r="AGK52" s="142"/>
      <c r="AGL52" s="142"/>
      <c r="AGM52" s="142"/>
      <c r="AGN52" s="142"/>
      <c r="AGO52" s="142"/>
      <c r="AGP52" s="142"/>
      <c r="AGQ52" s="142"/>
      <c r="AGR52" s="142"/>
      <c r="AGS52" s="142"/>
      <c r="AGT52" s="142"/>
      <c r="AGU52" s="142"/>
      <c r="AGV52" s="142"/>
      <c r="AGW52" s="142"/>
      <c r="AGX52" s="142"/>
      <c r="AGY52" s="142"/>
      <c r="AGZ52" s="142"/>
      <c r="AHA52" s="142"/>
      <c r="AHB52" s="142"/>
      <c r="AHC52" s="142"/>
      <c r="AHD52" s="142"/>
      <c r="AHE52" s="142"/>
      <c r="AHF52" s="142"/>
      <c r="AHG52" s="142"/>
      <c r="AHH52" s="142"/>
      <c r="AHI52" s="142"/>
      <c r="AHJ52" s="142"/>
      <c r="AHK52" s="142"/>
      <c r="AHL52" s="142"/>
      <c r="AHM52" s="142"/>
      <c r="AHN52" s="142"/>
      <c r="AHO52" s="142"/>
      <c r="AHP52" s="142"/>
      <c r="AHQ52" s="142"/>
      <c r="AHR52" s="142"/>
      <c r="AHS52" s="142"/>
      <c r="AHT52" s="142"/>
      <c r="AHU52" s="142"/>
      <c r="AHV52" s="142"/>
      <c r="AHW52" s="142"/>
      <c r="AHX52" s="142"/>
      <c r="AHY52" s="142"/>
      <c r="AHZ52" s="142"/>
      <c r="AIA52" s="142"/>
      <c r="AIB52" s="142"/>
      <c r="AIC52" s="142"/>
      <c r="AID52" s="142"/>
      <c r="AIE52" s="142"/>
      <c r="AIF52" s="142"/>
      <c r="AIG52" s="142"/>
      <c r="AIH52" s="142"/>
      <c r="AII52" s="142"/>
      <c r="AIJ52" s="142"/>
      <c r="AIK52" s="142"/>
      <c r="AIL52" s="142"/>
      <c r="AIM52" s="142"/>
      <c r="AIN52" s="142"/>
      <c r="AIO52" s="142"/>
      <c r="AIP52" s="142"/>
      <c r="AIQ52" s="142"/>
      <c r="AIR52" s="142"/>
      <c r="AIS52" s="142"/>
      <c r="AIT52" s="142"/>
      <c r="AIU52" s="142"/>
      <c r="AIV52" s="142"/>
      <c r="AIW52" s="142"/>
      <c r="AIX52" s="142"/>
      <c r="AIY52" s="142"/>
      <c r="AIZ52" s="142"/>
      <c r="AJA52" s="142"/>
      <c r="AJB52" s="142"/>
      <c r="AJC52" s="142"/>
      <c r="AJD52" s="142"/>
      <c r="AJE52" s="142"/>
      <c r="AJF52" s="142"/>
      <c r="AJG52" s="142"/>
      <c r="AJH52" s="142"/>
      <c r="AJI52" s="142"/>
      <c r="AJJ52" s="142"/>
      <c r="AJK52" s="142"/>
      <c r="AJL52" s="142"/>
      <c r="AJM52" s="142"/>
      <c r="AJN52" s="142"/>
      <c r="AJO52" s="142"/>
      <c r="AJP52" s="142"/>
      <c r="AJQ52" s="142"/>
      <c r="AJR52" s="142"/>
      <c r="AJS52" s="142"/>
      <c r="AJT52" s="142"/>
      <c r="AJU52" s="142"/>
      <c r="AJV52" s="142"/>
      <c r="AJW52" s="142"/>
      <c r="AJX52" s="142"/>
      <c r="AJY52" s="142"/>
      <c r="AJZ52" s="142"/>
      <c r="AKA52" s="142"/>
      <c r="AKB52" s="142"/>
      <c r="AKC52" s="142"/>
      <c r="AKD52" s="142"/>
      <c r="AKE52" s="142"/>
      <c r="AKF52" s="142"/>
      <c r="AKG52" s="142"/>
      <c r="AKH52" s="142"/>
      <c r="AKI52" s="142"/>
      <c r="AKJ52" s="142"/>
      <c r="AKK52" s="142"/>
      <c r="AKL52" s="142"/>
      <c r="AKM52" s="142"/>
      <c r="AKN52" s="142"/>
      <c r="AKO52" s="142"/>
      <c r="AKP52" s="142"/>
      <c r="AKQ52" s="142"/>
      <c r="AKR52" s="142"/>
      <c r="AKS52" s="142"/>
      <c r="AKT52" s="142"/>
      <c r="AKU52" s="142"/>
      <c r="AKV52" s="142"/>
      <c r="AKW52" s="142"/>
      <c r="AKX52" s="142"/>
      <c r="AKY52" s="142"/>
      <c r="AKZ52" s="142"/>
      <c r="ALA52" s="142"/>
      <c r="ALB52" s="142"/>
      <c r="ALC52" s="142"/>
      <c r="ALD52" s="142"/>
      <c r="ALE52" s="142"/>
      <c r="ALF52" s="142"/>
      <c r="ALG52" s="142"/>
      <c r="ALH52" s="142"/>
      <c r="ALI52" s="142"/>
      <c r="ALJ52" s="142"/>
      <c r="ALK52" s="142"/>
      <c r="ALL52" s="142"/>
      <c r="ALM52" s="142"/>
      <c r="ALN52" s="142"/>
      <c r="ALO52" s="142"/>
      <c r="ALP52" s="142"/>
      <c r="ALQ52" s="142"/>
      <c r="ALR52" s="142"/>
      <c r="ALS52" s="142"/>
      <c r="ALT52" s="142"/>
      <c r="ALU52" s="142"/>
      <c r="ALV52" s="142"/>
      <c r="ALW52" s="142"/>
      <c r="ALX52" s="142"/>
      <c r="ALY52" s="142"/>
      <c r="ALZ52" s="142"/>
      <c r="AMA52" s="142"/>
      <c r="AMB52" s="142"/>
      <c r="AMC52" s="142"/>
      <c r="AMD52" s="142"/>
      <c r="AME52" s="142"/>
      <c r="AMF52" s="142"/>
      <c r="AMG52" s="142"/>
      <c r="AMH52" s="142"/>
      <c r="AMI52" s="142"/>
      <c r="AMJ52" s="142"/>
      <c r="AMK52" s="142"/>
      <c r="AML52" s="142"/>
      <c r="AMM52" s="142"/>
      <c r="AMN52" s="142"/>
      <c r="AMO52" s="142"/>
      <c r="AMP52" s="142"/>
      <c r="AMQ52" s="142"/>
      <c r="AMR52" s="142"/>
      <c r="AMS52" s="142"/>
      <c r="AMT52" s="142"/>
      <c r="AMU52" s="142"/>
      <c r="AMV52" s="142"/>
      <c r="AMW52" s="142"/>
      <c r="AMX52" s="142"/>
      <c r="AMY52" s="142"/>
      <c r="AMZ52" s="142"/>
      <c r="ANA52" s="142"/>
      <c r="ANB52" s="142"/>
      <c r="ANC52" s="142"/>
      <c r="AND52" s="142"/>
      <c r="ANE52" s="142"/>
      <c r="ANF52" s="142"/>
      <c r="ANG52" s="142"/>
      <c r="ANH52" s="142"/>
      <c r="ANI52" s="142"/>
      <c r="ANJ52" s="142"/>
      <c r="ANK52" s="142"/>
      <c r="ANL52" s="142"/>
      <c r="ANM52" s="142"/>
      <c r="ANN52" s="142"/>
      <c r="ANO52" s="142"/>
      <c r="ANP52" s="142"/>
      <c r="ANQ52" s="142"/>
      <c r="ANR52" s="142"/>
      <c r="ANS52" s="142"/>
      <c r="ANT52" s="142"/>
      <c r="ANU52" s="142"/>
      <c r="ANV52" s="142"/>
      <c r="ANW52" s="142"/>
      <c r="ANX52" s="142"/>
      <c r="ANY52" s="142"/>
      <c r="ANZ52" s="142"/>
      <c r="AOA52" s="142"/>
      <c r="AOB52" s="142"/>
      <c r="AOC52" s="142"/>
      <c r="AOD52" s="142"/>
      <c r="AOE52" s="142"/>
      <c r="AOF52" s="142"/>
      <c r="AOG52" s="142"/>
      <c r="AOH52" s="142"/>
      <c r="AOI52" s="142"/>
      <c r="AOJ52" s="142"/>
      <c r="AOK52" s="142"/>
      <c r="AOL52" s="142"/>
      <c r="AOM52" s="142"/>
      <c r="AON52" s="142"/>
      <c r="AOO52" s="142"/>
      <c r="AOP52" s="142"/>
      <c r="AOQ52" s="142"/>
      <c r="AOR52" s="142"/>
      <c r="AOS52" s="142"/>
      <c r="AOT52" s="142"/>
      <c r="AOU52" s="142"/>
      <c r="AOV52" s="142"/>
      <c r="AOW52" s="142"/>
      <c r="AOX52" s="142"/>
      <c r="AOY52" s="142"/>
      <c r="AOZ52" s="142"/>
      <c r="APA52" s="142"/>
      <c r="APB52" s="142"/>
      <c r="APC52" s="142"/>
      <c r="APD52" s="142"/>
      <c r="APE52" s="142"/>
      <c r="APF52" s="142"/>
      <c r="APG52" s="142"/>
      <c r="APH52" s="142"/>
      <c r="API52" s="142"/>
      <c r="APJ52" s="142"/>
      <c r="APK52" s="142"/>
      <c r="APL52" s="142"/>
      <c r="APM52" s="142"/>
      <c r="APN52" s="142"/>
      <c r="APO52" s="142"/>
      <c r="APP52" s="142"/>
      <c r="APQ52" s="142"/>
      <c r="APR52" s="142"/>
      <c r="APS52" s="142"/>
      <c r="APT52" s="142"/>
      <c r="APU52" s="142"/>
      <c r="APV52" s="142"/>
      <c r="APW52" s="142"/>
      <c r="APX52" s="142"/>
      <c r="APY52" s="142"/>
      <c r="APZ52" s="142"/>
      <c r="AQA52" s="142"/>
      <c r="AQB52" s="142"/>
      <c r="AQC52" s="142"/>
      <c r="AQD52" s="142"/>
      <c r="AQE52" s="142"/>
      <c r="AQF52" s="142"/>
      <c r="AQG52" s="142"/>
      <c r="AQH52" s="142"/>
      <c r="AQI52" s="142"/>
      <c r="AQJ52" s="142"/>
      <c r="AQK52" s="142"/>
      <c r="AQL52" s="142"/>
      <c r="AQM52" s="142"/>
      <c r="AQN52" s="142"/>
      <c r="AQO52" s="142"/>
      <c r="AQP52" s="142"/>
      <c r="AQQ52" s="142"/>
      <c r="AQR52" s="142"/>
      <c r="AQS52" s="142"/>
      <c r="AQT52" s="142"/>
      <c r="AQU52" s="142"/>
      <c r="AQV52" s="142"/>
      <c r="AQW52" s="142"/>
      <c r="AQX52" s="142"/>
      <c r="AQY52" s="142"/>
      <c r="AQZ52" s="142"/>
      <c r="ARA52" s="142"/>
      <c r="ARB52" s="142"/>
      <c r="ARC52" s="142"/>
      <c r="ARD52" s="142"/>
      <c r="ARE52" s="142"/>
      <c r="ARF52" s="142"/>
      <c r="ARG52" s="142"/>
      <c r="ARH52" s="142"/>
      <c r="ARI52" s="142"/>
      <c r="ARJ52" s="142"/>
      <c r="ARK52" s="142"/>
      <c r="ARL52" s="142"/>
      <c r="ARM52" s="142"/>
      <c r="ARN52" s="142"/>
      <c r="ARO52" s="142"/>
      <c r="ARP52" s="142"/>
      <c r="ARQ52" s="142"/>
      <c r="ARR52" s="142"/>
      <c r="ARS52" s="142"/>
      <c r="ART52" s="142"/>
      <c r="ARU52" s="142"/>
      <c r="ARV52" s="142"/>
      <c r="ARW52" s="142"/>
      <c r="ARX52" s="142"/>
      <c r="ARY52" s="142"/>
      <c r="ARZ52" s="142"/>
      <c r="ASA52" s="142"/>
      <c r="ASB52" s="142"/>
      <c r="ASC52" s="142"/>
      <c r="ASD52" s="142"/>
      <c r="ASE52" s="142"/>
      <c r="ASF52" s="142"/>
      <c r="ASG52" s="142"/>
      <c r="ASH52" s="142"/>
      <c r="ASI52" s="142"/>
      <c r="ASJ52" s="142"/>
      <c r="ASK52" s="142"/>
      <c r="ASL52" s="142"/>
      <c r="ASM52" s="142"/>
      <c r="ASN52" s="142"/>
      <c r="ASO52" s="142"/>
      <c r="ASP52" s="142"/>
      <c r="ASQ52" s="142"/>
      <c r="ASR52" s="142"/>
      <c r="ASS52" s="142"/>
      <c r="AST52" s="142"/>
      <c r="ASU52" s="142"/>
      <c r="ASV52" s="142"/>
      <c r="ASW52" s="142"/>
      <c r="ASX52" s="142"/>
      <c r="ASY52" s="142"/>
      <c r="ASZ52" s="142"/>
      <c r="ATA52" s="142"/>
      <c r="ATB52" s="142"/>
      <c r="ATC52" s="142"/>
      <c r="ATD52" s="142"/>
      <c r="ATE52" s="142"/>
      <c r="ATF52" s="142"/>
      <c r="ATG52" s="142"/>
      <c r="ATH52" s="142"/>
      <c r="ATI52" s="142"/>
      <c r="ATJ52" s="142"/>
      <c r="ATK52" s="142"/>
      <c r="ATL52" s="142"/>
      <c r="ATM52" s="142"/>
      <c r="ATN52" s="142"/>
      <c r="ATO52" s="142"/>
      <c r="ATP52" s="142"/>
      <c r="ATQ52" s="142"/>
      <c r="ATR52" s="142"/>
      <c r="ATS52" s="142"/>
      <c r="ATT52" s="142"/>
      <c r="ATU52" s="142"/>
      <c r="ATV52" s="142"/>
      <c r="ATW52" s="142"/>
      <c r="ATX52" s="142"/>
      <c r="ATY52" s="142"/>
      <c r="ATZ52" s="142"/>
      <c r="AUA52" s="142"/>
      <c r="AUB52" s="142"/>
      <c r="AUC52" s="142"/>
      <c r="AUD52" s="142"/>
      <c r="AUE52" s="142"/>
      <c r="AUF52" s="142"/>
      <c r="AUG52" s="142"/>
      <c r="AUH52" s="142"/>
      <c r="AUI52" s="142"/>
      <c r="AUJ52" s="142"/>
      <c r="AUK52" s="142"/>
      <c r="AUL52" s="142"/>
      <c r="AUM52" s="142"/>
      <c r="AUN52" s="142"/>
      <c r="AUO52" s="142"/>
      <c r="AUP52" s="142"/>
      <c r="AUQ52" s="142"/>
      <c r="AUR52" s="142"/>
      <c r="AUS52" s="142"/>
      <c r="AUT52" s="142"/>
      <c r="AUU52" s="142"/>
      <c r="AUV52" s="142"/>
      <c r="AUW52" s="142"/>
      <c r="AUX52" s="142"/>
      <c r="AUY52" s="142"/>
      <c r="AUZ52" s="142"/>
      <c r="AVA52" s="142"/>
      <c r="AVB52" s="142"/>
      <c r="AVC52" s="142"/>
      <c r="AVD52" s="142"/>
      <c r="AVE52" s="142"/>
      <c r="AVF52" s="142"/>
      <c r="AVG52" s="142"/>
      <c r="AVH52" s="142"/>
      <c r="AVI52" s="142"/>
      <c r="AVJ52" s="142"/>
      <c r="AVK52" s="142"/>
      <c r="AVL52" s="142"/>
      <c r="AVM52" s="142"/>
      <c r="AVN52" s="142"/>
      <c r="AVO52" s="142"/>
      <c r="AVP52" s="142"/>
      <c r="AVQ52" s="142"/>
      <c r="AVR52" s="142"/>
      <c r="AVS52" s="142"/>
      <c r="AVT52" s="142"/>
      <c r="AVU52" s="142"/>
      <c r="AVV52" s="142"/>
      <c r="AVW52" s="142"/>
      <c r="AVX52" s="142"/>
      <c r="AVY52" s="142"/>
      <c r="AVZ52" s="142"/>
      <c r="AWA52" s="142"/>
      <c r="AWB52" s="142"/>
      <c r="AWC52" s="142"/>
      <c r="AWD52" s="142"/>
      <c r="AWE52" s="142"/>
      <c r="AWF52" s="142"/>
      <c r="AWG52" s="142"/>
      <c r="AWH52" s="142"/>
      <c r="AWI52" s="142"/>
      <c r="AWJ52" s="142"/>
      <c r="AWK52" s="142"/>
      <c r="AWL52" s="142"/>
      <c r="AWM52" s="142"/>
      <c r="AWN52" s="142"/>
      <c r="AWO52" s="142"/>
      <c r="AWP52" s="142"/>
      <c r="AWQ52" s="142"/>
      <c r="AWR52" s="142"/>
      <c r="AWS52" s="142"/>
      <c r="AWT52" s="142"/>
      <c r="AWU52" s="142"/>
      <c r="AWV52" s="142"/>
      <c r="AWW52" s="142"/>
      <c r="AWX52" s="142"/>
      <c r="AWY52" s="142"/>
      <c r="AWZ52" s="142"/>
      <c r="AXA52" s="142"/>
      <c r="AXB52" s="142"/>
      <c r="AXC52" s="142"/>
      <c r="AXD52" s="142"/>
      <c r="AXE52" s="142"/>
      <c r="AXF52" s="142"/>
      <c r="AXG52" s="142"/>
      <c r="AXH52" s="142"/>
      <c r="AXI52" s="142"/>
      <c r="AXJ52" s="142"/>
      <c r="AXK52" s="142"/>
      <c r="AXL52" s="142"/>
      <c r="AXM52" s="142"/>
      <c r="AXN52" s="142"/>
      <c r="AXO52" s="142"/>
      <c r="AXP52" s="142"/>
      <c r="AXQ52" s="142"/>
      <c r="AXR52" s="142"/>
      <c r="AXS52" s="142"/>
      <c r="AXT52" s="142"/>
      <c r="AXU52" s="142"/>
      <c r="AXV52" s="142"/>
      <c r="AXW52" s="142"/>
      <c r="AXX52" s="142"/>
      <c r="AXY52" s="142"/>
      <c r="AXZ52" s="142"/>
      <c r="AYA52" s="142"/>
      <c r="AYB52" s="142"/>
      <c r="AYC52" s="142"/>
      <c r="AYD52" s="142"/>
      <c r="AYE52" s="142"/>
      <c r="AYF52" s="142"/>
      <c r="AYG52" s="142"/>
      <c r="AYH52" s="142"/>
      <c r="AYI52" s="142"/>
      <c r="AYJ52" s="142"/>
      <c r="AYK52" s="142"/>
      <c r="AYL52" s="142"/>
      <c r="AYM52" s="142"/>
      <c r="AYN52" s="142"/>
      <c r="AYO52" s="142"/>
      <c r="AYP52" s="142"/>
      <c r="AYQ52" s="142"/>
      <c r="AYR52" s="142"/>
      <c r="AYS52" s="142"/>
      <c r="AYT52" s="142"/>
      <c r="AYU52" s="142"/>
      <c r="AYV52" s="142"/>
      <c r="AYW52" s="142"/>
      <c r="AYX52" s="142"/>
      <c r="AYY52" s="142"/>
      <c r="AYZ52" s="142"/>
      <c r="AZA52" s="142"/>
      <c r="AZB52" s="142"/>
      <c r="AZC52" s="142"/>
      <c r="AZD52" s="142"/>
      <c r="AZE52" s="142"/>
      <c r="AZF52" s="142"/>
      <c r="AZG52" s="142"/>
      <c r="AZH52" s="142"/>
      <c r="AZI52" s="142"/>
      <c r="AZJ52" s="142"/>
      <c r="AZK52" s="142"/>
      <c r="AZL52" s="142"/>
      <c r="AZM52" s="142"/>
      <c r="AZN52" s="142"/>
      <c r="AZO52" s="142"/>
      <c r="AZP52" s="142"/>
      <c r="AZQ52" s="142"/>
      <c r="AZR52" s="142"/>
      <c r="AZS52" s="142"/>
      <c r="AZT52" s="142"/>
      <c r="AZU52" s="142"/>
      <c r="AZV52" s="142"/>
      <c r="AZW52" s="142"/>
      <c r="AZX52" s="142"/>
      <c r="AZY52" s="142"/>
      <c r="AZZ52" s="142"/>
      <c r="BAA52" s="142"/>
      <c r="BAB52" s="142"/>
      <c r="BAC52" s="142"/>
      <c r="BAD52" s="142"/>
      <c r="BAE52" s="142"/>
      <c r="BAF52" s="142"/>
      <c r="BAG52" s="142"/>
      <c r="BAH52" s="142"/>
      <c r="BAI52" s="142"/>
      <c r="BAJ52" s="142"/>
      <c r="BAK52" s="142"/>
      <c r="BAL52" s="142"/>
      <c r="BAM52" s="142"/>
      <c r="BAN52" s="142"/>
      <c r="BAO52" s="142"/>
      <c r="BAP52" s="142"/>
      <c r="BAQ52" s="142"/>
      <c r="BAR52" s="142"/>
      <c r="BAS52" s="142"/>
      <c r="BAT52" s="142"/>
      <c r="BAU52" s="142"/>
      <c r="BAV52" s="142"/>
      <c r="BAW52" s="142"/>
      <c r="BAX52" s="142"/>
      <c r="BAY52" s="142"/>
      <c r="BAZ52" s="142"/>
      <c r="BBA52" s="142"/>
      <c r="BBB52" s="142"/>
      <c r="BBC52" s="142"/>
      <c r="BBD52" s="142"/>
      <c r="BBE52" s="142"/>
      <c r="BBF52" s="142"/>
      <c r="BBG52" s="142"/>
      <c r="BBH52" s="142"/>
      <c r="BBI52" s="142"/>
      <c r="BBJ52" s="142"/>
      <c r="BBK52" s="142"/>
      <c r="BBL52" s="142"/>
      <c r="BBM52" s="142"/>
      <c r="BBN52" s="142"/>
      <c r="BBO52" s="142"/>
      <c r="BBP52" s="142"/>
      <c r="BBQ52" s="142"/>
      <c r="BBR52" s="142"/>
      <c r="BBS52" s="142"/>
      <c r="BBT52" s="142"/>
      <c r="BBU52" s="142"/>
      <c r="BBV52" s="142"/>
      <c r="BBW52" s="142"/>
      <c r="BBX52" s="142"/>
      <c r="BBY52" s="142"/>
      <c r="BBZ52" s="142"/>
      <c r="BCA52" s="142"/>
      <c r="BCB52" s="142"/>
      <c r="BCC52" s="142"/>
      <c r="BCD52" s="142"/>
      <c r="BCE52" s="142"/>
      <c r="BCF52" s="142"/>
      <c r="BCG52" s="142"/>
      <c r="BCH52" s="142"/>
      <c r="BCI52" s="142"/>
      <c r="BCJ52" s="142"/>
      <c r="BCK52" s="142"/>
      <c r="BCL52" s="142"/>
      <c r="BCM52" s="142"/>
      <c r="BCN52" s="142"/>
      <c r="BCO52" s="142"/>
      <c r="BCP52" s="142"/>
      <c r="BCQ52" s="142"/>
      <c r="BCR52" s="142"/>
      <c r="BCS52" s="142"/>
      <c r="BCT52" s="142"/>
      <c r="BCU52" s="142"/>
      <c r="BCV52" s="142"/>
      <c r="BCW52" s="142"/>
      <c r="BCX52" s="142"/>
      <c r="BCY52" s="142"/>
      <c r="BCZ52" s="142"/>
      <c r="BDA52" s="142"/>
      <c r="BDB52" s="142"/>
      <c r="BDC52" s="142"/>
      <c r="BDD52" s="142"/>
      <c r="BDE52" s="142"/>
      <c r="BDF52" s="142"/>
      <c r="BDG52" s="142"/>
      <c r="BDH52" s="142"/>
      <c r="BDI52" s="142"/>
      <c r="BDJ52" s="142"/>
      <c r="BDK52" s="142"/>
      <c r="BDL52" s="142"/>
      <c r="BDM52" s="142"/>
      <c r="BDN52" s="142"/>
      <c r="BDO52" s="142"/>
      <c r="BDP52" s="142"/>
      <c r="BDQ52" s="142"/>
      <c r="BDR52" s="142"/>
      <c r="BDS52" s="142"/>
      <c r="BDT52" s="142"/>
      <c r="BDU52" s="142"/>
      <c r="BDV52" s="142"/>
      <c r="BDW52" s="142"/>
      <c r="BDX52" s="142"/>
      <c r="BDY52" s="142"/>
      <c r="BDZ52" s="142"/>
      <c r="BEA52" s="142"/>
      <c r="BEB52" s="142"/>
      <c r="BEC52" s="142"/>
      <c r="BED52" s="142"/>
      <c r="BEE52" s="142"/>
      <c r="BEF52" s="142"/>
      <c r="BEG52" s="142"/>
      <c r="BEH52" s="142"/>
      <c r="BEI52" s="142"/>
      <c r="BEJ52" s="142"/>
      <c r="BEK52" s="142"/>
      <c r="BEL52" s="142"/>
      <c r="BEM52" s="142"/>
      <c r="BEN52" s="142"/>
      <c r="BEO52" s="142"/>
      <c r="BEP52" s="142"/>
      <c r="BEQ52" s="142"/>
      <c r="BER52" s="142"/>
      <c r="BES52" s="142"/>
      <c r="BET52" s="142"/>
      <c r="BEU52" s="142"/>
      <c r="BEV52" s="142"/>
      <c r="BEW52" s="142"/>
      <c r="BEX52" s="142"/>
      <c r="BEY52" s="142"/>
      <c r="BEZ52" s="142"/>
      <c r="BFA52" s="142"/>
      <c r="BFB52" s="142"/>
      <c r="BFC52" s="142"/>
      <c r="BFD52" s="142"/>
      <c r="BFE52" s="142"/>
      <c r="BFF52" s="142"/>
      <c r="BFG52" s="142"/>
      <c r="BFH52" s="142"/>
      <c r="BFI52" s="142"/>
      <c r="BFJ52" s="142"/>
      <c r="BFK52" s="142"/>
      <c r="BFL52" s="142"/>
      <c r="BFM52" s="142"/>
      <c r="BFN52" s="142"/>
      <c r="BFO52" s="142"/>
      <c r="BFP52" s="142"/>
      <c r="BFQ52" s="142"/>
      <c r="BFR52" s="142"/>
      <c r="BFS52" s="142"/>
      <c r="BFT52" s="142"/>
      <c r="BFU52" s="142"/>
      <c r="BFV52" s="142"/>
      <c r="BFW52" s="142"/>
      <c r="BFX52" s="142"/>
      <c r="BFY52" s="142"/>
      <c r="BFZ52" s="142"/>
      <c r="BGA52" s="142"/>
      <c r="BGB52" s="142"/>
      <c r="BGC52" s="142"/>
      <c r="BGD52" s="142"/>
      <c r="BGE52" s="142"/>
      <c r="BGF52" s="142"/>
      <c r="BGG52" s="142"/>
      <c r="BGH52" s="142"/>
      <c r="BGI52" s="142"/>
      <c r="BGJ52" s="142"/>
      <c r="BGK52" s="142"/>
      <c r="BGL52" s="142"/>
      <c r="BGM52" s="142"/>
      <c r="BGN52" s="142"/>
      <c r="BGO52" s="142"/>
      <c r="BGP52" s="142"/>
      <c r="BGQ52" s="142"/>
      <c r="BGR52" s="142"/>
      <c r="BGS52" s="142"/>
      <c r="BGT52" s="142"/>
      <c r="BGU52" s="142"/>
      <c r="BGV52" s="142"/>
      <c r="BGW52" s="142"/>
      <c r="BGX52" s="142"/>
      <c r="BGY52" s="142"/>
      <c r="BGZ52" s="142"/>
      <c r="BHA52" s="142"/>
      <c r="BHB52" s="142"/>
      <c r="BHC52" s="142"/>
      <c r="BHD52" s="142"/>
      <c r="BHE52" s="142"/>
      <c r="BHF52" s="142"/>
      <c r="BHG52" s="142"/>
      <c r="BHH52" s="142"/>
      <c r="BHI52" s="142"/>
      <c r="BHJ52" s="142"/>
      <c r="BHK52" s="142"/>
      <c r="BHL52" s="142"/>
      <c r="BHM52" s="142"/>
      <c r="BHN52" s="142"/>
      <c r="BHO52" s="142"/>
      <c r="BHP52" s="142"/>
      <c r="BHQ52" s="142"/>
      <c r="BHR52" s="142"/>
      <c r="BHS52" s="142"/>
      <c r="BHT52" s="142"/>
      <c r="BHU52" s="142"/>
      <c r="BHV52" s="142"/>
      <c r="BHW52" s="142"/>
      <c r="BHX52" s="142"/>
      <c r="BHY52" s="142"/>
      <c r="BHZ52" s="142"/>
      <c r="BIA52" s="142"/>
      <c r="BIB52" s="142"/>
      <c r="BIC52" s="142"/>
      <c r="BID52" s="142"/>
      <c r="BIE52" s="142"/>
      <c r="BIF52" s="142"/>
      <c r="BIG52" s="142"/>
      <c r="BIH52" s="142"/>
      <c r="BII52" s="142"/>
      <c r="BIJ52" s="142"/>
      <c r="BIK52" s="142"/>
      <c r="BIL52" s="142"/>
      <c r="BIM52" s="142"/>
      <c r="BIN52" s="142"/>
      <c r="BIO52" s="142"/>
      <c r="BIP52" s="142"/>
      <c r="BIQ52" s="142"/>
      <c r="BIR52" s="142"/>
      <c r="BIS52" s="142"/>
      <c r="BIT52" s="142"/>
      <c r="BIU52" s="142"/>
      <c r="BIV52" s="142"/>
      <c r="BIW52" s="142"/>
      <c r="BIX52" s="142"/>
      <c r="BIY52" s="142"/>
      <c r="BIZ52" s="142"/>
      <c r="BJA52" s="142"/>
      <c r="BJB52" s="142"/>
      <c r="BJC52" s="142"/>
      <c r="BJD52" s="142"/>
      <c r="BJE52" s="142"/>
      <c r="BJF52" s="142"/>
      <c r="BJG52" s="142"/>
      <c r="BJH52" s="142"/>
      <c r="BJI52" s="142"/>
      <c r="BJJ52" s="142"/>
      <c r="BJK52" s="142"/>
      <c r="BJL52" s="142"/>
      <c r="BJM52" s="142"/>
      <c r="BJN52" s="142"/>
      <c r="BJO52" s="142"/>
      <c r="BJP52" s="142"/>
      <c r="BJQ52" s="142"/>
      <c r="BJR52" s="142"/>
      <c r="BJS52" s="142"/>
      <c r="BJT52" s="142"/>
      <c r="BJU52" s="142"/>
      <c r="BJV52" s="142"/>
      <c r="BJW52" s="142"/>
      <c r="BJX52" s="142"/>
      <c r="BJY52" s="142"/>
      <c r="BJZ52" s="142"/>
      <c r="BKA52" s="142"/>
      <c r="BKB52" s="142"/>
      <c r="BKC52" s="142"/>
      <c r="BKD52" s="142"/>
      <c r="BKE52" s="142"/>
      <c r="BKF52" s="142"/>
      <c r="BKG52" s="142"/>
      <c r="BKH52" s="142"/>
      <c r="BKI52" s="142"/>
      <c r="BKJ52" s="142"/>
      <c r="BKK52" s="142"/>
      <c r="BKL52" s="142"/>
      <c r="BKM52" s="142"/>
      <c r="BKN52" s="142"/>
      <c r="BKO52" s="142"/>
      <c r="BKP52" s="142"/>
      <c r="BKQ52" s="142"/>
      <c r="BKR52" s="142"/>
      <c r="BKS52" s="142"/>
      <c r="BKT52" s="142"/>
      <c r="BKU52" s="142"/>
      <c r="BKV52" s="142"/>
      <c r="BKW52" s="142"/>
      <c r="BKX52" s="142"/>
      <c r="BKY52" s="142"/>
      <c r="BKZ52" s="142"/>
      <c r="BLA52" s="142"/>
      <c r="BLB52" s="142"/>
      <c r="BLC52" s="142"/>
      <c r="BLD52" s="142"/>
      <c r="BLE52" s="142"/>
      <c r="BLF52" s="142"/>
      <c r="BLG52" s="142"/>
      <c r="BLH52" s="142"/>
      <c r="BLI52" s="142"/>
      <c r="BLJ52" s="142"/>
      <c r="BLK52" s="142"/>
      <c r="BLL52" s="142"/>
      <c r="BLM52" s="142"/>
      <c r="BLN52" s="142"/>
      <c r="BLO52" s="142"/>
      <c r="BLP52" s="142"/>
      <c r="BLQ52" s="142"/>
      <c r="BLR52" s="142"/>
      <c r="BLS52" s="142"/>
      <c r="BLT52" s="142"/>
      <c r="BLU52" s="142"/>
      <c r="BLV52" s="142"/>
      <c r="BLW52" s="142"/>
      <c r="BLX52" s="142"/>
      <c r="BLY52" s="142"/>
      <c r="BLZ52" s="142"/>
      <c r="BMA52" s="142"/>
      <c r="BMB52" s="142"/>
      <c r="BMC52" s="142"/>
      <c r="BMD52" s="142"/>
      <c r="BME52" s="142"/>
      <c r="BMF52" s="142"/>
      <c r="BMG52" s="142"/>
      <c r="BMH52" s="142"/>
      <c r="BMI52" s="142"/>
      <c r="BMJ52" s="142"/>
      <c r="BMK52" s="142"/>
      <c r="BML52" s="142"/>
      <c r="BMM52" s="142"/>
      <c r="BMN52" s="142"/>
      <c r="BMO52" s="142"/>
      <c r="BMP52" s="142"/>
      <c r="BMQ52" s="142"/>
      <c r="BMR52" s="142"/>
      <c r="BMS52" s="142"/>
      <c r="BMT52" s="142"/>
      <c r="BMU52" s="142"/>
      <c r="BMV52" s="142"/>
      <c r="BMW52" s="142"/>
      <c r="BMX52" s="142"/>
      <c r="BMY52" s="142"/>
      <c r="BMZ52" s="142"/>
      <c r="BNA52" s="142"/>
      <c r="BNB52" s="142"/>
      <c r="BNC52" s="142"/>
      <c r="BND52" s="142"/>
      <c r="BNE52" s="142"/>
      <c r="BNF52" s="142"/>
      <c r="BNG52" s="142"/>
      <c r="BNH52" s="142"/>
      <c r="BNI52" s="142"/>
      <c r="BNJ52" s="142"/>
      <c r="BNK52" s="142"/>
      <c r="BNL52" s="142"/>
      <c r="BNM52" s="142"/>
      <c r="BNN52" s="142"/>
      <c r="BNO52" s="142"/>
      <c r="BNP52" s="142"/>
      <c r="BNQ52" s="142"/>
      <c r="BNR52" s="142"/>
      <c r="BNS52" s="142"/>
      <c r="BNT52" s="142"/>
      <c r="BNU52" s="142"/>
      <c r="BNV52" s="142"/>
      <c r="BNW52" s="142"/>
      <c r="BNX52" s="142"/>
      <c r="BNY52" s="142"/>
      <c r="BNZ52" s="142"/>
      <c r="BOA52" s="142"/>
      <c r="BOB52" s="142"/>
      <c r="BOC52" s="142"/>
      <c r="BOD52" s="142"/>
      <c r="BOE52" s="142"/>
      <c r="BOF52" s="142"/>
      <c r="BOG52" s="142"/>
      <c r="BOH52" s="142"/>
      <c r="BOI52" s="142"/>
      <c r="BOJ52" s="142"/>
      <c r="BOK52" s="142"/>
      <c r="BOL52" s="142"/>
      <c r="BOM52" s="142"/>
      <c r="BON52" s="142"/>
      <c r="BOO52" s="142"/>
      <c r="BOP52" s="142"/>
      <c r="BOQ52" s="142"/>
      <c r="BOR52" s="142"/>
      <c r="BOS52" s="142"/>
      <c r="BOT52" s="142"/>
      <c r="BOU52" s="142"/>
      <c r="BOV52" s="142"/>
      <c r="BOW52" s="142"/>
      <c r="BOX52" s="142"/>
      <c r="BOY52" s="142"/>
      <c r="BOZ52" s="142"/>
      <c r="BPA52" s="142"/>
      <c r="BPB52" s="142"/>
      <c r="BPC52" s="142"/>
      <c r="BPD52" s="142"/>
      <c r="BPE52" s="142"/>
      <c r="BPF52" s="142"/>
      <c r="BPG52" s="142"/>
      <c r="BPH52" s="142"/>
      <c r="BPI52" s="142"/>
      <c r="BPJ52" s="142"/>
      <c r="BPK52" s="142"/>
      <c r="BPL52" s="142"/>
      <c r="BPM52" s="142"/>
      <c r="BPN52" s="142"/>
      <c r="BPO52" s="142"/>
      <c r="BPP52" s="142"/>
      <c r="BPQ52" s="142"/>
      <c r="BPR52" s="142"/>
      <c r="BPS52" s="142"/>
      <c r="BPT52" s="142"/>
      <c r="BPU52" s="142"/>
      <c r="BPV52" s="142"/>
      <c r="BPW52" s="142"/>
      <c r="BPX52" s="142"/>
      <c r="BPY52" s="142"/>
      <c r="BPZ52" s="142"/>
      <c r="BQA52" s="142"/>
      <c r="BQB52" s="142"/>
      <c r="BQC52" s="142"/>
      <c r="BQD52" s="142"/>
      <c r="BQE52" s="142"/>
      <c r="BQF52" s="142"/>
      <c r="BQG52" s="142"/>
      <c r="BQH52" s="142"/>
      <c r="BQI52" s="142"/>
      <c r="BQJ52" s="142"/>
      <c r="BQK52" s="142"/>
      <c r="BQL52" s="142"/>
      <c r="BQM52" s="142"/>
      <c r="BQN52" s="142"/>
      <c r="BQO52" s="142"/>
      <c r="BQP52" s="142"/>
      <c r="BQQ52" s="142"/>
      <c r="BQR52" s="142"/>
      <c r="BQS52" s="142"/>
      <c r="BQT52" s="142"/>
      <c r="BQU52" s="142"/>
      <c r="BQV52" s="142"/>
      <c r="BQW52" s="142"/>
      <c r="BQX52" s="142"/>
      <c r="BQY52" s="142"/>
      <c r="BQZ52" s="142"/>
      <c r="BRA52" s="142"/>
      <c r="BRB52" s="142"/>
      <c r="BRC52" s="142"/>
      <c r="BRD52" s="142"/>
      <c r="BRE52" s="142"/>
      <c r="BRF52" s="142"/>
      <c r="BRG52" s="142"/>
      <c r="BRH52" s="142"/>
      <c r="BRI52" s="142"/>
      <c r="BRJ52" s="142"/>
      <c r="BRK52" s="142"/>
      <c r="BRL52" s="142"/>
      <c r="BRM52" s="142"/>
      <c r="BRN52" s="142"/>
      <c r="BRO52" s="142"/>
      <c r="BRP52" s="142"/>
      <c r="BRQ52" s="142"/>
      <c r="BRR52" s="142"/>
      <c r="BRS52" s="142"/>
      <c r="BRT52" s="142"/>
      <c r="BRU52" s="142"/>
      <c r="BRV52" s="142"/>
      <c r="BRW52" s="142"/>
      <c r="BRX52" s="142"/>
      <c r="BRY52" s="142"/>
      <c r="BRZ52" s="142"/>
      <c r="BSA52" s="142"/>
      <c r="BSB52" s="142"/>
      <c r="BSC52" s="142"/>
      <c r="BSD52" s="142"/>
      <c r="BSE52" s="142"/>
      <c r="BSF52" s="142"/>
      <c r="BSG52" s="142"/>
      <c r="BSH52" s="142"/>
      <c r="BSI52" s="142"/>
      <c r="BSJ52" s="142"/>
      <c r="BSK52" s="142"/>
      <c r="BSL52" s="142"/>
      <c r="BSM52" s="142"/>
      <c r="BSN52" s="142"/>
      <c r="BSO52" s="142"/>
      <c r="BSP52" s="142"/>
      <c r="BSQ52" s="142"/>
      <c r="BSR52" s="142"/>
      <c r="BSS52" s="142"/>
      <c r="BST52" s="142"/>
      <c r="BSU52" s="142"/>
      <c r="BSV52" s="142"/>
      <c r="BSW52" s="142"/>
      <c r="BSX52" s="142"/>
      <c r="BSY52" s="142"/>
      <c r="BSZ52" s="142"/>
      <c r="BTA52" s="142"/>
      <c r="BTB52" s="142"/>
      <c r="BTC52" s="142"/>
      <c r="BTD52" s="142"/>
      <c r="BTE52" s="142"/>
      <c r="BTF52" s="142"/>
      <c r="BTG52" s="142"/>
      <c r="BTH52" s="142"/>
      <c r="BTI52" s="142"/>
      <c r="BTJ52" s="142"/>
      <c r="BTK52" s="142"/>
      <c r="BTL52" s="142"/>
      <c r="BTM52" s="142"/>
      <c r="BTN52" s="142"/>
      <c r="BTO52" s="142"/>
      <c r="BTP52" s="142"/>
      <c r="BTQ52" s="142"/>
      <c r="BTR52" s="142"/>
      <c r="BTS52" s="142"/>
      <c r="BTT52" s="142"/>
      <c r="BTU52" s="142"/>
      <c r="BTV52" s="142"/>
      <c r="BTW52" s="142"/>
      <c r="BTX52" s="142"/>
      <c r="BTY52" s="142"/>
      <c r="BTZ52" s="142"/>
      <c r="BUA52" s="142"/>
      <c r="BUB52" s="142"/>
      <c r="BUC52" s="142"/>
      <c r="BUD52" s="142"/>
      <c r="BUE52" s="142"/>
      <c r="BUF52" s="142"/>
      <c r="BUG52" s="142"/>
      <c r="BUH52" s="142"/>
      <c r="BUI52" s="142"/>
      <c r="BUJ52" s="142"/>
      <c r="BUK52" s="142"/>
      <c r="BUL52" s="142"/>
      <c r="BUM52" s="142"/>
      <c r="BUN52" s="142"/>
      <c r="BUO52" s="142"/>
      <c r="BUP52" s="142"/>
      <c r="BUQ52" s="142"/>
      <c r="BUR52" s="142"/>
      <c r="BUS52" s="142"/>
      <c r="BUT52" s="142"/>
      <c r="BUU52" s="142"/>
      <c r="BUV52" s="142"/>
      <c r="BUW52" s="142"/>
      <c r="BUX52" s="142"/>
      <c r="BUY52" s="142"/>
      <c r="BUZ52" s="142"/>
      <c r="BVA52" s="142"/>
      <c r="BVB52" s="142"/>
      <c r="BVC52" s="142"/>
      <c r="BVD52" s="142"/>
      <c r="BVE52" s="142"/>
      <c r="BVF52" s="142"/>
      <c r="BVG52" s="142"/>
      <c r="BVH52" s="142"/>
      <c r="BVI52" s="142"/>
      <c r="BVJ52" s="142"/>
      <c r="BVK52" s="142"/>
      <c r="BVL52" s="142"/>
      <c r="BVM52" s="142"/>
      <c r="BVN52" s="142"/>
      <c r="BVO52" s="142"/>
      <c r="BVP52" s="142"/>
      <c r="BVQ52" s="142"/>
      <c r="BVR52" s="142"/>
      <c r="BVS52" s="142"/>
      <c r="BVT52" s="142"/>
      <c r="BVU52" s="142"/>
      <c r="BVV52" s="142"/>
      <c r="BVW52" s="142"/>
      <c r="BVX52" s="142"/>
      <c r="BVY52" s="142"/>
      <c r="BVZ52" s="142"/>
      <c r="BWA52" s="142"/>
      <c r="BWB52" s="142"/>
      <c r="BWC52" s="142"/>
      <c r="BWD52" s="142"/>
      <c r="BWE52" s="142"/>
      <c r="BWF52" s="142"/>
      <c r="BWG52" s="142"/>
      <c r="BWH52" s="142"/>
      <c r="BWI52" s="142"/>
      <c r="BWJ52" s="142"/>
      <c r="BWK52" s="142"/>
      <c r="BWL52" s="142"/>
      <c r="BWM52" s="142"/>
      <c r="BWN52" s="142"/>
      <c r="BWO52" s="142"/>
      <c r="BWP52" s="142"/>
      <c r="BWQ52" s="142"/>
      <c r="BWR52" s="142"/>
      <c r="BWS52" s="142"/>
      <c r="BWT52" s="142"/>
      <c r="BWU52" s="142"/>
      <c r="BWV52" s="142"/>
      <c r="BWW52" s="142"/>
      <c r="BWX52" s="142"/>
      <c r="BWY52" s="142"/>
      <c r="BWZ52" s="142"/>
      <c r="BXA52" s="142"/>
      <c r="BXB52" s="142"/>
      <c r="BXC52" s="142"/>
      <c r="BXD52" s="142"/>
      <c r="BXE52" s="142"/>
      <c r="BXF52" s="142"/>
      <c r="BXG52" s="142"/>
      <c r="BXH52" s="142"/>
      <c r="BXI52" s="142"/>
      <c r="BXJ52" s="142"/>
      <c r="BXK52" s="142"/>
      <c r="BXL52" s="142"/>
      <c r="BXM52" s="142"/>
      <c r="BXN52" s="142"/>
      <c r="BXO52" s="142"/>
      <c r="BXP52" s="142"/>
      <c r="BXQ52" s="142"/>
      <c r="BXR52" s="142"/>
      <c r="BXS52" s="142"/>
      <c r="BXT52" s="142"/>
      <c r="BXU52" s="142"/>
      <c r="BXV52" s="142"/>
      <c r="BXW52" s="142"/>
      <c r="BXX52" s="142"/>
      <c r="BXY52" s="142"/>
      <c r="BXZ52" s="142"/>
      <c r="BYA52" s="142"/>
      <c r="BYB52" s="142"/>
      <c r="BYC52" s="142"/>
      <c r="BYD52" s="142"/>
      <c r="BYE52" s="142"/>
      <c r="BYF52" s="142"/>
      <c r="BYG52" s="142"/>
      <c r="BYH52" s="142"/>
      <c r="BYI52" s="142"/>
      <c r="BYJ52" s="142"/>
      <c r="BYK52" s="142"/>
      <c r="BYL52" s="142"/>
      <c r="BYM52" s="142"/>
      <c r="BYN52" s="142"/>
      <c r="BYO52" s="142"/>
      <c r="BYP52" s="142"/>
      <c r="BYQ52" s="142"/>
      <c r="BYR52" s="142"/>
      <c r="BYS52" s="142"/>
      <c r="BYT52" s="142"/>
      <c r="BYU52" s="142"/>
      <c r="BYV52" s="142"/>
      <c r="BYW52" s="142"/>
      <c r="BYX52" s="142"/>
      <c r="BYY52" s="142"/>
      <c r="BYZ52" s="142"/>
      <c r="BZA52" s="142"/>
      <c r="BZB52" s="142"/>
      <c r="BZC52" s="142"/>
      <c r="BZD52" s="142"/>
      <c r="BZE52" s="142"/>
      <c r="BZF52" s="142"/>
      <c r="BZG52" s="142"/>
      <c r="BZH52" s="142"/>
      <c r="BZI52" s="142"/>
      <c r="BZJ52" s="142"/>
      <c r="BZK52" s="142"/>
      <c r="BZL52" s="142"/>
      <c r="BZM52" s="142"/>
      <c r="BZN52" s="142"/>
      <c r="BZO52" s="142"/>
      <c r="BZP52" s="142"/>
      <c r="BZQ52" s="142"/>
      <c r="BZR52" s="142"/>
      <c r="BZS52" s="142"/>
      <c r="BZT52" s="142"/>
      <c r="BZU52" s="142"/>
      <c r="BZV52" s="142"/>
      <c r="BZW52" s="142"/>
      <c r="BZX52" s="142"/>
      <c r="BZY52" s="142"/>
      <c r="BZZ52" s="142"/>
      <c r="CAA52" s="142"/>
      <c r="CAB52" s="142"/>
      <c r="CAC52" s="142"/>
      <c r="CAD52" s="142"/>
      <c r="CAE52" s="142"/>
      <c r="CAF52" s="142"/>
      <c r="CAG52" s="142"/>
      <c r="CAH52" s="142"/>
      <c r="CAI52" s="142"/>
      <c r="CAJ52" s="142"/>
      <c r="CAK52" s="142"/>
      <c r="CAL52" s="142"/>
      <c r="CAM52" s="142"/>
      <c r="CAN52" s="142"/>
      <c r="CAO52" s="142"/>
      <c r="CAP52" s="142"/>
      <c r="CAQ52" s="142"/>
      <c r="CAR52" s="142"/>
      <c r="CAS52" s="142"/>
      <c r="CAT52" s="142"/>
      <c r="CAU52" s="142"/>
      <c r="CAV52" s="142"/>
      <c r="CAW52" s="142"/>
      <c r="CAX52" s="142"/>
      <c r="CAY52" s="142"/>
      <c r="CAZ52" s="142"/>
      <c r="CBA52" s="142"/>
      <c r="CBB52" s="142"/>
      <c r="CBC52" s="142"/>
      <c r="CBD52" s="142"/>
      <c r="CBE52" s="142"/>
      <c r="CBF52" s="142"/>
      <c r="CBG52" s="142"/>
      <c r="CBH52" s="142"/>
      <c r="CBI52" s="142"/>
      <c r="CBJ52" s="142"/>
      <c r="CBK52" s="142"/>
      <c r="CBL52" s="142"/>
      <c r="CBM52" s="142"/>
      <c r="CBN52" s="142"/>
      <c r="CBO52" s="142"/>
      <c r="CBP52" s="142"/>
      <c r="CBQ52" s="142"/>
      <c r="CBR52" s="142"/>
      <c r="CBS52" s="142"/>
      <c r="CBT52" s="142"/>
      <c r="CBU52" s="142"/>
      <c r="CBV52" s="142"/>
      <c r="CBW52" s="142"/>
      <c r="CBX52" s="142"/>
      <c r="CBY52" s="142"/>
      <c r="CBZ52" s="142"/>
      <c r="CCA52" s="142"/>
      <c r="CCB52" s="142"/>
      <c r="CCC52" s="142"/>
      <c r="CCD52" s="142"/>
      <c r="CCE52" s="142"/>
      <c r="CCF52" s="142"/>
      <c r="CCG52" s="142"/>
      <c r="CCH52" s="142"/>
      <c r="CCI52" s="142"/>
      <c r="CCJ52" s="142"/>
      <c r="CCK52" s="142"/>
      <c r="CCL52" s="142"/>
      <c r="CCM52" s="142"/>
      <c r="CCN52" s="142"/>
      <c r="CCO52" s="142"/>
      <c r="CCP52" s="142"/>
      <c r="CCQ52" s="142"/>
      <c r="CCR52" s="142"/>
      <c r="CCS52" s="142"/>
      <c r="CCT52" s="142"/>
      <c r="CCU52" s="142"/>
      <c r="CCV52" s="142"/>
      <c r="CCW52" s="142"/>
      <c r="CCX52" s="142"/>
      <c r="CCY52" s="142"/>
      <c r="CCZ52" s="142"/>
      <c r="CDA52" s="142"/>
      <c r="CDB52" s="142"/>
      <c r="CDC52" s="142"/>
      <c r="CDD52" s="142"/>
      <c r="CDE52" s="142"/>
      <c r="CDF52" s="142"/>
      <c r="CDG52" s="142"/>
      <c r="CDH52" s="142"/>
      <c r="CDI52" s="142"/>
      <c r="CDJ52" s="142"/>
      <c r="CDK52" s="142"/>
      <c r="CDL52" s="142"/>
      <c r="CDM52" s="142"/>
      <c r="CDN52" s="142"/>
      <c r="CDO52" s="142"/>
      <c r="CDP52" s="142"/>
      <c r="CDQ52" s="142"/>
      <c r="CDR52" s="142"/>
      <c r="CDS52" s="142"/>
      <c r="CDT52" s="142"/>
      <c r="CDU52" s="142"/>
      <c r="CDV52" s="142"/>
      <c r="CDW52" s="142"/>
      <c r="CDX52" s="142"/>
      <c r="CDY52" s="142"/>
      <c r="CDZ52" s="142"/>
      <c r="CEA52" s="142"/>
      <c r="CEB52" s="142"/>
      <c r="CEC52" s="142"/>
      <c r="CED52" s="142"/>
      <c r="CEE52" s="142"/>
      <c r="CEF52" s="142"/>
      <c r="CEG52" s="142"/>
      <c r="CEH52" s="142"/>
      <c r="CEI52" s="142"/>
      <c r="CEJ52" s="142"/>
      <c r="CEK52" s="142"/>
      <c r="CEL52" s="142"/>
      <c r="CEM52" s="142"/>
      <c r="CEN52" s="142"/>
      <c r="CEO52" s="142"/>
      <c r="CEP52" s="142"/>
      <c r="CEQ52" s="142"/>
      <c r="CER52" s="142"/>
      <c r="CES52" s="142"/>
      <c r="CET52" s="142"/>
      <c r="CEU52" s="142"/>
      <c r="CEV52" s="142"/>
      <c r="CEW52" s="142"/>
      <c r="CEX52" s="142"/>
      <c r="CEY52" s="142"/>
      <c r="CEZ52" s="142"/>
      <c r="CFA52" s="142"/>
      <c r="CFB52" s="142"/>
      <c r="CFC52" s="142"/>
      <c r="CFD52" s="142"/>
      <c r="CFE52" s="142"/>
      <c r="CFF52" s="142"/>
      <c r="CFG52" s="142"/>
      <c r="CFH52" s="142"/>
      <c r="CFI52" s="142"/>
      <c r="CFJ52" s="142"/>
      <c r="CFK52" s="142"/>
      <c r="CFL52" s="142"/>
      <c r="CFM52" s="142"/>
      <c r="CFN52" s="142"/>
      <c r="CFO52" s="142"/>
      <c r="CFP52" s="142"/>
      <c r="CFQ52" s="142"/>
      <c r="CFR52" s="142"/>
      <c r="CFS52" s="142"/>
      <c r="CFT52" s="142"/>
      <c r="CFU52" s="142"/>
      <c r="CFV52" s="142"/>
      <c r="CFW52" s="142"/>
      <c r="CFX52" s="142"/>
      <c r="CFY52" s="142"/>
      <c r="CFZ52" s="142"/>
      <c r="CGA52" s="142"/>
      <c r="CGB52" s="142"/>
      <c r="CGC52" s="142"/>
      <c r="CGD52" s="142"/>
      <c r="CGE52" s="142"/>
      <c r="CGF52" s="142"/>
      <c r="CGG52" s="142"/>
      <c r="CGH52" s="142"/>
      <c r="CGI52" s="142"/>
      <c r="CGJ52" s="142"/>
      <c r="CGK52" s="142"/>
      <c r="CGL52" s="142"/>
      <c r="CGM52" s="142"/>
      <c r="CGN52" s="142"/>
      <c r="CGO52" s="142"/>
      <c r="CGP52" s="142"/>
      <c r="CGQ52" s="142"/>
      <c r="CGR52" s="142"/>
      <c r="CGS52" s="142"/>
      <c r="CGT52" s="142"/>
      <c r="CGU52" s="142"/>
      <c r="CGV52" s="142"/>
      <c r="CGW52" s="142"/>
      <c r="CGX52" s="142"/>
      <c r="CGY52" s="142"/>
      <c r="CGZ52" s="142"/>
      <c r="CHA52" s="142"/>
      <c r="CHB52" s="142"/>
      <c r="CHC52" s="142"/>
      <c r="CHD52" s="142"/>
      <c r="CHE52" s="142"/>
      <c r="CHF52" s="142"/>
      <c r="CHG52" s="142"/>
      <c r="CHH52" s="142"/>
      <c r="CHI52" s="142"/>
      <c r="CHJ52" s="142"/>
      <c r="CHK52" s="142"/>
      <c r="CHL52" s="142"/>
      <c r="CHM52" s="142"/>
      <c r="CHN52" s="142"/>
      <c r="CHO52" s="142"/>
      <c r="CHP52" s="142"/>
      <c r="CHQ52" s="142"/>
      <c r="CHR52" s="142"/>
      <c r="CHS52" s="142"/>
      <c r="CHT52" s="142"/>
      <c r="CHU52" s="142"/>
      <c r="CHV52" s="142"/>
      <c r="CHW52" s="142"/>
      <c r="CHX52" s="142"/>
      <c r="CHY52" s="142"/>
      <c r="CHZ52" s="142"/>
      <c r="CIA52" s="142"/>
      <c r="CIB52" s="142"/>
      <c r="CIC52" s="142"/>
      <c r="CID52" s="142"/>
      <c r="CIE52" s="142"/>
      <c r="CIF52" s="142"/>
      <c r="CIG52" s="142"/>
      <c r="CIH52" s="142"/>
      <c r="CII52" s="142"/>
      <c r="CIJ52" s="142"/>
      <c r="CIK52" s="142"/>
      <c r="CIL52" s="142"/>
      <c r="CIM52" s="142"/>
      <c r="CIN52" s="142"/>
      <c r="CIO52" s="142"/>
      <c r="CIP52" s="142"/>
      <c r="CIQ52" s="142"/>
      <c r="CIR52" s="142"/>
      <c r="CIS52" s="142"/>
      <c r="CIT52" s="142"/>
      <c r="CIU52" s="142"/>
      <c r="CIV52" s="142"/>
      <c r="CIW52" s="142"/>
      <c r="CIX52" s="142"/>
      <c r="CIY52" s="142"/>
      <c r="CIZ52" s="142"/>
      <c r="CJA52" s="142"/>
      <c r="CJB52" s="142"/>
      <c r="CJC52" s="142"/>
      <c r="CJD52" s="142"/>
      <c r="CJE52" s="142"/>
      <c r="CJF52" s="142"/>
      <c r="CJG52" s="142"/>
      <c r="CJH52" s="142"/>
      <c r="CJI52" s="142"/>
      <c r="CJJ52" s="142"/>
      <c r="CJK52" s="142"/>
      <c r="CJL52" s="142"/>
      <c r="CJM52" s="142"/>
      <c r="CJN52" s="142"/>
      <c r="CJO52" s="142"/>
      <c r="CJP52" s="142"/>
      <c r="CJQ52" s="142"/>
      <c r="CJR52" s="142"/>
      <c r="CJS52" s="142"/>
      <c r="CJT52" s="142"/>
      <c r="CJU52" s="142"/>
      <c r="CJV52" s="142"/>
      <c r="CJW52" s="142"/>
      <c r="CJX52" s="142"/>
      <c r="CJY52" s="142"/>
      <c r="CJZ52" s="142"/>
      <c r="CKA52" s="142"/>
      <c r="CKB52" s="142"/>
      <c r="CKC52" s="142"/>
      <c r="CKD52" s="142"/>
      <c r="CKE52" s="142"/>
      <c r="CKF52" s="142"/>
      <c r="CKG52" s="142"/>
      <c r="CKH52" s="142"/>
      <c r="CKI52" s="142"/>
      <c r="CKJ52" s="142"/>
      <c r="CKK52" s="142"/>
      <c r="CKL52" s="142"/>
      <c r="CKM52" s="142"/>
      <c r="CKN52" s="142"/>
      <c r="CKO52" s="142"/>
      <c r="CKP52" s="142"/>
      <c r="CKQ52" s="142"/>
      <c r="CKR52" s="142"/>
      <c r="CKS52" s="142"/>
      <c r="CKT52" s="142"/>
      <c r="CKU52" s="142"/>
      <c r="CKV52" s="142"/>
      <c r="CKW52" s="142"/>
      <c r="CKX52" s="142"/>
      <c r="CKY52" s="142"/>
      <c r="CKZ52" s="142"/>
      <c r="CLA52" s="142"/>
      <c r="CLB52" s="142"/>
      <c r="CLC52" s="142"/>
      <c r="CLD52" s="142"/>
      <c r="CLE52" s="142"/>
      <c r="CLF52" s="142"/>
      <c r="CLG52" s="142"/>
      <c r="CLH52" s="142"/>
      <c r="CLI52" s="142"/>
      <c r="CLJ52" s="142"/>
      <c r="CLK52" s="142"/>
      <c r="CLL52" s="142"/>
      <c r="CLM52" s="142"/>
      <c r="CLN52" s="142"/>
      <c r="CLO52" s="142"/>
      <c r="CLP52" s="142"/>
      <c r="CLQ52" s="142"/>
      <c r="CLR52" s="142"/>
      <c r="CLS52" s="142"/>
      <c r="CLT52" s="142"/>
      <c r="CLU52" s="142"/>
      <c r="CLV52" s="142"/>
      <c r="CLW52" s="142"/>
      <c r="CLX52" s="142"/>
      <c r="CLY52" s="142"/>
      <c r="CLZ52" s="142"/>
      <c r="CMA52" s="142"/>
      <c r="CMB52" s="142"/>
      <c r="CMC52" s="142"/>
      <c r="CMD52" s="142"/>
      <c r="CME52" s="142"/>
      <c r="CMF52" s="142"/>
      <c r="CMG52" s="142"/>
      <c r="CMH52" s="142"/>
      <c r="CMI52" s="142"/>
      <c r="CMJ52" s="142"/>
      <c r="CMK52" s="142"/>
      <c r="CML52" s="142"/>
      <c r="CMM52" s="142"/>
      <c r="CMN52" s="142"/>
      <c r="CMO52" s="142"/>
      <c r="CMP52" s="142"/>
      <c r="CMQ52" s="142"/>
      <c r="CMR52" s="142"/>
      <c r="CMS52" s="142"/>
      <c r="CMT52" s="142"/>
      <c r="CMU52" s="142"/>
      <c r="CMV52" s="142"/>
      <c r="CMW52" s="142"/>
      <c r="CMX52" s="142"/>
      <c r="CMY52" s="142"/>
      <c r="CMZ52" s="142"/>
      <c r="CNA52" s="142"/>
      <c r="CNB52" s="142"/>
      <c r="CNC52" s="142"/>
      <c r="CND52" s="142"/>
      <c r="CNE52" s="142"/>
      <c r="CNF52" s="142"/>
      <c r="CNG52" s="142"/>
      <c r="CNH52" s="142"/>
      <c r="CNI52" s="142"/>
      <c r="CNJ52" s="142"/>
      <c r="CNK52" s="142"/>
      <c r="CNL52" s="142"/>
      <c r="CNM52" s="142"/>
      <c r="CNN52" s="142"/>
      <c r="CNO52" s="142"/>
      <c r="CNP52" s="142"/>
      <c r="CNQ52" s="142"/>
      <c r="CNR52" s="142"/>
      <c r="CNS52" s="142"/>
      <c r="CNT52" s="142"/>
      <c r="CNU52" s="142"/>
      <c r="CNV52" s="142"/>
      <c r="CNW52" s="142"/>
      <c r="CNX52" s="142"/>
      <c r="CNY52" s="142"/>
      <c r="CNZ52" s="142"/>
      <c r="COA52" s="142"/>
      <c r="COB52" s="142"/>
      <c r="COC52" s="142"/>
      <c r="COD52" s="142"/>
      <c r="COE52" s="142"/>
      <c r="COF52" s="142"/>
      <c r="COG52" s="142"/>
      <c r="COH52" s="142"/>
      <c r="COI52" s="142"/>
      <c r="COJ52" s="142"/>
      <c r="COK52" s="142"/>
      <c r="COL52" s="142"/>
      <c r="COM52" s="142"/>
      <c r="CON52" s="142"/>
      <c r="COO52" s="142"/>
      <c r="COP52" s="142"/>
      <c r="COQ52" s="142"/>
      <c r="COR52" s="142"/>
      <c r="COS52" s="142"/>
      <c r="COT52" s="142"/>
      <c r="COU52" s="142"/>
      <c r="COV52" s="142"/>
      <c r="COW52" s="142"/>
      <c r="COX52" s="142"/>
      <c r="COY52" s="142"/>
      <c r="COZ52" s="142"/>
      <c r="CPA52" s="142"/>
      <c r="CPB52" s="142"/>
      <c r="CPC52" s="142"/>
      <c r="CPD52" s="142"/>
      <c r="CPE52" s="142"/>
      <c r="CPF52" s="142"/>
      <c r="CPG52" s="142"/>
      <c r="CPH52" s="142"/>
      <c r="CPI52" s="142"/>
      <c r="CPJ52" s="142"/>
      <c r="CPK52" s="142"/>
      <c r="CPL52" s="142"/>
      <c r="CPM52" s="142"/>
      <c r="CPN52" s="142"/>
      <c r="CPO52" s="142"/>
      <c r="CPP52" s="142"/>
      <c r="CPQ52" s="142"/>
      <c r="CPR52" s="142"/>
      <c r="CPS52" s="142"/>
      <c r="CPT52" s="142"/>
      <c r="CPU52" s="142"/>
      <c r="CPV52" s="142"/>
      <c r="CPW52" s="142"/>
      <c r="CPX52" s="142"/>
      <c r="CPY52" s="142"/>
      <c r="CPZ52" s="142"/>
      <c r="CQA52" s="142"/>
      <c r="CQB52" s="142"/>
      <c r="CQC52" s="142"/>
      <c r="CQD52" s="142"/>
      <c r="CQE52" s="142"/>
      <c r="CQF52" s="142"/>
      <c r="CQG52" s="142"/>
      <c r="CQH52" s="142"/>
      <c r="CQI52" s="142"/>
      <c r="CQJ52" s="142"/>
      <c r="CQK52" s="142"/>
      <c r="CQL52" s="142"/>
      <c r="CQM52" s="142"/>
      <c r="CQN52" s="142"/>
      <c r="CQO52" s="142"/>
      <c r="CQP52" s="142"/>
      <c r="CQQ52" s="142"/>
      <c r="CQR52" s="142"/>
      <c r="CQS52" s="142"/>
      <c r="CQT52" s="142"/>
      <c r="CQU52" s="142"/>
      <c r="CQV52" s="142"/>
      <c r="CQW52" s="142"/>
      <c r="CQX52" s="142"/>
      <c r="CQY52" s="142"/>
      <c r="CQZ52" s="142"/>
      <c r="CRA52" s="142"/>
      <c r="CRB52" s="142"/>
      <c r="CRC52" s="142"/>
      <c r="CRD52" s="142"/>
      <c r="CRE52" s="142"/>
      <c r="CRF52" s="142"/>
      <c r="CRG52" s="142"/>
      <c r="CRH52" s="142"/>
      <c r="CRI52" s="142"/>
      <c r="CRJ52" s="142"/>
      <c r="CRK52" s="142"/>
      <c r="CRL52" s="142"/>
      <c r="CRM52" s="142"/>
      <c r="CRN52" s="142"/>
      <c r="CRO52" s="142"/>
      <c r="CRP52" s="142"/>
      <c r="CRQ52" s="142"/>
      <c r="CRR52" s="142"/>
      <c r="CRS52" s="142"/>
      <c r="CRT52" s="142"/>
      <c r="CRU52" s="142"/>
      <c r="CRV52" s="142"/>
      <c r="CRW52" s="142"/>
      <c r="CRX52" s="142"/>
      <c r="CRY52" s="142"/>
      <c r="CRZ52" s="142"/>
      <c r="CSA52" s="142"/>
      <c r="CSB52" s="142"/>
      <c r="CSC52" s="142"/>
      <c r="CSD52" s="142"/>
      <c r="CSE52" s="142"/>
      <c r="CSF52" s="142"/>
      <c r="CSG52" s="142"/>
      <c r="CSH52" s="142"/>
      <c r="CSI52" s="142"/>
      <c r="CSJ52" s="142"/>
      <c r="CSK52" s="142"/>
      <c r="CSL52" s="142"/>
      <c r="CSM52" s="142"/>
      <c r="CSN52" s="142"/>
      <c r="CSO52" s="142"/>
      <c r="CSP52" s="142"/>
      <c r="CSQ52" s="142"/>
      <c r="CSR52" s="142"/>
      <c r="CSS52" s="142"/>
      <c r="CST52" s="142"/>
      <c r="CSU52" s="142"/>
      <c r="CSV52" s="142"/>
      <c r="CSW52" s="142"/>
      <c r="CSX52" s="142"/>
      <c r="CSY52" s="142"/>
      <c r="CSZ52" s="142"/>
      <c r="CTA52" s="142"/>
      <c r="CTB52" s="142"/>
      <c r="CTC52" s="142"/>
      <c r="CTD52" s="142"/>
      <c r="CTE52" s="142"/>
      <c r="CTF52" s="142"/>
      <c r="CTG52" s="142"/>
      <c r="CTH52" s="142"/>
      <c r="CTI52" s="142"/>
      <c r="CTJ52" s="142"/>
      <c r="CTK52" s="142"/>
      <c r="CTL52" s="142"/>
      <c r="CTM52" s="142"/>
      <c r="CTN52" s="142"/>
      <c r="CTO52" s="142"/>
      <c r="CTP52" s="142"/>
      <c r="CTQ52" s="142"/>
      <c r="CTR52" s="142"/>
      <c r="CTS52" s="142"/>
      <c r="CTT52" s="142"/>
      <c r="CTU52" s="142"/>
      <c r="CTV52" s="142"/>
      <c r="CTW52" s="142"/>
      <c r="CTX52" s="142"/>
      <c r="CTY52" s="142"/>
      <c r="CTZ52" s="142"/>
      <c r="CUA52" s="142"/>
      <c r="CUB52" s="142"/>
      <c r="CUC52" s="142"/>
      <c r="CUD52" s="142"/>
      <c r="CUE52" s="142"/>
      <c r="CUF52" s="142"/>
      <c r="CUG52" s="142"/>
      <c r="CUH52" s="142"/>
      <c r="CUI52" s="142"/>
      <c r="CUJ52" s="142"/>
      <c r="CUK52" s="142"/>
      <c r="CUL52" s="142"/>
      <c r="CUM52" s="142"/>
      <c r="CUN52" s="142"/>
      <c r="CUO52" s="142"/>
      <c r="CUP52" s="142"/>
      <c r="CUQ52" s="142"/>
      <c r="CUR52" s="142"/>
      <c r="CUS52" s="142"/>
      <c r="CUT52" s="142"/>
      <c r="CUU52" s="142"/>
      <c r="CUV52" s="142"/>
      <c r="CUW52" s="142"/>
      <c r="CUX52" s="142"/>
      <c r="CUY52" s="142"/>
      <c r="CUZ52" s="142"/>
      <c r="CVA52" s="142"/>
      <c r="CVB52" s="142"/>
      <c r="CVC52" s="142"/>
      <c r="CVD52" s="142"/>
      <c r="CVE52" s="142"/>
      <c r="CVF52" s="142"/>
      <c r="CVG52" s="142"/>
      <c r="CVH52" s="142"/>
      <c r="CVI52" s="142"/>
      <c r="CVJ52" s="142"/>
      <c r="CVK52" s="142"/>
      <c r="CVL52" s="142"/>
      <c r="CVM52" s="142"/>
      <c r="CVN52" s="142"/>
      <c r="CVO52" s="142"/>
      <c r="CVP52" s="142"/>
      <c r="CVQ52" s="142"/>
      <c r="CVR52" s="142"/>
      <c r="CVS52" s="142"/>
      <c r="CVT52" s="142"/>
      <c r="CVU52" s="142"/>
      <c r="CVV52" s="142"/>
      <c r="CVW52" s="142"/>
      <c r="CVX52" s="142"/>
      <c r="CVY52" s="142"/>
      <c r="CVZ52" s="142"/>
      <c r="CWA52" s="142"/>
      <c r="CWB52" s="142"/>
      <c r="CWC52" s="142"/>
      <c r="CWD52" s="142"/>
      <c r="CWE52" s="142"/>
      <c r="CWF52" s="142"/>
      <c r="CWG52" s="142"/>
      <c r="CWH52" s="142"/>
      <c r="CWI52" s="142"/>
      <c r="CWJ52" s="142"/>
      <c r="CWK52" s="142"/>
      <c r="CWL52" s="142"/>
      <c r="CWM52" s="142"/>
      <c r="CWN52" s="142"/>
      <c r="CWO52" s="142"/>
      <c r="CWP52" s="142"/>
      <c r="CWQ52" s="142"/>
      <c r="CWR52" s="142"/>
      <c r="CWS52" s="142"/>
      <c r="CWT52" s="142"/>
      <c r="CWU52" s="142"/>
      <c r="CWV52" s="142"/>
      <c r="CWW52" s="142"/>
      <c r="CWX52" s="142"/>
      <c r="CWY52" s="142"/>
      <c r="CWZ52" s="142"/>
      <c r="CXA52" s="142"/>
      <c r="CXB52" s="142"/>
      <c r="CXC52" s="142"/>
      <c r="CXD52" s="142"/>
      <c r="CXE52" s="142"/>
      <c r="CXF52" s="142"/>
      <c r="CXG52" s="142"/>
      <c r="CXH52" s="142"/>
      <c r="CXI52" s="142"/>
      <c r="CXJ52" s="142"/>
      <c r="CXK52" s="142"/>
      <c r="CXL52" s="142"/>
      <c r="CXM52" s="142"/>
      <c r="CXN52" s="142"/>
      <c r="CXO52" s="142"/>
      <c r="CXP52" s="142"/>
      <c r="CXQ52" s="142"/>
      <c r="CXR52" s="142"/>
      <c r="CXS52" s="142"/>
      <c r="CXT52" s="142"/>
      <c r="CXU52" s="142"/>
      <c r="CXV52" s="142"/>
      <c r="CXW52" s="142"/>
      <c r="CXX52" s="142"/>
      <c r="CXY52" s="142"/>
      <c r="CXZ52" s="142"/>
      <c r="CYA52" s="142"/>
      <c r="CYB52" s="142"/>
      <c r="CYC52" s="142"/>
      <c r="CYD52" s="142"/>
      <c r="CYE52" s="142"/>
      <c r="CYF52" s="142"/>
      <c r="CYG52" s="142"/>
      <c r="CYH52" s="142"/>
      <c r="CYI52" s="142"/>
      <c r="CYJ52" s="142"/>
      <c r="CYK52" s="142"/>
      <c r="CYL52" s="142"/>
      <c r="CYM52" s="142"/>
      <c r="CYN52" s="142"/>
      <c r="CYO52" s="142"/>
      <c r="CYP52" s="142"/>
      <c r="CYQ52" s="142"/>
      <c r="CYR52" s="142"/>
      <c r="CYS52" s="142"/>
      <c r="CYT52" s="142"/>
      <c r="CYU52" s="142"/>
      <c r="CYV52" s="142"/>
      <c r="CYW52" s="142"/>
      <c r="CYX52" s="142"/>
      <c r="CYY52" s="142"/>
      <c r="CYZ52" s="142"/>
      <c r="CZA52" s="142"/>
      <c r="CZB52" s="142"/>
      <c r="CZC52" s="142"/>
      <c r="CZD52" s="142"/>
      <c r="CZE52" s="142"/>
      <c r="CZF52" s="142"/>
      <c r="CZG52" s="142"/>
      <c r="CZH52" s="142"/>
      <c r="CZI52" s="142"/>
      <c r="CZJ52" s="142"/>
      <c r="CZK52" s="142"/>
      <c r="CZL52" s="142"/>
      <c r="CZM52" s="142"/>
      <c r="CZN52" s="142"/>
      <c r="CZO52" s="142"/>
      <c r="CZP52" s="142"/>
      <c r="CZQ52" s="142"/>
      <c r="CZR52" s="142"/>
      <c r="CZS52" s="142"/>
      <c r="CZT52" s="142"/>
      <c r="CZU52" s="142"/>
      <c r="CZV52" s="142"/>
      <c r="CZW52" s="142"/>
      <c r="CZX52" s="142"/>
      <c r="CZY52" s="142"/>
      <c r="CZZ52" s="142"/>
      <c r="DAA52" s="142"/>
      <c r="DAB52" s="142"/>
      <c r="DAC52" s="142"/>
      <c r="DAD52" s="142"/>
      <c r="DAE52" s="142"/>
      <c r="DAF52" s="142"/>
      <c r="DAG52" s="142"/>
      <c r="DAH52" s="142"/>
      <c r="DAI52" s="142"/>
      <c r="DAJ52" s="142"/>
      <c r="DAK52" s="142"/>
      <c r="DAL52" s="142"/>
      <c r="DAM52" s="142"/>
      <c r="DAN52" s="142"/>
      <c r="DAO52" s="142"/>
      <c r="DAP52" s="142"/>
      <c r="DAQ52" s="142"/>
      <c r="DAR52" s="142"/>
      <c r="DAS52" s="142"/>
      <c r="DAT52" s="142"/>
      <c r="DAU52" s="142"/>
      <c r="DAV52" s="142"/>
      <c r="DAW52" s="142"/>
      <c r="DAX52" s="142"/>
      <c r="DAY52" s="142"/>
      <c r="DAZ52" s="142"/>
      <c r="DBA52" s="142"/>
      <c r="DBB52" s="142"/>
      <c r="DBC52" s="142"/>
      <c r="DBD52" s="142"/>
      <c r="DBE52" s="142"/>
      <c r="DBF52" s="142"/>
      <c r="DBG52" s="142"/>
      <c r="DBH52" s="142"/>
      <c r="DBI52" s="142"/>
      <c r="DBJ52" s="142"/>
      <c r="DBK52" s="142"/>
      <c r="DBL52" s="142"/>
      <c r="DBM52" s="142"/>
      <c r="DBN52" s="142"/>
      <c r="DBO52" s="142"/>
      <c r="DBP52" s="142"/>
      <c r="DBQ52" s="142"/>
      <c r="DBR52" s="142"/>
      <c r="DBS52" s="142"/>
      <c r="DBT52" s="142"/>
      <c r="DBU52" s="142"/>
      <c r="DBV52" s="142"/>
      <c r="DBW52" s="142"/>
      <c r="DBX52" s="142"/>
      <c r="DBY52" s="142"/>
      <c r="DBZ52" s="142"/>
      <c r="DCA52" s="142"/>
      <c r="DCB52" s="142"/>
      <c r="DCC52" s="142"/>
      <c r="DCD52" s="142"/>
      <c r="DCE52" s="142"/>
      <c r="DCF52" s="142"/>
      <c r="DCG52" s="142"/>
      <c r="DCH52" s="142"/>
      <c r="DCI52" s="142"/>
      <c r="DCJ52" s="142"/>
      <c r="DCK52" s="142"/>
      <c r="DCL52" s="142"/>
      <c r="DCM52" s="142"/>
      <c r="DCN52" s="142"/>
      <c r="DCO52" s="142"/>
      <c r="DCP52" s="142"/>
      <c r="DCQ52" s="142"/>
      <c r="DCR52" s="142"/>
      <c r="DCS52" s="142"/>
      <c r="DCT52" s="142"/>
      <c r="DCU52" s="142"/>
      <c r="DCV52" s="142"/>
      <c r="DCW52" s="142"/>
      <c r="DCX52" s="142"/>
      <c r="DCY52" s="142"/>
      <c r="DCZ52" s="142"/>
      <c r="DDA52" s="142"/>
      <c r="DDB52" s="142"/>
      <c r="DDC52" s="142"/>
      <c r="DDD52" s="142"/>
      <c r="DDE52" s="142"/>
      <c r="DDF52" s="142"/>
      <c r="DDG52" s="142"/>
      <c r="DDH52" s="142"/>
      <c r="DDI52" s="142"/>
      <c r="DDJ52" s="142"/>
      <c r="DDK52" s="142"/>
      <c r="DDL52" s="142"/>
      <c r="DDM52" s="142"/>
      <c r="DDN52" s="142"/>
      <c r="DDO52" s="142"/>
      <c r="DDP52" s="142"/>
      <c r="DDQ52" s="142"/>
      <c r="DDR52" s="142"/>
      <c r="DDS52" s="142"/>
      <c r="DDT52" s="142"/>
      <c r="DDU52" s="142"/>
      <c r="DDV52" s="142"/>
      <c r="DDW52" s="142"/>
      <c r="DDX52" s="142"/>
      <c r="DDY52" s="142"/>
      <c r="DDZ52" s="142"/>
      <c r="DEA52" s="142"/>
      <c r="DEB52" s="142"/>
      <c r="DEC52" s="142"/>
      <c r="DED52" s="142"/>
      <c r="DEE52" s="142"/>
      <c r="DEF52" s="142"/>
      <c r="DEG52" s="142"/>
      <c r="DEH52" s="142"/>
      <c r="DEI52" s="142"/>
      <c r="DEJ52" s="142"/>
      <c r="DEK52" s="142"/>
      <c r="DEL52" s="142"/>
      <c r="DEM52" s="142"/>
      <c r="DEN52" s="142"/>
      <c r="DEO52" s="142"/>
      <c r="DEP52" s="142"/>
      <c r="DEQ52" s="142"/>
      <c r="DER52" s="142"/>
      <c r="DES52" s="142"/>
      <c r="DET52" s="142"/>
      <c r="DEU52" s="142"/>
      <c r="DEV52" s="142"/>
      <c r="DEW52" s="142"/>
      <c r="DEX52" s="142"/>
      <c r="DEY52" s="142"/>
      <c r="DEZ52" s="142"/>
      <c r="DFA52" s="142"/>
      <c r="DFB52" s="142"/>
      <c r="DFC52" s="142"/>
      <c r="DFD52" s="142"/>
      <c r="DFE52" s="142"/>
      <c r="DFF52" s="142"/>
      <c r="DFG52" s="142"/>
      <c r="DFH52" s="142"/>
      <c r="DFI52" s="142"/>
      <c r="DFJ52" s="142"/>
      <c r="DFK52" s="142"/>
      <c r="DFL52" s="142"/>
      <c r="DFM52" s="142"/>
      <c r="DFN52" s="142"/>
      <c r="DFO52" s="142"/>
      <c r="DFP52" s="142"/>
      <c r="DFQ52" s="142"/>
      <c r="DFR52" s="142"/>
      <c r="DFS52" s="142"/>
      <c r="DFT52" s="142"/>
      <c r="DFU52" s="142"/>
      <c r="DFV52" s="142"/>
      <c r="DFW52" s="142"/>
      <c r="DFX52" s="142"/>
      <c r="DFY52" s="142"/>
      <c r="DFZ52" s="142"/>
      <c r="DGA52" s="142"/>
      <c r="DGB52" s="142"/>
      <c r="DGC52" s="142"/>
      <c r="DGD52" s="142"/>
      <c r="DGE52" s="142"/>
      <c r="DGF52" s="142"/>
      <c r="DGG52" s="142"/>
      <c r="DGH52" s="142"/>
      <c r="DGI52" s="142"/>
      <c r="DGJ52" s="142"/>
      <c r="DGK52" s="142"/>
      <c r="DGL52" s="142"/>
      <c r="DGM52" s="142"/>
      <c r="DGN52" s="142"/>
      <c r="DGO52" s="142"/>
      <c r="DGP52" s="142"/>
      <c r="DGQ52" s="142"/>
      <c r="DGR52" s="142"/>
      <c r="DGS52" s="142"/>
      <c r="DGT52" s="142"/>
      <c r="DGU52" s="142"/>
      <c r="DGV52" s="142"/>
      <c r="DGW52" s="142"/>
      <c r="DGX52" s="142"/>
      <c r="DGY52" s="142"/>
      <c r="DGZ52" s="142"/>
      <c r="DHA52" s="142"/>
      <c r="DHB52" s="142"/>
      <c r="DHC52" s="142"/>
      <c r="DHD52" s="142"/>
      <c r="DHE52" s="142"/>
      <c r="DHF52" s="142"/>
      <c r="DHG52" s="142"/>
      <c r="DHH52" s="142"/>
      <c r="DHI52" s="142"/>
      <c r="DHJ52" s="142"/>
      <c r="DHK52" s="142"/>
      <c r="DHL52" s="142"/>
      <c r="DHM52" s="142"/>
      <c r="DHN52" s="142"/>
      <c r="DHO52" s="142"/>
      <c r="DHP52" s="142"/>
      <c r="DHQ52" s="142"/>
      <c r="DHR52" s="142"/>
      <c r="DHS52" s="142"/>
      <c r="DHT52" s="142"/>
      <c r="DHU52" s="142"/>
      <c r="DHV52" s="142"/>
      <c r="DHW52" s="142"/>
      <c r="DHX52" s="142"/>
      <c r="DHY52" s="142"/>
      <c r="DHZ52" s="142"/>
      <c r="DIA52" s="142"/>
      <c r="DIB52" s="142"/>
      <c r="DIC52" s="142"/>
      <c r="DID52" s="142"/>
      <c r="DIE52" s="142"/>
      <c r="DIF52" s="142"/>
      <c r="DIG52" s="142"/>
      <c r="DIH52" s="142"/>
      <c r="DII52" s="142"/>
      <c r="DIJ52" s="142"/>
      <c r="DIK52" s="142"/>
      <c r="DIL52" s="142"/>
      <c r="DIM52" s="142"/>
      <c r="DIN52" s="142"/>
      <c r="DIO52" s="142"/>
      <c r="DIP52" s="142"/>
      <c r="DIQ52" s="142"/>
      <c r="DIR52" s="142"/>
      <c r="DIS52" s="142"/>
      <c r="DIT52" s="142"/>
      <c r="DIU52" s="142"/>
      <c r="DIV52" s="142"/>
      <c r="DIW52" s="142"/>
      <c r="DIX52" s="142"/>
      <c r="DIY52" s="142"/>
      <c r="DIZ52" s="142"/>
      <c r="DJA52" s="142"/>
      <c r="DJB52" s="142"/>
      <c r="DJC52" s="142"/>
      <c r="DJD52" s="142"/>
      <c r="DJE52" s="142"/>
      <c r="DJF52" s="142"/>
      <c r="DJG52" s="142"/>
      <c r="DJH52" s="142"/>
      <c r="DJI52" s="142"/>
      <c r="DJJ52" s="142"/>
      <c r="DJK52" s="142"/>
      <c r="DJL52" s="142"/>
      <c r="DJM52" s="142"/>
      <c r="DJN52" s="142"/>
      <c r="DJO52" s="142"/>
      <c r="DJP52" s="142"/>
      <c r="DJQ52" s="142"/>
      <c r="DJR52" s="142"/>
      <c r="DJS52" s="142"/>
      <c r="DJT52" s="142"/>
      <c r="DJU52" s="142"/>
      <c r="DJV52" s="142"/>
      <c r="DJW52" s="142"/>
      <c r="DJX52" s="142"/>
      <c r="DJY52" s="142"/>
      <c r="DJZ52" s="142"/>
      <c r="DKA52" s="142"/>
      <c r="DKB52" s="142"/>
      <c r="DKC52" s="142"/>
      <c r="DKD52" s="142"/>
      <c r="DKE52" s="142"/>
      <c r="DKF52" s="142"/>
      <c r="DKG52" s="142"/>
      <c r="DKH52" s="142"/>
      <c r="DKI52" s="142"/>
      <c r="DKJ52" s="142"/>
      <c r="DKK52" s="142"/>
      <c r="DKL52" s="142"/>
      <c r="DKM52" s="142"/>
      <c r="DKN52" s="142"/>
      <c r="DKO52" s="142"/>
      <c r="DKP52" s="142"/>
      <c r="DKQ52" s="142"/>
      <c r="DKR52" s="142"/>
      <c r="DKS52" s="142"/>
      <c r="DKT52" s="142"/>
      <c r="DKU52" s="142"/>
      <c r="DKV52" s="142"/>
      <c r="DKW52" s="142"/>
      <c r="DKX52" s="142"/>
      <c r="DKY52" s="142"/>
      <c r="DKZ52" s="142"/>
      <c r="DLA52" s="142"/>
      <c r="DLB52" s="142"/>
      <c r="DLC52" s="142"/>
      <c r="DLD52" s="142"/>
      <c r="DLE52" s="142"/>
      <c r="DLF52" s="142"/>
      <c r="DLG52" s="142"/>
      <c r="DLH52" s="142"/>
      <c r="DLI52" s="142"/>
      <c r="DLJ52" s="142"/>
      <c r="DLK52" s="142"/>
      <c r="DLL52" s="142"/>
      <c r="DLM52" s="142"/>
      <c r="DLN52" s="142"/>
      <c r="DLO52" s="142"/>
      <c r="DLP52" s="142"/>
      <c r="DLQ52" s="142"/>
      <c r="DLR52" s="142"/>
      <c r="DLS52" s="142"/>
      <c r="DLT52" s="142"/>
      <c r="DLU52" s="142"/>
      <c r="DLV52" s="142"/>
      <c r="DLW52" s="142"/>
      <c r="DLX52" s="142"/>
      <c r="DLY52" s="142"/>
      <c r="DLZ52" s="142"/>
      <c r="DMA52" s="142"/>
      <c r="DMB52" s="142"/>
      <c r="DMC52" s="142"/>
      <c r="DMD52" s="142"/>
      <c r="DME52" s="142"/>
      <c r="DMF52" s="142"/>
      <c r="DMG52" s="142"/>
      <c r="DMH52" s="142"/>
      <c r="DMI52" s="142"/>
      <c r="DMJ52" s="142"/>
      <c r="DMK52" s="142"/>
      <c r="DML52" s="142"/>
      <c r="DMM52" s="142"/>
      <c r="DMN52" s="142"/>
      <c r="DMO52" s="142"/>
      <c r="DMP52" s="142"/>
      <c r="DMQ52" s="142"/>
      <c r="DMR52" s="142"/>
      <c r="DMS52" s="142"/>
      <c r="DMT52" s="142"/>
      <c r="DMU52" s="142"/>
      <c r="DMV52" s="142"/>
      <c r="DMW52" s="142"/>
      <c r="DMX52" s="142"/>
      <c r="DMY52" s="142"/>
      <c r="DMZ52" s="142"/>
      <c r="DNA52" s="142"/>
      <c r="DNB52" s="142"/>
      <c r="DNC52" s="142"/>
      <c r="DND52" s="142"/>
      <c r="DNE52" s="142"/>
      <c r="DNF52" s="142"/>
      <c r="DNG52" s="142"/>
      <c r="DNH52" s="142"/>
      <c r="DNI52" s="142"/>
      <c r="DNJ52" s="142"/>
      <c r="DNK52" s="142"/>
      <c r="DNL52" s="142"/>
      <c r="DNM52" s="142"/>
      <c r="DNN52" s="142"/>
      <c r="DNO52" s="142"/>
      <c r="DNP52" s="142"/>
      <c r="DNQ52" s="142"/>
      <c r="DNR52" s="142"/>
      <c r="DNS52" s="142"/>
      <c r="DNT52" s="142"/>
      <c r="DNU52" s="142"/>
      <c r="DNV52" s="142"/>
      <c r="DNW52" s="142"/>
      <c r="DNX52" s="142"/>
      <c r="DNY52" s="142"/>
      <c r="DNZ52" s="142"/>
      <c r="DOA52" s="142"/>
      <c r="DOB52" s="142"/>
      <c r="DOC52" s="142"/>
      <c r="DOD52" s="142"/>
      <c r="DOE52" s="142"/>
      <c r="DOF52" s="142"/>
      <c r="DOG52" s="142"/>
      <c r="DOH52" s="142"/>
      <c r="DOI52" s="142"/>
      <c r="DOJ52" s="142"/>
      <c r="DOK52" s="142"/>
      <c r="DOL52" s="142"/>
      <c r="DOM52" s="142"/>
      <c r="DON52" s="142"/>
      <c r="DOO52" s="142"/>
      <c r="DOP52" s="142"/>
      <c r="DOQ52" s="142"/>
      <c r="DOR52" s="142"/>
      <c r="DOS52" s="142"/>
      <c r="DOT52" s="142"/>
      <c r="DOU52" s="142"/>
      <c r="DOV52" s="142"/>
      <c r="DOW52" s="142"/>
      <c r="DOX52" s="142"/>
      <c r="DOY52" s="142"/>
      <c r="DOZ52" s="142"/>
      <c r="DPA52" s="142"/>
      <c r="DPB52" s="142"/>
      <c r="DPC52" s="142"/>
      <c r="DPD52" s="142"/>
      <c r="DPE52" s="142"/>
      <c r="DPF52" s="142"/>
      <c r="DPG52" s="142"/>
      <c r="DPH52" s="142"/>
      <c r="DPI52" s="142"/>
      <c r="DPJ52" s="142"/>
      <c r="DPK52" s="142"/>
      <c r="DPL52" s="142"/>
      <c r="DPM52" s="142"/>
      <c r="DPN52" s="142"/>
      <c r="DPO52" s="142"/>
      <c r="DPP52" s="142"/>
      <c r="DPQ52" s="142"/>
      <c r="DPR52" s="142"/>
      <c r="DPS52" s="142"/>
      <c r="DPT52" s="142"/>
      <c r="DPU52" s="142"/>
      <c r="DPV52" s="142"/>
      <c r="DPW52" s="142"/>
      <c r="DPX52" s="142"/>
      <c r="DPY52" s="142"/>
      <c r="DPZ52" s="142"/>
      <c r="DQA52" s="142"/>
      <c r="DQB52" s="142"/>
      <c r="DQC52" s="142"/>
      <c r="DQD52" s="142"/>
      <c r="DQE52" s="142"/>
      <c r="DQF52" s="142"/>
      <c r="DQG52" s="142"/>
      <c r="DQH52" s="142"/>
      <c r="DQI52" s="142"/>
      <c r="DQJ52" s="142"/>
      <c r="DQK52" s="142"/>
      <c r="DQL52" s="142"/>
      <c r="DQM52" s="142"/>
      <c r="DQN52" s="142"/>
      <c r="DQO52" s="142"/>
      <c r="DQP52" s="142"/>
      <c r="DQQ52" s="142"/>
      <c r="DQR52" s="142"/>
      <c r="DQS52" s="142"/>
      <c r="DQT52" s="142"/>
      <c r="DQU52" s="142"/>
      <c r="DQV52" s="142"/>
      <c r="DQW52" s="142"/>
      <c r="DQX52" s="142"/>
      <c r="DQY52" s="142"/>
      <c r="DQZ52" s="142"/>
      <c r="DRA52" s="142"/>
      <c r="DRB52" s="142"/>
      <c r="DRC52" s="142"/>
      <c r="DRD52" s="142"/>
      <c r="DRE52" s="142"/>
      <c r="DRF52" s="142"/>
      <c r="DRG52" s="142"/>
      <c r="DRH52" s="142"/>
      <c r="DRI52" s="142"/>
      <c r="DRJ52" s="142"/>
      <c r="DRK52" s="142"/>
      <c r="DRL52" s="142"/>
      <c r="DRM52" s="142"/>
      <c r="DRN52" s="142"/>
      <c r="DRO52" s="142"/>
      <c r="DRP52" s="142"/>
      <c r="DRQ52" s="142"/>
      <c r="DRR52" s="142"/>
      <c r="DRS52" s="142"/>
      <c r="DRT52" s="142"/>
      <c r="DRU52" s="142"/>
      <c r="DRV52" s="142"/>
      <c r="DRW52" s="142"/>
      <c r="DRX52" s="142"/>
      <c r="DRY52" s="142"/>
      <c r="DRZ52" s="142"/>
      <c r="DSA52" s="142"/>
      <c r="DSB52" s="142"/>
      <c r="DSC52" s="142"/>
      <c r="DSD52" s="142"/>
      <c r="DSE52" s="142"/>
      <c r="DSF52" s="142"/>
      <c r="DSG52" s="142"/>
      <c r="DSH52" s="142"/>
      <c r="DSI52" s="142"/>
      <c r="DSJ52" s="142"/>
      <c r="DSK52" s="142"/>
      <c r="DSL52" s="142"/>
      <c r="DSM52" s="142"/>
      <c r="DSN52" s="142"/>
      <c r="DSO52" s="142"/>
      <c r="DSP52" s="142"/>
      <c r="DSQ52" s="142"/>
      <c r="DSR52" s="142"/>
      <c r="DSS52" s="142"/>
      <c r="DST52" s="142"/>
      <c r="DSU52" s="142"/>
      <c r="DSV52" s="142"/>
      <c r="DSW52" s="142"/>
      <c r="DSX52" s="142"/>
      <c r="DSY52" s="142"/>
      <c r="DSZ52" s="142"/>
      <c r="DTA52" s="142"/>
      <c r="DTB52" s="142"/>
      <c r="DTC52" s="142"/>
      <c r="DTD52" s="142"/>
      <c r="DTE52" s="142"/>
      <c r="DTF52" s="142"/>
      <c r="DTG52" s="142"/>
      <c r="DTH52" s="142"/>
      <c r="DTI52" s="142"/>
      <c r="DTJ52" s="142"/>
      <c r="DTK52" s="142"/>
      <c r="DTL52" s="142"/>
      <c r="DTM52" s="142"/>
      <c r="DTN52" s="142"/>
      <c r="DTO52" s="142"/>
      <c r="DTP52" s="142"/>
      <c r="DTQ52" s="142"/>
      <c r="DTR52" s="142"/>
      <c r="DTS52" s="142"/>
      <c r="DTT52" s="142"/>
      <c r="DTU52" s="142"/>
      <c r="DTV52" s="142"/>
      <c r="DTW52" s="142"/>
      <c r="DTX52" s="142"/>
      <c r="DTY52" s="142"/>
      <c r="DTZ52" s="142"/>
      <c r="DUA52" s="142"/>
      <c r="DUB52" s="142"/>
      <c r="DUC52" s="142"/>
      <c r="DUD52" s="142"/>
      <c r="DUE52" s="142"/>
      <c r="DUF52" s="142"/>
      <c r="DUG52" s="142"/>
      <c r="DUH52" s="142"/>
      <c r="DUI52" s="142"/>
      <c r="DUJ52" s="142"/>
      <c r="DUK52" s="142"/>
      <c r="DUL52" s="142"/>
      <c r="DUM52" s="142"/>
      <c r="DUN52" s="142"/>
      <c r="DUO52" s="142"/>
      <c r="DUP52" s="142"/>
      <c r="DUQ52" s="142"/>
      <c r="DUR52" s="142"/>
      <c r="DUS52" s="142"/>
      <c r="DUT52" s="142"/>
      <c r="DUU52" s="142"/>
      <c r="DUV52" s="142"/>
      <c r="DUW52" s="142"/>
      <c r="DUX52" s="142"/>
      <c r="DUY52" s="142"/>
      <c r="DUZ52" s="142"/>
      <c r="DVA52" s="142"/>
      <c r="DVB52" s="142"/>
      <c r="DVC52" s="142"/>
      <c r="DVD52" s="142"/>
      <c r="DVE52" s="142"/>
      <c r="DVF52" s="142"/>
      <c r="DVG52" s="142"/>
      <c r="DVH52" s="142"/>
      <c r="DVI52" s="142"/>
      <c r="DVJ52" s="142"/>
      <c r="DVK52" s="142"/>
      <c r="DVL52" s="142"/>
      <c r="DVM52" s="142"/>
      <c r="DVN52" s="142"/>
      <c r="DVO52" s="142"/>
      <c r="DVP52" s="142"/>
      <c r="DVQ52" s="142"/>
      <c r="DVR52" s="142"/>
      <c r="DVS52" s="142"/>
      <c r="DVT52" s="142"/>
      <c r="DVU52" s="142"/>
      <c r="DVV52" s="142"/>
      <c r="DVW52" s="142"/>
      <c r="DVX52" s="142"/>
      <c r="DVY52" s="142"/>
      <c r="DVZ52" s="142"/>
      <c r="DWA52" s="142"/>
      <c r="DWB52" s="142"/>
      <c r="DWC52" s="142"/>
      <c r="DWD52" s="142"/>
      <c r="DWE52" s="142"/>
      <c r="DWF52" s="142"/>
      <c r="DWG52" s="142"/>
      <c r="DWH52" s="142"/>
      <c r="DWI52" s="142"/>
      <c r="DWJ52" s="142"/>
      <c r="DWK52" s="142"/>
      <c r="DWL52" s="142"/>
      <c r="DWM52" s="142"/>
      <c r="DWN52" s="142"/>
      <c r="DWO52" s="142"/>
      <c r="DWP52" s="142"/>
      <c r="DWQ52" s="142"/>
      <c r="DWR52" s="142"/>
      <c r="DWS52" s="142"/>
      <c r="DWT52" s="142"/>
      <c r="DWU52" s="142"/>
      <c r="DWV52" s="142"/>
      <c r="DWW52" s="142"/>
      <c r="DWX52" s="142"/>
      <c r="DWY52" s="142"/>
      <c r="DWZ52" s="142"/>
      <c r="DXA52" s="142"/>
      <c r="DXB52" s="142"/>
      <c r="DXC52" s="142"/>
      <c r="DXD52" s="142"/>
      <c r="DXE52" s="142"/>
      <c r="DXF52" s="142"/>
      <c r="DXG52" s="142"/>
      <c r="DXH52" s="142"/>
      <c r="DXI52" s="142"/>
      <c r="DXJ52" s="142"/>
      <c r="DXK52" s="142"/>
      <c r="DXL52" s="142"/>
      <c r="DXM52" s="142"/>
      <c r="DXN52" s="142"/>
      <c r="DXO52" s="142"/>
      <c r="DXP52" s="142"/>
      <c r="DXQ52" s="142"/>
      <c r="DXR52" s="142"/>
      <c r="DXS52" s="142"/>
      <c r="DXT52" s="142"/>
      <c r="DXU52" s="142"/>
      <c r="DXV52" s="142"/>
      <c r="DXW52" s="142"/>
      <c r="DXX52" s="142"/>
      <c r="DXY52" s="142"/>
      <c r="DXZ52" s="142"/>
      <c r="DYA52" s="142"/>
      <c r="DYB52" s="142"/>
      <c r="DYC52" s="142"/>
      <c r="DYD52" s="142"/>
      <c r="DYE52" s="142"/>
      <c r="DYF52" s="142"/>
      <c r="DYG52" s="142"/>
      <c r="DYH52" s="142"/>
      <c r="DYI52" s="142"/>
      <c r="DYJ52" s="142"/>
      <c r="DYK52" s="142"/>
      <c r="DYL52" s="142"/>
      <c r="DYM52" s="142"/>
      <c r="DYN52" s="142"/>
      <c r="DYO52" s="142"/>
      <c r="DYP52" s="142"/>
      <c r="DYQ52" s="142"/>
      <c r="DYR52" s="142"/>
      <c r="DYS52" s="142"/>
      <c r="DYT52" s="142"/>
      <c r="DYU52" s="142"/>
      <c r="DYV52" s="142"/>
      <c r="DYW52" s="142"/>
      <c r="DYX52" s="142"/>
      <c r="DYY52" s="142"/>
      <c r="DYZ52" s="142"/>
      <c r="DZA52" s="142"/>
      <c r="DZB52" s="142"/>
      <c r="DZC52" s="142"/>
      <c r="DZD52" s="142"/>
      <c r="DZE52" s="142"/>
      <c r="DZF52" s="142"/>
      <c r="DZG52" s="142"/>
      <c r="DZH52" s="142"/>
      <c r="DZI52" s="142"/>
      <c r="DZJ52" s="142"/>
      <c r="DZK52" s="142"/>
      <c r="DZL52" s="142"/>
      <c r="DZM52" s="142"/>
      <c r="DZN52" s="142"/>
      <c r="DZO52" s="142"/>
      <c r="DZP52" s="142"/>
      <c r="DZQ52" s="142"/>
      <c r="DZR52" s="142"/>
      <c r="DZS52" s="142"/>
      <c r="DZT52" s="142"/>
      <c r="DZU52" s="142"/>
      <c r="DZV52" s="142"/>
      <c r="DZW52" s="142"/>
      <c r="DZX52" s="142"/>
      <c r="DZY52" s="142"/>
      <c r="DZZ52" s="142"/>
      <c r="EAA52" s="142"/>
      <c r="EAB52" s="142"/>
      <c r="EAC52" s="142"/>
      <c r="EAD52" s="142"/>
      <c r="EAE52" s="142"/>
      <c r="EAF52" s="142"/>
      <c r="EAG52" s="142"/>
      <c r="EAH52" s="142"/>
      <c r="EAI52" s="142"/>
      <c r="EAJ52" s="142"/>
      <c r="EAK52" s="142"/>
      <c r="EAL52" s="142"/>
      <c r="EAM52" s="142"/>
      <c r="EAN52" s="142"/>
      <c r="EAO52" s="142"/>
      <c r="EAP52" s="142"/>
      <c r="EAQ52" s="142"/>
      <c r="EAR52" s="142"/>
      <c r="EAS52" s="142"/>
      <c r="EAT52" s="142"/>
      <c r="EAU52" s="142"/>
      <c r="EAV52" s="142"/>
      <c r="EAW52" s="142"/>
      <c r="EAX52" s="142"/>
      <c r="EAY52" s="142"/>
      <c r="EAZ52" s="142"/>
      <c r="EBA52" s="142"/>
      <c r="EBB52" s="142"/>
      <c r="EBC52" s="142"/>
      <c r="EBD52" s="142"/>
      <c r="EBE52" s="142"/>
      <c r="EBF52" s="142"/>
      <c r="EBG52" s="142"/>
      <c r="EBH52" s="142"/>
      <c r="EBI52" s="142"/>
      <c r="EBJ52" s="142"/>
      <c r="EBK52" s="142"/>
      <c r="EBL52" s="142"/>
      <c r="EBM52" s="142"/>
      <c r="EBN52" s="142"/>
      <c r="EBO52" s="142"/>
      <c r="EBP52" s="142"/>
      <c r="EBQ52" s="142"/>
      <c r="EBR52" s="142"/>
      <c r="EBS52" s="142"/>
      <c r="EBT52" s="142"/>
      <c r="EBU52" s="142"/>
      <c r="EBV52" s="142"/>
      <c r="EBW52" s="142"/>
      <c r="EBX52" s="142"/>
      <c r="EBY52" s="142"/>
      <c r="EBZ52" s="142"/>
      <c r="ECA52" s="142"/>
      <c r="ECB52" s="142"/>
      <c r="ECC52" s="142"/>
      <c r="ECD52" s="142"/>
      <c r="ECE52" s="142"/>
      <c r="ECF52" s="142"/>
      <c r="ECG52" s="142"/>
      <c r="ECH52" s="142"/>
      <c r="ECI52" s="142"/>
      <c r="ECJ52" s="142"/>
      <c r="ECK52" s="142"/>
      <c r="ECL52" s="142"/>
      <c r="ECM52" s="142"/>
      <c r="ECN52" s="142"/>
      <c r="ECO52" s="142"/>
      <c r="ECP52" s="142"/>
      <c r="ECQ52" s="142"/>
      <c r="ECR52" s="142"/>
      <c r="ECS52" s="142"/>
      <c r="ECT52" s="142"/>
      <c r="ECU52" s="142"/>
      <c r="ECV52" s="142"/>
      <c r="ECW52" s="142"/>
      <c r="ECX52" s="142"/>
      <c r="ECY52" s="142"/>
      <c r="ECZ52" s="142"/>
      <c r="EDA52" s="142"/>
      <c r="EDB52" s="142"/>
      <c r="EDC52" s="142"/>
      <c r="EDD52" s="142"/>
      <c r="EDE52" s="142"/>
      <c r="EDF52" s="142"/>
      <c r="EDG52" s="142"/>
      <c r="EDH52" s="142"/>
      <c r="EDI52" s="142"/>
      <c r="EDJ52" s="142"/>
      <c r="EDK52" s="142"/>
      <c r="EDL52" s="142"/>
      <c r="EDM52" s="142"/>
      <c r="EDN52" s="142"/>
      <c r="EDO52" s="142"/>
      <c r="EDP52" s="142"/>
      <c r="EDQ52" s="142"/>
      <c r="EDR52" s="142"/>
      <c r="EDS52" s="142"/>
      <c r="EDT52" s="142"/>
      <c r="EDU52" s="142"/>
      <c r="EDV52" s="142"/>
      <c r="EDW52" s="142"/>
      <c r="EDX52" s="142"/>
      <c r="EDY52" s="142"/>
      <c r="EDZ52" s="142"/>
      <c r="EEA52" s="142"/>
      <c r="EEB52" s="142"/>
      <c r="EEC52" s="142"/>
      <c r="EED52" s="142"/>
      <c r="EEE52" s="142"/>
      <c r="EEF52" s="142"/>
      <c r="EEG52" s="142"/>
      <c r="EEH52" s="142"/>
      <c r="EEI52" s="142"/>
      <c r="EEJ52" s="142"/>
      <c r="EEK52" s="142"/>
      <c r="EEL52" s="142"/>
      <c r="EEM52" s="142"/>
      <c r="EEN52" s="142"/>
      <c r="EEO52" s="142"/>
      <c r="EEP52" s="142"/>
      <c r="EEQ52" s="142"/>
      <c r="EER52" s="142"/>
      <c r="EES52" s="142"/>
      <c r="EET52" s="142"/>
      <c r="EEU52" s="142"/>
      <c r="EEV52" s="142"/>
      <c r="EEW52" s="142"/>
      <c r="EEX52" s="142"/>
      <c r="EEY52" s="142"/>
      <c r="EEZ52" s="142"/>
      <c r="EFA52" s="142"/>
      <c r="EFB52" s="142"/>
      <c r="EFC52" s="142"/>
      <c r="EFD52" s="142"/>
      <c r="EFE52" s="142"/>
      <c r="EFF52" s="142"/>
      <c r="EFG52" s="142"/>
      <c r="EFH52" s="142"/>
      <c r="EFI52" s="142"/>
      <c r="EFJ52" s="142"/>
      <c r="EFK52" s="142"/>
      <c r="EFL52" s="142"/>
      <c r="EFM52" s="142"/>
      <c r="EFN52" s="142"/>
      <c r="EFO52" s="142"/>
      <c r="EFP52" s="142"/>
      <c r="EFQ52" s="142"/>
      <c r="EFR52" s="142"/>
      <c r="EFS52" s="142"/>
      <c r="EFT52" s="142"/>
      <c r="EFU52" s="142"/>
      <c r="EFV52" s="142"/>
      <c r="EFW52" s="142"/>
      <c r="EFX52" s="142"/>
      <c r="EFY52" s="142"/>
      <c r="EFZ52" s="142"/>
      <c r="EGA52" s="142"/>
      <c r="EGB52" s="142"/>
      <c r="EGC52" s="142"/>
      <c r="EGD52" s="142"/>
      <c r="EGE52" s="142"/>
      <c r="EGF52" s="142"/>
      <c r="EGG52" s="142"/>
      <c r="EGH52" s="142"/>
      <c r="EGI52" s="142"/>
      <c r="EGJ52" s="142"/>
      <c r="EGK52" s="142"/>
      <c r="EGL52" s="142"/>
      <c r="EGM52" s="142"/>
      <c r="EGN52" s="142"/>
      <c r="EGO52" s="142"/>
      <c r="EGP52" s="142"/>
      <c r="EGQ52" s="142"/>
      <c r="EGR52" s="142"/>
      <c r="EGS52" s="142"/>
      <c r="EGT52" s="142"/>
      <c r="EGU52" s="142"/>
      <c r="EGV52" s="142"/>
      <c r="EGW52" s="142"/>
      <c r="EGX52" s="142"/>
      <c r="EGY52" s="142"/>
      <c r="EGZ52" s="142"/>
      <c r="EHA52" s="142"/>
      <c r="EHB52" s="142"/>
      <c r="EHC52" s="142"/>
      <c r="EHD52" s="142"/>
      <c r="EHE52" s="142"/>
      <c r="EHF52" s="142"/>
      <c r="EHG52" s="142"/>
      <c r="EHH52" s="142"/>
      <c r="EHI52" s="142"/>
      <c r="EHJ52" s="142"/>
      <c r="EHK52" s="142"/>
      <c r="EHL52" s="142"/>
      <c r="EHM52" s="142"/>
      <c r="EHN52" s="142"/>
      <c r="EHO52" s="142"/>
      <c r="EHP52" s="142"/>
      <c r="EHQ52" s="142"/>
      <c r="EHR52" s="142"/>
      <c r="EHS52" s="142"/>
      <c r="EHT52" s="142"/>
      <c r="EHU52" s="142"/>
      <c r="EHV52" s="142"/>
      <c r="EHW52" s="142"/>
      <c r="EHX52" s="142"/>
      <c r="EHY52" s="142"/>
      <c r="EHZ52" s="142"/>
      <c r="EIA52" s="142"/>
      <c r="EIB52" s="142"/>
      <c r="EIC52" s="142"/>
      <c r="EID52" s="142"/>
      <c r="EIE52" s="142"/>
      <c r="EIF52" s="142"/>
      <c r="EIG52" s="142"/>
      <c r="EIH52" s="142"/>
      <c r="EII52" s="142"/>
      <c r="EIJ52" s="142"/>
      <c r="EIK52" s="142"/>
      <c r="EIL52" s="142"/>
      <c r="EIM52" s="142"/>
      <c r="EIN52" s="142"/>
      <c r="EIO52" s="142"/>
      <c r="EIP52" s="142"/>
      <c r="EIQ52" s="142"/>
      <c r="EIR52" s="142"/>
      <c r="EIS52" s="142"/>
      <c r="EIT52" s="142"/>
      <c r="EIU52" s="142"/>
      <c r="EIV52" s="142"/>
      <c r="EIW52" s="142"/>
      <c r="EIX52" s="142"/>
      <c r="EIY52" s="142"/>
      <c r="EIZ52" s="142"/>
      <c r="EJA52" s="142"/>
      <c r="EJB52" s="142"/>
      <c r="EJC52" s="142"/>
      <c r="EJD52" s="142"/>
      <c r="EJE52" s="142"/>
      <c r="EJF52" s="142"/>
      <c r="EJG52" s="142"/>
      <c r="EJH52" s="142"/>
      <c r="EJI52" s="142"/>
      <c r="EJJ52" s="142"/>
      <c r="EJK52" s="142"/>
      <c r="EJL52" s="142"/>
      <c r="EJM52" s="142"/>
      <c r="EJN52" s="142"/>
      <c r="EJO52" s="142"/>
      <c r="EJP52" s="142"/>
      <c r="EJQ52" s="142"/>
      <c r="EJR52" s="142"/>
      <c r="EJS52" s="142"/>
      <c r="EJT52" s="142"/>
      <c r="EJU52" s="142"/>
      <c r="EJV52" s="142"/>
      <c r="EJW52" s="142"/>
      <c r="EJX52" s="142"/>
      <c r="EJY52" s="142"/>
      <c r="EJZ52" s="142"/>
      <c r="EKA52" s="142"/>
      <c r="EKB52" s="142"/>
      <c r="EKC52" s="142"/>
      <c r="EKD52" s="142"/>
      <c r="EKE52" s="142"/>
      <c r="EKF52" s="142"/>
      <c r="EKG52" s="142"/>
      <c r="EKH52" s="142"/>
      <c r="EKI52" s="142"/>
      <c r="EKJ52" s="142"/>
      <c r="EKK52" s="142"/>
      <c r="EKL52" s="142"/>
      <c r="EKM52" s="142"/>
      <c r="EKN52" s="142"/>
      <c r="EKO52" s="142"/>
      <c r="EKP52" s="142"/>
      <c r="EKQ52" s="142"/>
      <c r="EKR52" s="142"/>
      <c r="EKS52" s="142"/>
      <c r="EKT52" s="142"/>
      <c r="EKU52" s="142"/>
      <c r="EKV52" s="142"/>
      <c r="EKW52" s="142"/>
      <c r="EKX52" s="142"/>
      <c r="EKY52" s="142"/>
      <c r="EKZ52" s="142"/>
      <c r="ELA52" s="142"/>
      <c r="ELB52" s="142"/>
      <c r="ELC52" s="142"/>
      <c r="ELD52" s="142"/>
      <c r="ELE52" s="142"/>
      <c r="ELF52" s="142"/>
      <c r="ELG52" s="142"/>
      <c r="ELH52" s="142"/>
      <c r="ELI52" s="142"/>
      <c r="ELJ52" s="142"/>
      <c r="ELK52" s="142"/>
      <c r="ELL52" s="142"/>
      <c r="ELM52" s="142"/>
      <c r="ELN52" s="142"/>
      <c r="ELO52" s="142"/>
      <c r="ELP52" s="142"/>
      <c r="ELQ52" s="142"/>
      <c r="ELR52" s="142"/>
      <c r="ELS52" s="142"/>
      <c r="ELT52" s="142"/>
      <c r="ELU52" s="142"/>
      <c r="ELV52" s="142"/>
      <c r="ELW52" s="142"/>
      <c r="ELX52" s="142"/>
      <c r="ELY52" s="142"/>
      <c r="ELZ52" s="142"/>
      <c r="EMA52" s="142"/>
      <c r="EMB52" s="142"/>
      <c r="EMC52" s="142"/>
      <c r="EMD52" s="142"/>
      <c r="EME52" s="142"/>
      <c r="EMF52" s="142"/>
      <c r="EMG52" s="142"/>
      <c r="EMH52" s="142"/>
      <c r="EMI52" s="142"/>
      <c r="EMJ52" s="142"/>
      <c r="EMK52" s="142"/>
      <c r="EML52" s="142"/>
      <c r="EMM52" s="142"/>
      <c r="EMN52" s="142"/>
      <c r="EMO52" s="142"/>
      <c r="EMP52" s="142"/>
      <c r="EMQ52" s="142"/>
      <c r="EMR52" s="142"/>
      <c r="EMS52" s="142"/>
      <c r="EMT52" s="142"/>
      <c r="EMU52" s="142"/>
      <c r="EMV52" s="142"/>
      <c r="EMW52" s="142"/>
      <c r="EMX52" s="142"/>
      <c r="EMY52" s="142"/>
      <c r="EMZ52" s="142"/>
      <c r="ENA52" s="142"/>
      <c r="ENB52" s="142"/>
      <c r="ENC52" s="142"/>
      <c r="END52" s="142"/>
      <c r="ENE52" s="142"/>
      <c r="ENF52" s="142"/>
      <c r="ENG52" s="142"/>
      <c r="ENH52" s="142"/>
      <c r="ENI52" s="142"/>
      <c r="ENJ52" s="142"/>
      <c r="ENK52" s="142"/>
      <c r="ENL52" s="142"/>
      <c r="ENM52" s="142"/>
      <c r="ENN52" s="142"/>
      <c r="ENO52" s="142"/>
      <c r="ENP52" s="142"/>
      <c r="ENQ52" s="142"/>
      <c r="ENR52" s="142"/>
      <c r="ENS52" s="142"/>
      <c r="ENT52" s="142"/>
      <c r="ENU52" s="142"/>
      <c r="ENV52" s="142"/>
      <c r="ENW52" s="142"/>
      <c r="ENX52" s="142"/>
      <c r="ENY52" s="142"/>
      <c r="ENZ52" s="142"/>
      <c r="EOA52" s="142"/>
      <c r="EOB52" s="142"/>
      <c r="EOC52" s="142"/>
      <c r="EOD52" s="142"/>
      <c r="EOE52" s="142"/>
      <c r="EOF52" s="142"/>
      <c r="EOG52" s="142"/>
      <c r="EOH52" s="142"/>
      <c r="EOI52" s="142"/>
      <c r="EOJ52" s="142"/>
      <c r="EOK52" s="142"/>
      <c r="EOL52" s="142"/>
      <c r="EOM52" s="142"/>
      <c r="EON52" s="142"/>
      <c r="EOO52" s="142"/>
      <c r="EOP52" s="142"/>
      <c r="EOQ52" s="142"/>
      <c r="EOR52" s="142"/>
      <c r="EOS52" s="142"/>
      <c r="EOT52" s="142"/>
      <c r="EOU52" s="142"/>
      <c r="EOV52" s="142"/>
      <c r="EOW52" s="142"/>
      <c r="EOX52" s="142"/>
      <c r="EOY52" s="142"/>
      <c r="EOZ52" s="142"/>
      <c r="EPA52" s="142"/>
      <c r="EPB52" s="142"/>
      <c r="EPC52" s="142"/>
      <c r="EPD52" s="142"/>
      <c r="EPE52" s="142"/>
      <c r="EPF52" s="142"/>
      <c r="EPG52" s="142"/>
      <c r="EPH52" s="142"/>
      <c r="EPI52" s="142"/>
      <c r="EPJ52" s="142"/>
      <c r="EPK52" s="142"/>
      <c r="EPL52" s="142"/>
      <c r="EPM52" s="142"/>
      <c r="EPN52" s="142"/>
      <c r="EPO52" s="142"/>
      <c r="EPP52" s="142"/>
      <c r="EPQ52" s="142"/>
      <c r="EPR52" s="142"/>
      <c r="EPS52" s="142"/>
      <c r="EPT52" s="142"/>
      <c r="EPU52" s="142"/>
      <c r="EPV52" s="142"/>
      <c r="EPW52" s="142"/>
      <c r="EPX52" s="142"/>
      <c r="EPY52" s="142"/>
      <c r="EPZ52" s="142"/>
      <c r="EQA52" s="142"/>
      <c r="EQB52" s="142"/>
      <c r="EQC52" s="142"/>
      <c r="EQD52" s="142"/>
      <c r="EQE52" s="142"/>
      <c r="EQF52" s="142"/>
      <c r="EQG52" s="142"/>
      <c r="EQH52" s="142"/>
      <c r="EQI52" s="142"/>
      <c r="EQJ52" s="142"/>
      <c r="EQK52" s="142"/>
      <c r="EQL52" s="142"/>
      <c r="EQM52" s="142"/>
      <c r="EQN52" s="142"/>
      <c r="EQO52" s="142"/>
      <c r="EQP52" s="142"/>
      <c r="EQQ52" s="142"/>
      <c r="EQR52" s="142"/>
      <c r="EQS52" s="142"/>
      <c r="EQT52" s="142"/>
      <c r="EQU52" s="142"/>
      <c r="EQV52" s="142"/>
      <c r="EQW52" s="142"/>
      <c r="EQX52" s="142"/>
      <c r="EQY52" s="142"/>
      <c r="EQZ52" s="142"/>
      <c r="ERA52" s="142"/>
      <c r="ERB52" s="142"/>
      <c r="ERC52" s="142"/>
      <c r="ERD52" s="142"/>
      <c r="ERE52" s="142"/>
      <c r="ERF52" s="142"/>
      <c r="ERG52" s="142"/>
      <c r="ERH52" s="142"/>
      <c r="ERI52" s="142"/>
      <c r="ERJ52" s="142"/>
      <c r="ERK52" s="142"/>
      <c r="ERL52" s="142"/>
      <c r="ERM52" s="142"/>
      <c r="ERN52" s="142"/>
      <c r="ERO52" s="142"/>
      <c r="ERP52" s="142"/>
      <c r="ERQ52" s="142"/>
      <c r="ERR52" s="142"/>
      <c r="ERS52" s="142"/>
      <c r="ERT52" s="142"/>
      <c r="ERU52" s="142"/>
      <c r="ERV52" s="142"/>
      <c r="ERW52" s="142"/>
      <c r="ERX52" s="142"/>
      <c r="ERY52" s="142"/>
      <c r="ERZ52" s="142"/>
      <c r="ESA52" s="142"/>
      <c r="ESB52" s="142"/>
      <c r="ESC52" s="142"/>
      <c r="ESD52" s="142"/>
      <c r="ESE52" s="142"/>
      <c r="ESF52" s="142"/>
      <c r="ESG52" s="142"/>
      <c r="ESH52" s="142"/>
      <c r="ESI52" s="142"/>
      <c r="ESJ52" s="142"/>
      <c r="ESK52" s="142"/>
      <c r="ESL52" s="142"/>
      <c r="ESM52" s="142"/>
      <c r="ESN52" s="142"/>
      <c r="ESO52" s="142"/>
      <c r="ESP52" s="142"/>
      <c r="ESQ52" s="142"/>
      <c r="ESR52" s="142"/>
      <c r="ESS52" s="142"/>
      <c r="EST52" s="142"/>
      <c r="ESU52" s="142"/>
      <c r="ESV52" s="142"/>
      <c r="ESW52" s="142"/>
      <c r="ESX52" s="142"/>
      <c r="ESY52" s="142"/>
      <c r="ESZ52" s="142"/>
      <c r="ETA52" s="142"/>
      <c r="ETB52" s="142"/>
      <c r="ETC52" s="142"/>
      <c r="ETD52" s="142"/>
      <c r="ETE52" s="142"/>
      <c r="ETF52" s="142"/>
      <c r="ETG52" s="142"/>
      <c r="ETH52" s="142"/>
      <c r="ETI52" s="142"/>
      <c r="ETJ52" s="142"/>
      <c r="ETK52" s="142"/>
      <c r="ETL52" s="142"/>
      <c r="ETM52" s="142"/>
      <c r="ETN52" s="142"/>
      <c r="ETO52" s="142"/>
      <c r="ETP52" s="142"/>
      <c r="ETQ52" s="142"/>
      <c r="ETR52" s="142"/>
      <c r="ETS52" s="142"/>
      <c r="ETT52" s="142"/>
      <c r="ETU52" s="142"/>
      <c r="ETV52" s="142"/>
      <c r="ETW52" s="142"/>
      <c r="ETX52" s="142"/>
      <c r="ETY52" s="142"/>
      <c r="ETZ52" s="142"/>
      <c r="EUA52" s="142"/>
      <c r="EUB52" s="142"/>
      <c r="EUC52" s="142"/>
      <c r="EUD52" s="142"/>
      <c r="EUE52" s="142"/>
      <c r="EUF52" s="142"/>
      <c r="EUG52" s="142"/>
      <c r="EUH52" s="142"/>
      <c r="EUI52" s="142"/>
      <c r="EUJ52" s="142"/>
      <c r="EUK52" s="142"/>
      <c r="EUL52" s="142"/>
      <c r="EUM52" s="142"/>
      <c r="EUN52" s="142"/>
      <c r="EUO52" s="142"/>
      <c r="EUP52" s="142"/>
      <c r="EUQ52" s="142"/>
      <c r="EUR52" s="142"/>
      <c r="EUS52" s="142"/>
      <c r="EUT52" s="142"/>
      <c r="EUU52" s="142"/>
      <c r="EUV52" s="142"/>
      <c r="EUW52" s="142"/>
      <c r="EUX52" s="142"/>
      <c r="EUY52" s="142"/>
      <c r="EUZ52" s="142"/>
      <c r="EVA52" s="142"/>
      <c r="EVB52" s="142"/>
      <c r="EVC52" s="142"/>
      <c r="EVD52" s="142"/>
      <c r="EVE52" s="142"/>
      <c r="EVF52" s="142"/>
      <c r="EVG52" s="142"/>
      <c r="EVH52" s="142"/>
      <c r="EVI52" s="142"/>
      <c r="EVJ52" s="142"/>
      <c r="EVK52" s="142"/>
      <c r="EVL52" s="142"/>
      <c r="EVM52" s="142"/>
      <c r="EVN52" s="142"/>
      <c r="EVO52" s="142"/>
      <c r="EVP52" s="142"/>
      <c r="EVQ52" s="142"/>
      <c r="EVR52" s="142"/>
      <c r="EVS52" s="142"/>
      <c r="EVT52" s="142"/>
      <c r="EVU52" s="142"/>
      <c r="EVV52" s="142"/>
      <c r="EVW52" s="142"/>
      <c r="EVX52" s="142"/>
      <c r="EVY52" s="142"/>
      <c r="EVZ52" s="142"/>
      <c r="EWA52" s="142"/>
      <c r="EWB52" s="142"/>
      <c r="EWC52" s="142"/>
      <c r="EWD52" s="142"/>
      <c r="EWE52" s="142"/>
      <c r="EWF52" s="142"/>
      <c r="EWG52" s="142"/>
      <c r="EWH52" s="142"/>
      <c r="EWI52" s="142"/>
      <c r="EWJ52" s="142"/>
      <c r="EWK52" s="142"/>
      <c r="EWL52" s="142"/>
      <c r="EWM52" s="142"/>
      <c r="EWN52" s="142"/>
      <c r="EWO52" s="142"/>
      <c r="EWP52" s="142"/>
      <c r="EWQ52" s="142"/>
      <c r="EWR52" s="142"/>
      <c r="EWS52" s="142"/>
      <c r="EWT52" s="142"/>
      <c r="EWU52" s="142"/>
      <c r="EWV52" s="142"/>
      <c r="EWW52" s="142"/>
      <c r="EWX52" s="142"/>
      <c r="EWY52" s="142"/>
      <c r="EWZ52" s="142"/>
      <c r="EXA52" s="142"/>
      <c r="EXB52" s="142"/>
      <c r="EXC52" s="142"/>
      <c r="EXD52" s="142"/>
      <c r="EXE52" s="142"/>
      <c r="EXF52" s="142"/>
      <c r="EXG52" s="142"/>
      <c r="EXH52" s="142"/>
      <c r="EXI52" s="142"/>
      <c r="EXJ52" s="142"/>
      <c r="EXK52" s="142"/>
      <c r="EXL52" s="142"/>
      <c r="EXM52" s="142"/>
      <c r="EXN52" s="142"/>
      <c r="EXO52" s="142"/>
      <c r="EXP52" s="142"/>
      <c r="EXQ52" s="142"/>
      <c r="EXR52" s="142"/>
      <c r="EXS52" s="142"/>
      <c r="EXT52" s="142"/>
      <c r="EXU52" s="142"/>
      <c r="EXV52" s="142"/>
      <c r="EXW52" s="142"/>
      <c r="EXX52" s="142"/>
      <c r="EXY52" s="142"/>
      <c r="EXZ52" s="142"/>
      <c r="EYA52" s="142"/>
      <c r="EYB52" s="142"/>
      <c r="EYC52" s="142"/>
      <c r="EYD52" s="142"/>
      <c r="EYE52" s="142"/>
      <c r="EYF52" s="142"/>
      <c r="EYG52" s="142"/>
      <c r="EYH52" s="142"/>
      <c r="EYI52" s="142"/>
      <c r="EYJ52" s="142"/>
      <c r="EYK52" s="142"/>
      <c r="EYL52" s="142"/>
      <c r="EYM52" s="142"/>
      <c r="EYN52" s="142"/>
      <c r="EYO52" s="142"/>
      <c r="EYP52" s="142"/>
      <c r="EYQ52" s="142"/>
      <c r="EYR52" s="142"/>
      <c r="EYS52" s="142"/>
      <c r="EYT52" s="142"/>
      <c r="EYU52" s="142"/>
      <c r="EYV52" s="142"/>
      <c r="EYW52" s="142"/>
      <c r="EYX52" s="142"/>
      <c r="EYY52" s="142"/>
      <c r="EYZ52" s="142"/>
      <c r="EZA52" s="142"/>
      <c r="EZB52" s="142"/>
      <c r="EZC52" s="142"/>
      <c r="EZD52" s="142"/>
      <c r="EZE52" s="142"/>
      <c r="EZF52" s="142"/>
      <c r="EZG52" s="142"/>
      <c r="EZH52" s="142"/>
      <c r="EZI52" s="142"/>
      <c r="EZJ52" s="142"/>
      <c r="EZK52" s="142"/>
      <c r="EZL52" s="142"/>
      <c r="EZM52" s="142"/>
      <c r="EZN52" s="142"/>
      <c r="EZO52" s="142"/>
      <c r="EZP52" s="142"/>
      <c r="EZQ52" s="142"/>
      <c r="EZR52" s="142"/>
      <c r="EZS52" s="142"/>
      <c r="EZT52" s="142"/>
      <c r="EZU52" s="142"/>
      <c r="EZV52" s="142"/>
      <c r="EZW52" s="142"/>
      <c r="EZX52" s="142"/>
      <c r="EZY52" s="142"/>
      <c r="EZZ52" s="142"/>
      <c r="FAA52" s="142"/>
      <c r="FAB52" s="142"/>
      <c r="FAC52" s="142"/>
      <c r="FAD52" s="142"/>
      <c r="FAE52" s="142"/>
      <c r="FAF52" s="142"/>
      <c r="FAG52" s="142"/>
      <c r="FAH52" s="142"/>
      <c r="FAI52" s="142"/>
      <c r="FAJ52" s="142"/>
      <c r="FAK52" s="142"/>
      <c r="FAL52" s="142"/>
      <c r="FAM52" s="142"/>
      <c r="FAN52" s="142"/>
      <c r="FAO52" s="142"/>
      <c r="FAP52" s="142"/>
      <c r="FAQ52" s="142"/>
      <c r="FAR52" s="142"/>
      <c r="FAS52" s="142"/>
      <c r="FAT52" s="142"/>
      <c r="FAU52" s="142"/>
      <c r="FAV52" s="142"/>
      <c r="FAW52" s="142"/>
      <c r="FAX52" s="142"/>
      <c r="FAY52" s="142"/>
      <c r="FAZ52" s="142"/>
      <c r="FBA52" s="142"/>
      <c r="FBB52" s="142"/>
      <c r="FBC52" s="142"/>
      <c r="FBD52" s="142"/>
      <c r="FBE52" s="142"/>
      <c r="FBF52" s="142"/>
      <c r="FBG52" s="142"/>
      <c r="FBH52" s="142"/>
      <c r="FBI52" s="142"/>
      <c r="FBJ52" s="142"/>
      <c r="FBK52" s="142"/>
      <c r="FBL52" s="142"/>
      <c r="FBM52" s="142"/>
      <c r="FBN52" s="142"/>
      <c r="FBO52" s="142"/>
      <c r="FBP52" s="142"/>
      <c r="FBQ52" s="142"/>
      <c r="FBR52" s="142"/>
      <c r="FBS52" s="142"/>
      <c r="FBT52" s="142"/>
      <c r="FBU52" s="142"/>
      <c r="FBV52" s="142"/>
      <c r="FBW52" s="142"/>
      <c r="FBX52" s="142"/>
      <c r="FBY52" s="142"/>
      <c r="FBZ52" s="142"/>
      <c r="FCA52" s="142"/>
      <c r="FCB52" s="142"/>
      <c r="FCC52" s="142"/>
      <c r="FCD52" s="142"/>
      <c r="FCE52" s="142"/>
      <c r="FCF52" s="142"/>
      <c r="FCG52" s="142"/>
      <c r="FCH52" s="142"/>
      <c r="FCI52" s="142"/>
      <c r="FCJ52" s="142"/>
      <c r="FCK52" s="142"/>
      <c r="FCL52" s="142"/>
      <c r="FCM52" s="142"/>
      <c r="FCN52" s="142"/>
      <c r="FCO52" s="142"/>
      <c r="FCP52" s="142"/>
      <c r="FCQ52" s="142"/>
      <c r="FCR52" s="142"/>
      <c r="FCS52" s="142"/>
      <c r="FCT52" s="142"/>
      <c r="FCU52" s="142"/>
      <c r="FCV52" s="142"/>
      <c r="FCW52" s="142"/>
      <c r="FCX52" s="142"/>
      <c r="FCY52" s="142"/>
      <c r="FCZ52" s="142"/>
      <c r="FDA52" s="142"/>
      <c r="FDB52" s="142"/>
      <c r="FDC52" s="142"/>
      <c r="FDD52" s="142"/>
      <c r="FDE52" s="142"/>
      <c r="FDF52" s="142"/>
      <c r="FDG52" s="142"/>
      <c r="FDH52" s="142"/>
      <c r="FDI52" s="142"/>
      <c r="FDJ52" s="142"/>
      <c r="FDK52" s="142"/>
      <c r="FDL52" s="142"/>
      <c r="FDM52" s="142"/>
      <c r="FDN52" s="142"/>
      <c r="FDO52" s="142"/>
      <c r="FDP52" s="142"/>
      <c r="FDQ52" s="142"/>
      <c r="FDR52" s="142"/>
      <c r="FDS52" s="142"/>
      <c r="FDT52" s="142"/>
      <c r="FDU52" s="142"/>
      <c r="FDV52" s="142"/>
      <c r="FDW52" s="142"/>
      <c r="FDX52" s="142"/>
      <c r="FDY52" s="142"/>
      <c r="FDZ52" s="142"/>
      <c r="FEA52" s="142"/>
      <c r="FEB52" s="142"/>
      <c r="FEC52" s="142"/>
      <c r="FED52" s="142"/>
      <c r="FEE52" s="142"/>
      <c r="FEF52" s="142"/>
      <c r="FEG52" s="142"/>
      <c r="FEH52" s="142"/>
      <c r="FEI52" s="142"/>
      <c r="FEJ52" s="142"/>
      <c r="FEK52" s="142"/>
      <c r="FEL52" s="142"/>
      <c r="FEM52" s="142"/>
      <c r="FEN52" s="142"/>
      <c r="FEO52" s="142"/>
      <c r="FEP52" s="142"/>
      <c r="FEQ52" s="142"/>
      <c r="FER52" s="142"/>
      <c r="FES52" s="142"/>
      <c r="FET52" s="142"/>
      <c r="FEU52" s="142"/>
      <c r="FEV52" s="142"/>
      <c r="FEW52" s="142"/>
      <c r="FEX52" s="142"/>
      <c r="FEY52" s="142"/>
      <c r="FEZ52" s="142"/>
      <c r="FFA52" s="142"/>
      <c r="FFB52" s="142"/>
      <c r="FFC52" s="142"/>
      <c r="FFD52" s="142"/>
      <c r="FFE52" s="142"/>
      <c r="FFF52" s="142"/>
      <c r="FFG52" s="142"/>
      <c r="FFH52" s="142"/>
      <c r="FFI52" s="142"/>
      <c r="FFJ52" s="142"/>
      <c r="FFK52" s="142"/>
      <c r="FFL52" s="142"/>
      <c r="FFM52" s="142"/>
      <c r="FFN52" s="142"/>
      <c r="FFO52" s="142"/>
      <c r="FFP52" s="142"/>
      <c r="FFQ52" s="142"/>
      <c r="FFR52" s="142"/>
      <c r="FFS52" s="142"/>
      <c r="FFT52" s="142"/>
      <c r="FFU52" s="142"/>
      <c r="FFV52" s="142"/>
      <c r="FFW52" s="142"/>
      <c r="FFX52" s="142"/>
      <c r="FFY52" s="142"/>
      <c r="FFZ52" s="142"/>
      <c r="FGA52" s="142"/>
      <c r="FGB52" s="142"/>
      <c r="FGC52" s="142"/>
      <c r="FGD52" s="142"/>
      <c r="FGE52" s="142"/>
      <c r="FGF52" s="142"/>
      <c r="FGG52" s="142"/>
      <c r="FGH52" s="142"/>
      <c r="FGI52" s="142"/>
      <c r="FGJ52" s="142"/>
      <c r="FGK52" s="142"/>
      <c r="FGL52" s="142"/>
      <c r="FGM52" s="142"/>
      <c r="FGN52" s="142"/>
      <c r="FGO52" s="142"/>
      <c r="FGP52" s="142"/>
      <c r="FGQ52" s="142"/>
      <c r="FGR52" s="142"/>
      <c r="FGS52" s="142"/>
      <c r="FGT52" s="142"/>
      <c r="FGU52" s="142"/>
      <c r="FGV52" s="142"/>
      <c r="FGW52" s="142"/>
      <c r="FGX52" s="142"/>
      <c r="FGY52" s="142"/>
      <c r="FGZ52" s="142"/>
      <c r="FHA52" s="142"/>
      <c r="FHB52" s="142"/>
      <c r="FHC52" s="142"/>
      <c r="FHD52" s="142"/>
      <c r="FHE52" s="142"/>
      <c r="FHF52" s="142"/>
      <c r="FHG52" s="142"/>
      <c r="FHH52" s="142"/>
      <c r="FHI52" s="142"/>
      <c r="FHJ52" s="142"/>
      <c r="FHK52" s="142"/>
      <c r="FHL52" s="142"/>
      <c r="FHM52" s="142"/>
      <c r="FHN52" s="142"/>
      <c r="FHO52" s="142"/>
      <c r="FHP52" s="142"/>
      <c r="FHQ52" s="142"/>
      <c r="FHR52" s="142"/>
      <c r="FHS52" s="142"/>
      <c r="FHT52" s="142"/>
      <c r="FHU52" s="142"/>
      <c r="FHV52" s="142"/>
      <c r="FHW52" s="142"/>
      <c r="FHX52" s="142"/>
      <c r="FHY52" s="142"/>
      <c r="FHZ52" s="142"/>
      <c r="FIA52" s="142"/>
      <c r="FIB52" s="142"/>
      <c r="FIC52" s="142"/>
      <c r="FID52" s="142"/>
      <c r="FIE52" s="142"/>
      <c r="FIF52" s="142"/>
      <c r="FIG52" s="142"/>
      <c r="FIH52" s="142"/>
      <c r="FII52" s="142"/>
      <c r="FIJ52" s="142"/>
      <c r="FIK52" s="142"/>
      <c r="FIL52" s="142"/>
      <c r="FIM52" s="142"/>
      <c r="FIN52" s="142"/>
      <c r="FIO52" s="142"/>
      <c r="FIP52" s="142"/>
      <c r="FIQ52" s="142"/>
      <c r="FIR52" s="142"/>
      <c r="FIS52" s="142"/>
      <c r="FIT52" s="142"/>
      <c r="FIU52" s="142"/>
      <c r="FIV52" s="142"/>
      <c r="FIW52" s="142"/>
      <c r="FIX52" s="142"/>
      <c r="FIY52" s="142"/>
      <c r="FIZ52" s="142"/>
      <c r="FJA52" s="142"/>
      <c r="FJB52" s="142"/>
      <c r="FJC52" s="142"/>
      <c r="FJD52" s="142"/>
      <c r="FJE52" s="142"/>
      <c r="FJF52" s="142"/>
      <c r="FJG52" s="142"/>
      <c r="FJH52" s="142"/>
      <c r="FJI52" s="142"/>
      <c r="FJJ52" s="142"/>
      <c r="FJK52" s="142"/>
      <c r="FJL52" s="142"/>
      <c r="FJM52" s="142"/>
      <c r="FJN52" s="142"/>
      <c r="FJO52" s="142"/>
      <c r="FJP52" s="142"/>
      <c r="FJQ52" s="142"/>
      <c r="FJR52" s="142"/>
      <c r="FJS52" s="142"/>
      <c r="FJT52" s="142"/>
      <c r="FJU52" s="142"/>
      <c r="FJV52" s="142"/>
      <c r="FJW52" s="142"/>
      <c r="FJX52" s="142"/>
      <c r="FJY52" s="142"/>
      <c r="FJZ52" s="142"/>
      <c r="FKA52" s="142"/>
      <c r="FKB52" s="142"/>
      <c r="FKC52" s="142"/>
      <c r="FKD52" s="142"/>
      <c r="FKE52" s="142"/>
      <c r="FKF52" s="142"/>
      <c r="FKG52" s="142"/>
      <c r="FKH52" s="142"/>
      <c r="FKI52" s="142"/>
      <c r="FKJ52" s="142"/>
      <c r="FKK52" s="142"/>
      <c r="FKL52" s="142"/>
      <c r="FKM52" s="142"/>
      <c r="FKN52" s="142"/>
      <c r="FKO52" s="142"/>
      <c r="FKP52" s="142"/>
      <c r="FKQ52" s="142"/>
      <c r="FKR52" s="142"/>
      <c r="FKS52" s="142"/>
      <c r="FKT52" s="142"/>
      <c r="FKU52" s="142"/>
      <c r="FKV52" s="142"/>
      <c r="FKW52" s="142"/>
      <c r="FKX52" s="142"/>
      <c r="FKY52" s="142"/>
      <c r="FKZ52" s="142"/>
      <c r="FLA52" s="142"/>
      <c r="FLB52" s="142"/>
      <c r="FLC52" s="142"/>
      <c r="FLD52" s="142"/>
      <c r="FLE52" s="142"/>
      <c r="FLF52" s="142"/>
      <c r="FLG52" s="142"/>
      <c r="FLH52" s="142"/>
      <c r="FLI52" s="142"/>
      <c r="FLJ52" s="142"/>
      <c r="FLK52" s="142"/>
      <c r="FLL52" s="142"/>
      <c r="FLM52" s="142"/>
      <c r="FLN52" s="142"/>
      <c r="FLO52" s="142"/>
      <c r="FLP52" s="142"/>
      <c r="FLQ52" s="142"/>
      <c r="FLR52" s="142"/>
      <c r="FLS52" s="142"/>
      <c r="FLT52" s="142"/>
      <c r="FLU52" s="142"/>
      <c r="FLV52" s="142"/>
      <c r="FLW52" s="142"/>
      <c r="FLX52" s="142"/>
      <c r="FLY52" s="142"/>
      <c r="FLZ52" s="142"/>
      <c r="FMA52" s="142"/>
      <c r="FMB52" s="142"/>
      <c r="FMC52" s="142"/>
      <c r="FMD52" s="142"/>
      <c r="FME52" s="142"/>
      <c r="FMF52" s="142"/>
      <c r="FMG52" s="142"/>
      <c r="FMH52" s="142"/>
      <c r="FMI52" s="142"/>
      <c r="FMJ52" s="142"/>
      <c r="FMK52" s="142"/>
      <c r="FML52" s="142"/>
      <c r="FMM52" s="142"/>
      <c r="FMN52" s="142"/>
      <c r="FMO52" s="142"/>
      <c r="FMP52" s="142"/>
      <c r="FMQ52" s="142"/>
      <c r="FMR52" s="142"/>
      <c r="FMS52" s="142"/>
      <c r="FMT52" s="142"/>
      <c r="FMU52" s="142"/>
      <c r="FMV52" s="142"/>
      <c r="FMW52" s="142"/>
      <c r="FMX52" s="142"/>
      <c r="FMY52" s="142"/>
      <c r="FMZ52" s="142"/>
      <c r="FNA52" s="142"/>
      <c r="FNB52" s="142"/>
      <c r="FNC52" s="142"/>
      <c r="FND52" s="142"/>
      <c r="FNE52" s="142"/>
      <c r="FNF52" s="142"/>
      <c r="FNG52" s="142"/>
      <c r="FNH52" s="142"/>
      <c r="FNI52" s="142"/>
      <c r="FNJ52" s="142"/>
      <c r="FNK52" s="142"/>
      <c r="FNL52" s="142"/>
      <c r="FNM52" s="142"/>
      <c r="FNN52" s="142"/>
      <c r="FNO52" s="142"/>
      <c r="FNP52" s="142"/>
      <c r="FNQ52" s="142"/>
      <c r="FNR52" s="142"/>
      <c r="FNS52" s="142"/>
      <c r="FNT52" s="142"/>
      <c r="FNU52" s="142"/>
      <c r="FNV52" s="142"/>
      <c r="FNW52" s="142"/>
      <c r="FNX52" s="142"/>
      <c r="FNY52" s="142"/>
      <c r="FNZ52" s="142"/>
      <c r="FOA52" s="142"/>
      <c r="FOB52" s="142"/>
      <c r="FOC52" s="142"/>
      <c r="FOD52" s="142"/>
      <c r="FOE52" s="142"/>
      <c r="FOF52" s="142"/>
      <c r="FOG52" s="142"/>
      <c r="FOH52" s="142"/>
      <c r="FOI52" s="142"/>
      <c r="FOJ52" s="142"/>
      <c r="FOK52" s="142"/>
      <c r="FOL52" s="142"/>
      <c r="FOM52" s="142"/>
      <c r="FON52" s="142"/>
      <c r="FOO52" s="142"/>
      <c r="FOP52" s="142"/>
      <c r="FOQ52" s="142"/>
      <c r="FOR52" s="142"/>
      <c r="FOS52" s="142"/>
      <c r="FOT52" s="142"/>
      <c r="FOU52" s="142"/>
      <c r="FOV52" s="142"/>
      <c r="FOW52" s="142"/>
      <c r="FOX52" s="142"/>
      <c r="FOY52" s="142"/>
      <c r="FOZ52" s="142"/>
      <c r="FPA52" s="142"/>
      <c r="FPB52" s="142"/>
      <c r="FPC52" s="142"/>
      <c r="FPD52" s="142"/>
      <c r="FPE52" s="142"/>
      <c r="FPF52" s="142"/>
      <c r="FPG52" s="142"/>
      <c r="FPH52" s="142"/>
      <c r="FPI52" s="142"/>
      <c r="FPJ52" s="142"/>
      <c r="FPK52" s="142"/>
      <c r="FPL52" s="142"/>
      <c r="FPM52" s="142"/>
      <c r="FPN52" s="142"/>
      <c r="FPO52" s="142"/>
      <c r="FPP52" s="142"/>
      <c r="FPQ52" s="142"/>
      <c r="FPR52" s="142"/>
      <c r="FPS52" s="142"/>
      <c r="FPT52" s="142"/>
      <c r="FPU52" s="142"/>
      <c r="FPV52" s="142"/>
      <c r="FPW52" s="142"/>
      <c r="FPX52" s="142"/>
      <c r="FPY52" s="142"/>
      <c r="FPZ52" s="142"/>
      <c r="FQA52" s="142"/>
      <c r="FQB52" s="142"/>
      <c r="FQC52" s="142"/>
      <c r="FQD52" s="142"/>
      <c r="FQE52" s="142"/>
      <c r="FQF52" s="142"/>
      <c r="FQG52" s="142"/>
      <c r="FQH52" s="142"/>
      <c r="FQI52" s="142"/>
      <c r="FQJ52" s="142"/>
      <c r="FQK52" s="142"/>
      <c r="FQL52" s="142"/>
      <c r="FQM52" s="142"/>
      <c r="FQN52" s="142"/>
      <c r="FQO52" s="142"/>
      <c r="FQP52" s="142"/>
      <c r="FQQ52" s="142"/>
      <c r="FQR52" s="142"/>
      <c r="FQS52" s="142"/>
      <c r="FQT52" s="142"/>
      <c r="FQU52" s="142"/>
      <c r="FQV52" s="142"/>
      <c r="FQW52" s="142"/>
      <c r="FQX52" s="142"/>
      <c r="FQY52" s="142"/>
      <c r="FQZ52" s="142"/>
      <c r="FRA52" s="142"/>
      <c r="FRB52" s="142"/>
      <c r="FRC52" s="142"/>
      <c r="FRD52" s="142"/>
      <c r="FRE52" s="142"/>
      <c r="FRF52" s="142"/>
      <c r="FRG52" s="142"/>
      <c r="FRH52" s="142"/>
      <c r="FRI52" s="142"/>
      <c r="FRJ52" s="142"/>
      <c r="FRK52" s="142"/>
      <c r="FRL52" s="142"/>
      <c r="FRM52" s="142"/>
      <c r="FRN52" s="142"/>
      <c r="FRO52" s="142"/>
      <c r="FRP52" s="142"/>
      <c r="FRQ52" s="142"/>
      <c r="FRR52" s="142"/>
      <c r="FRS52" s="142"/>
      <c r="FRT52" s="142"/>
      <c r="FRU52" s="142"/>
      <c r="FRV52" s="142"/>
      <c r="FRW52" s="142"/>
      <c r="FRX52" s="142"/>
      <c r="FRY52" s="142"/>
      <c r="FRZ52" s="142"/>
      <c r="FSA52" s="142"/>
      <c r="FSB52" s="142"/>
      <c r="FSC52" s="142"/>
      <c r="FSD52" s="142"/>
      <c r="FSE52" s="142"/>
      <c r="FSF52" s="142"/>
      <c r="FSG52" s="142"/>
      <c r="FSH52" s="142"/>
      <c r="FSI52" s="142"/>
      <c r="FSJ52" s="142"/>
      <c r="FSK52" s="142"/>
      <c r="FSL52" s="142"/>
      <c r="FSM52" s="142"/>
      <c r="FSN52" s="142"/>
      <c r="FSO52" s="142"/>
      <c r="FSP52" s="142"/>
      <c r="FSQ52" s="142"/>
      <c r="FSR52" s="142"/>
      <c r="FSS52" s="142"/>
      <c r="FST52" s="142"/>
      <c r="FSU52" s="142"/>
      <c r="FSV52" s="142"/>
      <c r="FSW52" s="142"/>
      <c r="FSX52" s="142"/>
      <c r="FSY52" s="142"/>
      <c r="FSZ52" s="142"/>
      <c r="FTA52" s="142"/>
      <c r="FTB52" s="142"/>
      <c r="FTC52" s="142"/>
      <c r="FTD52" s="142"/>
      <c r="FTE52" s="142"/>
      <c r="FTF52" s="142"/>
      <c r="FTG52" s="142"/>
      <c r="FTH52" s="142"/>
      <c r="FTI52" s="142"/>
      <c r="FTJ52" s="142"/>
      <c r="FTK52" s="142"/>
      <c r="FTL52" s="142"/>
      <c r="FTM52" s="142"/>
      <c r="FTN52" s="142"/>
      <c r="FTO52" s="142"/>
      <c r="FTP52" s="142"/>
      <c r="FTQ52" s="142"/>
      <c r="FTR52" s="142"/>
      <c r="FTS52" s="142"/>
      <c r="FTT52" s="142"/>
      <c r="FTU52" s="142"/>
      <c r="FTV52" s="142"/>
      <c r="FTW52" s="142"/>
      <c r="FTX52" s="142"/>
      <c r="FTY52" s="142"/>
      <c r="FTZ52" s="142"/>
      <c r="FUA52" s="142"/>
      <c r="FUB52" s="142"/>
      <c r="FUC52" s="142"/>
      <c r="FUD52" s="142"/>
      <c r="FUE52" s="142"/>
      <c r="FUF52" s="142"/>
      <c r="FUG52" s="142"/>
      <c r="FUH52" s="142"/>
      <c r="FUI52" s="142"/>
      <c r="FUJ52" s="142"/>
      <c r="FUK52" s="142"/>
      <c r="FUL52" s="142"/>
      <c r="FUM52" s="142"/>
      <c r="FUN52" s="142"/>
      <c r="FUO52" s="142"/>
      <c r="FUP52" s="142"/>
      <c r="FUQ52" s="142"/>
      <c r="FUR52" s="142"/>
      <c r="FUS52" s="142"/>
      <c r="FUT52" s="142"/>
      <c r="FUU52" s="142"/>
      <c r="FUV52" s="142"/>
      <c r="FUW52" s="142"/>
      <c r="FUX52" s="142"/>
      <c r="FUY52" s="142"/>
      <c r="FUZ52" s="142"/>
      <c r="FVA52" s="142"/>
      <c r="FVB52" s="142"/>
      <c r="FVC52" s="142"/>
      <c r="FVD52" s="142"/>
      <c r="FVE52" s="142"/>
      <c r="FVF52" s="142"/>
      <c r="FVG52" s="142"/>
      <c r="FVH52" s="142"/>
      <c r="FVI52" s="142"/>
      <c r="FVJ52" s="142"/>
      <c r="FVK52" s="142"/>
      <c r="FVL52" s="142"/>
      <c r="FVM52" s="142"/>
      <c r="FVN52" s="142"/>
      <c r="FVO52" s="142"/>
      <c r="FVP52" s="142"/>
      <c r="FVQ52" s="142"/>
      <c r="FVR52" s="142"/>
      <c r="FVS52" s="142"/>
      <c r="FVT52" s="142"/>
      <c r="FVU52" s="142"/>
      <c r="FVV52" s="142"/>
      <c r="FVW52" s="142"/>
      <c r="FVX52" s="142"/>
      <c r="FVY52" s="142"/>
      <c r="FVZ52" s="142"/>
      <c r="FWA52" s="142"/>
      <c r="FWB52" s="142"/>
      <c r="FWC52" s="142"/>
      <c r="FWD52" s="142"/>
      <c r="FWE52" s="142"/>
      <c r="FWF52" s="142"/>
      <c r="FWG52" s="142"/>
      <c r="FWH52" s="142"/>
      <c r="FWI52" s="142"/>
      <c r="FWJ52" s="142"/>
      <c r="FWK52" s="142"/>
      <c r="FWL52" s="142"/>
      <c r="FWM52" s="142"/>
      <c r="FWN52" s="142"/>
      <c r="FWO52" s="142"/>
      <c r="FWP52" s="142"/>
      <c r="FWQ52" s="142"/>
      <c r="FWR52" s="142"/>
      <c r="FWS52" s="142"/>
      <c r="FWT52" s="142"/>
      <c r="FWU52" s="142"/>
      <c r="FWV52" s="142"/>
      <c r="FWW52" s="142"/>
      <c r="FWX52" s="142"/>
      <c r="FWY52" s="142"/>
      <c r="FWZ52" s="142"/>
      <c r="FXA52" s="142"/>
      <c r="FXB52" s="142"/>
      <c r="FXC52" s="142"/>
      <c r="FXD52" s="142"/>
      <c r="FXE52" s="142"/>
      <c r="FXF52" s="142"/>
      <c r="FXG52" s="142"/>
      <c r="FXH52" s="142"/>
      <c r="FXI52" s="142"/>
      <c r="FXJ52" s="142"/>
      <c r="FXK52" s="142"/>
      <c r="FXL52" s="142"/>
      <c r="FXM52" s="142"/>
      <c r="FXN52" s="142"/>
      <c r="FXO52" s="142"/>
      <c r="FXP52" s="142"/>
      <c r="FXQ52" s="142"/>
      <c r="FXR52" s="142"/>
      <c r="FXS52" s="142"/>
      <c r="FXT52" s="142"/>
      <c r="FXU52" s="142"/>
      <c r="FXV52" s="142"/>
      <c r="FXW52" s="142"/>
      <c r="FXX52" s="142"/>
      <c r="FXY52" s="142"/>
      <c r="FXZ52" s="142"/>
      <c r="FYA52" s="142"/>
      <c r="FYB52" s="142"/>
      <c r="FYC52" s="142"/>
      <c r="FYD52" s="142"/>
      <c r="FYE52" s="142"/>
      <c r="FYF52" s="142"/>
      <c r="FYG52" s="142"/>
      <c r="FYH52" s="142"/>
      <c r="FYI52" s="142"/>
      <c r="FYJ52" s="142"/>
      <c r="FYK52" s="142"/>
      <c r="FYL52" s="142"/>
      <c r="FYM52" s="142"/>
      <c r="FYN52" s="142"/>
      <c r="FYO52" s="142"/>
      <c r="FYP52" s="142"/>
      <c r="FYQ52" s="142"/>
      <c r="FYR52" s="142"/>
      <c r="FYS52" s="142"/>
      <c r="FYT52" s="142"/>
      <c r="FYU52" s="142"/>
      <c r="FYV52" s="142"/>
      <c r="FYW52" s="142"/>
      <c r="FYX52" s="142"/>
      <c r="FYY52" s="142"/>
      <c r="FYZ52" s="142"/>
      <c r="FZA52" s="142"/>
      <c r="FZB52" s="142"/>
      <c r="FZC52" s="142"/>
      <c r="FZD52" s="142"/>
      <c r="FZE52" s="142"/>
      <c r="FZF52" s="142"/>
      <c r="FZG52" s="142"/>
      <c r="FZH52" s="142"/>
      <c r="FZI52" s="142"/>
      <c r="FZJ52" s="142"/>
      <c r="FZK52" s="142"/>
      <c r="FZL52" s="142"/>
      <c r="FZM52" s="142"/>
      <c r="FZN52" s="142"/>
      <c r="FZO52" s="142"/>
      <c r="FZP52" s="142"/>
      <c r="FZQ52" s="142"/>
      <c r="FZR52" s="142"/>
      <c r="FZS52" s="142"/>
      <c r="FZT52" s="142"/>
      <c r="FZU52" s="142"/>
      <c r="FZV52" s="142"/>
      <c r="FZW52" s="142"/>
      <c r="FZX52" s="142"/>
      <c r="FZY52" s="142"/>
      <c r="FZZ52" s="142"/>
      <c r="GAA52" s="142"/>
      <c r="GAB52" s="142"/>
      <c r="GAC52" s="142"/>
      <c r="GAD52" s="142"/>
      <c r="GAE52" s="142"/>
      <c r="GAF52" s="142"/>
      <c r="GAG52" s="142"/>
      <c r="GAH52" s="142"/>
      <c r="GAI52" s="142"/>
      <c r="GAJ52" s="142"/>
      <c r="GAK52" s="142"/>
      <c r="GAL52" s="142"/>
      <c r="GAM52" s="142"/>
      <c r="GAN52" s="142"/>
      <c r="GAO52" s="142"/>
      <c r="GAP52" s="142"/>
      <c r="GAQ52" s="142"/>
      <c r="GAR52" s="142"/>
      <c r="GAS52" s="142"/>
      <c r="GAT52" s="142"/>
      <c r="GAU52" s="142"/>
      <c r="GAV52" s="142"/>
      <c r="GAW52" s="142"/>
      <c r="GAX52" s="142"/>
      <c r="GAY52" s="142"/>
      <c r="GAZ52" s="142"/>
      <c r="GBA52" s="142"/>
      <c r="GBB52" s="142"/>
      <c r="GBC52" s="142"/>
      <c r="GBD52" s="142"/>
      <c r="GBE52" s="142"/>
      <c r="GBF52" s="142"/>
      <c r="GBG52" s="142"/>
      <c r="GBH52" s="142"/>
      <c r="GBI52" s="142"/>
      <c r="GBJ52" s="142"/>
      <c r="GBK52" s="142"/>
      <c r="GBL52" s="142"/>
      <c r="GBM52" s="142"/>
      <c r="GBN52" s="142"/>
      <c r="GBO52" s="142"/>
      <c r="GBP52" s="142"/>
      <c r="GBQ52" s="142"/>
      <c r="GBR52" s="142"/>
      <c r="GBS52" s="142"/>
      <c r="GBT52" s="142"/>
      <c r="GBU52" s="142"/>
      <c r="GBV52" s="142"/>
      <c r="GBW52" s="142"/>
      <c r="GBX52" s="142"/>
      <c r="GBY52" s="142"/>
      <c r="GBZ52" s="142"/>
      <c r="GCA52" s="142"/>
      <c r="GCB52" s="142"/>
      <c r="GCC52" s="142"/>
      <c r="GCD52" s="142"/>
      <c r="GCE52" s="142"/>
      <c r="GCF52" s="142"/>
      <c r="GCG52" s="142"/>
      <c r="GCH52" s="142"/>
      <c r="GCI52" s="142"/>
      <c r="GCJ52" s="142"/>
      <c r="GCK52" s="142"/>
      <c r="GCL52" s="142"/>
      <c r="GCM52" s="142"/>
      <c r="GCN52" s="142"/>
      <c r="GCO52" s="142"/>
      <c r="GCP52" s="142"/>
      <c r="GCQ52" s="142"/>
      <c r="GCR52" s="142"/>
      <c r="GCS52" s="142"/>
      <c r="GCT52" s="142"/>
      <c r="GCU52" s="142"/>
      <c r="GCV52" s="142"/>
      <c r="GCW52" s="142"/>
      <c r="GCX52" s="142"/>
      <c r="GCY52" s="142"/>
      <c r="GCZ52" s="142"/>
      <c r="GDA52" s="142"/>
      <c r="GDB52" s="142"/>
      <c r="GDC52" s="142"/>
      <c r="GDD52" s="142"/>
      <c r="GDE52" s="142"/>
      <c r="GDF52" s="142"/>
      <c r="GDG52" s="142"/>
      <c r="GDH52" s="142"/>
      <c r="GDI52" s="142"/>
      <c r="GDJ52" s="142"/>
      <c r="GDK52" s="142"/>
      <c r="GDL52" s="142"/>
      <c r="GDM52" s="142"/>
      <c r="GDN52" s="142"/>
      <c r="GDO52" s="142"/>
      <c r="GDP52" s="142"/>
      <c r="GDQ52" s="142"/>
      <c r="GDR52" s="142"/>
      <c r="GDS52" s="142"/>
      <c r="GDT52" s="142"/>
      <c r="GDU52" s="142"/>
      <c r="GDV52" s="142"/>
      <c r="GDW52" s="142"/>
      <c r="GDX52" s="142"/>
      <c r="GDY52" s="142"/>
      <c r="GDZ52" s="142"/>
      <c r="GEA52" s="142"/>
      <c r="GEB52" s="142"/>
      <c r="GEC52" s="142"/>
      <c r="GED52" s="142"/>
      <c r="GEE52" s="142"/>
      <c r="GEF52" s="142"/>
      <c r="GEG52" s="142"/>
      <c r="GEH52" s="142"/>
      <c r="GEI52" s="142"/>
      <c r="GEJ52" s="142"/>
      <c r="GEK52" s="142"/>
      <c r="GEL52" s="142"/>
      <c r="GEM52" s="142"/>
      <c r="GEN52" s="142"/>
      <c r="GEO52" s="142"/>
      <c r="GEP52" s="142"/>
      <c r="GEQ52" s="142"/>
      <c r="GER52" s="142"/>
      <c r="GES52" s="142"/>
      <c r="GET52" s="142"/>
      <c r="GEU52" s="142"/>
      <c r="GEV52" s="142"/>
      <c r="GEW52" s="142"/>
      <c r="GEX52" s="142"/>
      <c r="GEY52" s="142"/>
      <c r="GEZ52" s="142"/>
      <c r="GFA52" s="142"/>
      <c r="GFB52" s="142"/>
      <c r="GFC52" s="142"/>
      <c r="GFD52" s="142"/>
      <c r="GFE52" s="142"/>
      <c r="GFF52" s="142"/>
      <c r="GFG52" s="142"/>
      <c r="GFH52" s="142"/>
      <c r="GFI52" s="142"/>
      <c r="GFJ52" s="142"/>
      <c r="GFK52" s="142"/>
      <c r="GFL52" s="142"/>
      <c r="GFM52" s="142"/>
      <c r="GFN52" s="142"/>
      <c r="GFO52" s="142"/>
      <c r="GFP52" s="142"/>
      <c r="GFQ52" s="142"/>
      <c r="GFR52" s="142"/>
      <c r="GFS52" s="142"/>
      <c r="GFT52" s="142"/>
      <c r="GFU52" s="142"/>
      <c r="GFV52" s="142"/>
      <c r="GFW52" s="142"/>
      <c r="GFX52" s="142"/>
      <c r="GFY52" s="142"/>
      <c r="GFZ52" s="142"/>
      <c r="GGA52" s="142"/>
      <c r="GGB52" s="142"/>
      <c r="GGC52" s="142"/>
      <c r="GGD52" s="142"/>
      <c r="GGE52" s="142"/>
      <c r="GGF52" s="142"/>
      <c r="GGG52" s="142"/>
      <c r="GGH52" s="142"/>
      <c r="GGI52" s="142"/>
      <c r="GGJ52" s="142"/>
      <c r="GGK52" s="142"/>
      <c r="GGL52" s="142"/>
      <c r="GGM52" s="142"/>
      <c r="GGN52" s="142"/>
      <c r="GGO52" s="142"/>
      <c r="GGP52" s="142"/>
      <c r="GGQ52" s="142"/>
      <c r="GGR52" s="142"/>
      <c r="GGS52" s="142"/>
      <c r="GGT52" s="142"/>
      <c r="GGU52" s="142"/>
      <c r="GGV52" s="142"/>
      <c r="GGW52" s="142"/>
      <c r="GGX52" s="142"/>
      <c r="GGY52" s="142"/>
      <c r="GGZ52" s="142"/>
      <c r="GHA52" s="142"/>
      <c r="GHB52" s="142"/>
      <c r="GHC52" s="142"/>
      <c r="GHD52" s="142"/>
      <c r="GHE52" s="142"/>
      <c r="GHF52" s="142"/>
      <c r="GHG52" s="142"/>
      <c r="GHH52" s="142"/>
      <c r="GHI52" s="142"/>
      <c r="GHJ52" s="142"/>
      <c r="GHK52" s="142"/>
      <c r="GHL52" s="142"/>
      <c r="GHM52" s="142"/>
      <c r="GHN52" s="142"/>
      <c r="GHO52" s="142"/>
      <c r="GHP52" s="142"/>
      <c r="GHQ52" s="142"/>
      <c r="GHR52" s="142"/>
      <c r="GHS52" s="142"/>
      <c r="GHT52" s="142"/>
      <c r="GHU52" s="142"/>
      <c r="GHV52" s="142"/>
      <c r="GHW52" s="142"/>
      <c r="GHX52" s="142"/>
      <c r="GHY52" s="142"/>
      <c r="GHZ52" s="142"/>
      <c r="GIA52" s="142"/>
      <c r="GIB52" s="142"/>
      <c r="GIC52" s="142"/>
      <c r="GID52" s="142"/>
      <c r="GIE52" s="142"/>
      <c r="GIF52" s="142"/>
      <c r="GIG52" s="142"/>
      <c r="GIH52" s="142"/>
      <c r="GII52" s="142"/>
      <c r="GIJ52" s="142"/>
      <c r="GIK52" s="142"/>
      <c r="GIL52" s="142"/>
      <c r="GIM52" s="142"/>
      <c r="GIN52" s="142"/>
      <c r="GIO52" s="142"/>
      <c r="GIP52" s="142"/>
      <c r="GIQ52" s="142"/>
      <c r="GIR52" s="142"/>
      <c r="GIS52" s="142"/>
      <c r="GIT52" s="142"/>
      <c r="GIU52" s="142"/>
      <c r="GIV52" s="142"/>
      <c r="GIW52" s="142"/>
      <c r="GIX52" s="142"/>
      <c r="GIY52" s="142"/>
      <c r="GIZ52" s="142"/>
      <c r="GJA52" s="142"/>
      <c r="GJB52" s="142"/>
      <c r="GJC52" s="142"/>
      <c r="GJD52" s="142"/>
      <c r="GJE52" s="142"/>
      <c r="GJF52" s="142"/>
      <c r="GJG52" s="142"/>
      <c r="GJH52" s="142"/>
      <c r="GJI52" s="142"/>
      <c r="GJJ52" s="142"/>
      <c r="GJK52" s="142"/>
      <c r="GJL52" s="142"/>
      <c r="GJM52" s="142"/>
      <c r="GJN52" s="142"/>
      <c r="GJO52" s="142"/>
      <c r="GJP52" s="142"/>
      <c r="GJQ52" s="142"/>
      <c r="GJR52" s="142"/>
      <c r="GJS52" s="142"/>
      <c r="GJT52" s="142"/>
      <c r="GJU52" s="142"/>
      <c r="GJV52" s="142"/>
      <c r="GJW52" s="142"/>
      <c r="GJX52" s="142"/>
      <c r="GJY52" s="142"/>
      <c r="GJZ52" s="142"/>
      <c r="GKA52" s="142"/>
      <c r="GKB52" s="142"/>
      <c r="GKC52" s="142"/>
      <c r="GKD52" s="142"/>
      <c r="GKE52" s="142"/>
      <c r="GKF52" s="142"/>
      <c r="GKG52" s="142"/>
      <c r="GKH52" s="142"/>
      <c r="GKI52" s="142"/>
      <c r="GKJ52" s="142"/>
      <c r="GKK52" s="142"/>
      <c r="GKL52" s="142"/>
      <c r="GKM52" s="142"/>
      <c r="GKN52" s="142"/>
      <c r="GKO52" s="142"/>
      <c r="GKP52" s="142"/>
      <c r="GKQ52" s="142"/>
      <c r="GKR52" s="142"/>
      <c r="GKS52" s="142"/>
      <c r="GKT52" s="142"/>
      <c r="GKU52" s="142"/>
      <c r="GKV52" s="142"/>
      <c r="GKW52" s="142"/>
      <c r="GKX52" s="142"/>
      <c r="GKY52" s="142"/>
      <c r="GKZ52" s="142"/>
      <c r="GLA52" s="142"/>
      <c r="GLB52" s="142"/>
      <c r="GLC52" s="142"/>
      <c r="GLD52" s="142"/>
      <c r="GLE52" s="142"/>
      <c r="GLF52" s="142"/>
      <c r="GLG52" s="142"/>
      <c r="GLH52" s="142"/>
      <c r="GLI52" s="142"/>
      <c r="GLJ52" s="142"/>
      <c r="GLK52" s="142"/>
      <c r="GLL52" s="142"/>
      <c r="GLM52" s="142"/>
      <c r="GLN52" s="142"/>
      <c r="GLO52" s="142"/>
      <c r="GLP52" s="142"/>
      <c r="GLQ52" s="142"/>
      <c r="GLR52" s="142"/>
      <c r="GLS52" s="142"/>
      <c r="GLT52" s="142"/>
      <c r="GLU52" s="142"/>
      <c r="GLV52" s="142"/>
      <c r="GLW52" s="142"/>
      <c r="GLX52" s="142"/>
      <c r="GLY52" s="142"/>
      <c r="GLZ52" s="142"/>
      <c r="GMA52" s="142"/>
      <c r="GMB52" s="142"/>
      <c r="GMC52" s="142"/>
      <c r="GMD52" s="142"/>
      <c r="GME52" s="142"/>
      <c r="GMF52" s="142"/>
      <c r="GMG52" s="142"/>
      <c r="GMH52" s="142"/>
      <c r="GMI52" s="142"/>
      <c r="GMJ52" s="142"/>
      <c r="GMK52" s="142"/>
      <c r="GML52" s="142"/>
      <c r="GMM52" s="142"/>
      <c r="GMN52" s="142"/>
      <c r="GMO52" s="142"/>
      <c r="GMP52" s="142"/>
      <c r="GMQ52" s="142"/>
      <c r="GMR52" s="142"/>
      <c r="GMS52" s="142"/>
      <c r="GMT52" s="142"/>
      <c r="GMU52" s="142"/>
      <c r="GMV52" s="142"/>
      <c r="GMW52" s="142"/>
      <c r="GMX52" s="142"/>
      <c r="GMY52" s="142"/>
      <c r="GMZ52" s="142"/>
      <c r="GNA52" s="142"/>
      <c r="GNB52" s="142"/>
      <c r="GNC52" s="142"/>
      <c r="GND52" s="142"/>
      <c r="GNE52" s="142"/>
      <c r="GNF52" s="142"/>
      <c r="GNG52" s="142"/>
      <c r="GNH52" s="142"/>
      <c r="GNI52" s="142"/>
      <c r="GNJ52" s="142"/>
      <c r="GNK52" s="142"/>
      <c r="GNL52" s="142"/>
      <c r="GNM52" s="142"/>
      <c r="GNN52" s="142"/>
      <c r="GNO52" s="142"/>
      <c r="GNP52" s="142"/>
      <c r="GNQ52" s="142"/>
      <c r="GNR52" s="142"/>
      <c r="GNS52" s="142"/>
      <c r="GNT52" s="142"/>
      <c r="GNU52" s="142"/>
      <c r="GNV52" s="142"/>
      <c r="GNW52" s="142"/>
      <c r="GNX52" s="142"/>
      <c r="GNY52" s="142"/>
      <c r="GNZ52" s="142"/>
      <c r="GOA52" s="142"/>
      <c r="GOB52" s="142"/>
      <c r="GOC52" s="142"/>
      <c r="GOD52" s="142"/>
      <c r="GOE52" s="142"/>
      <c r="GOF52" s="142"/>
      <c r="GOG52" s="142"/>
      <c r="GOH52" s="142"/>
      <c r="GOI52" s="142"/>
      <c r="GOJ52" s="142"/>
      <c r="GOK52" s="142"/>
      <c r="GOL52" s="142"/>
      <c r="GOM52" s="142"/>
      <c r="GON52" s="142"/>
      <c r="GOO52" s="142"/>
      <c r="GOP52" s="142"/>
      <c r="GOQ52" s="142"/>
      <c r="GOR52" s="142"/>
      <c r="GOS52" s="142"/>
      <c r="GOT52" s="142"/>
      <c r="GOU52" s="142"/>
      <c r="GOV52" s="142"/>
      <c r="GOW52" s="142"/>
      <c r="GOX52" s="142"/>
      <c r="GOY52" s="142"/>
      <c r="GOZ52" s="142"/>
      <c r="GPA52" s="142"/>
      <c r="GPB52" s="142"/>
      <c r="GPC52" s="142"/>
      <c r="GPD52" s="142"/>
      <c r="GPE52" s="142"/>
      <c r="GPF52" s="142"/>
      <c r="GPG52" s="142"/>
      <c r="GPH52" s="142"/>
      <c r="GPI52" s="142"/>
      <c r="GPJ52" s="142"/>
      <c r="GPK52" s="142"/>
      <c r="GPL52" s="142"/>
      <c r="GPM52" s="142"/>
      <c r="GPN52" s="142"/>
      <c r="GPO52" s="142"/>
      <c r="GPP52" s="142"/>
      <c r="GPQ52" s="142"/>
      <c r="GPR52" s="142"/>
      <c r="GPS52" s="142"/>
      <c r="GPT52" s="142"/>
      <c r="GPU52" s="142"/>
      <c r="GPV52" s="142"/>
      <c r="GPW52" s="142"/>
      <c r="GPX52" s="142"/>
      <c r="GPY52" s="142"/>
      <c r="GPZ52" s="142"/>
      <c r="GQA52" s="142"/>
      <c r="GQB52" s="142"/>
      <c r="GQC52" s="142"/>
      <c r="GQD52" s="142"/>
      <c r="GQE52" s="142"/>
      <c r="GQF52" s="142"/>
      <c r="GQG52" s="142"/>
      <c r="GQH52" s="142"/>
      <c r="GQI52" s="142"/>
      <c r="GQJ52" s="142"/>
      <c r="GQK52" s="142"/>
      <c r="GQL52" s="142"/>
      <c r="GQM52" s="142"/>
      <c r="GQN52" s="142"/>
      <c r="GQO52" s="142"/>
      <c r="GQP52" s="142"/>
      <c r="GQQ52" s="142"/>
      <c r="GQR52" s="142"/>
      <c r="GQS52" s="142"/>
      <c r="GQT52" s="142"/>
      <c r="GQU52" s="142"/>
      <c r="GQV52" s="142"/>
      <c r="GQW52" s="142"/>
      <c r="GQX52" s="142"/>
      <c r="GQY52" s="142"/>
      <c r="GQZ52" s="142"/>
      <c r="GRA52" s="142"/>
      <c r="GRB52" s="142"/>
      <c r="GRC52" s="142"/>
      <c r="GRD52" s="142"/>
      <c r="GRE52" s="142"/>
      <c r="GRF52" s="142"/>
      <c r="GRG52" s="142"/>
      <c r="GRH52" s="142"/>
      <c r="GRI52" s="142"/>
      <c r="GRJ52" s="142"/>
      <c r="GRK52" s="142"/>
      <c r="GRL52" s="142"/>
      <c r="GRM52" s="142"/>
      <c r="GRN52" s="142"/>
      <c r="GRO52" s="142"/>
      <c r="GRP52" s="142"/>
      <c r="GRQ52" s="142"/>
      <c r="GRR52" s="142"/>
      <c r="GRS52" s="142"/>
      <c r="GRT52" s="142"/>
      <c r="GRU52" s="142"/>
      <c r="GRV52" s="142"/>
      <c r="GRW52" s="142"/>
      <c r="GRX52" s="142"/>
      <c r="GRY52" s="142"/>
      <c r="GRZ52" s="142"/>
      <c r="GSA52" s="142"/>
      <c r="GSB52" s="142"/>
      <c r="GSC52" s="142"/>
      <c r="GSD52" s="142"/>
      <c r="GSE52" s="142"/>
      <c r="GSF52" s="142"/>
      <c r="GSG52" s="142"/>
      <c r="GSH52" s="142"/>
      <c r="GSI52" s="142"/>
      <c r="GSJ52" s="142"/>
      <c r="GSK52" s="142"/>
      <c r="GSL52" s="142"/>
      <c r="GSM52" s="142"/>
      <c r="GSN52" s="142"/>
      <c r="GSO52" s="142"/>
      <c r="GSP52" s="142"/>
      <c r="GSQ52" s="142"/>
      <c r="GSR52" s="142"/>
      <c r="GSS52" s="142"/>
      <c r="GST52" s="142"/>
      <c r="GSU52" s="142"/>
      <c r="GSV52" s="142"/>
      <c r="GSW52" s="142"/>
      <c r="GSX52" s="142"/>
      <c r="GSY52" s="142"/>
      <c r="GSZ52" s="142"/>
      <c r="GTA52" s="142"/>
      <c r="GTB52" s="142"/>
      <c r="GTC52" s="142"/>
      <c r="GTD52" s="142"/>
      <c r="GTE52" s="142"/>
      <c r="GTF52" s="142"/>
      <c r="GTG52" s="142"/>
      <c r="GTH52" s="142"/>
      <c r="GTI52" s="142"/>
      <c r="GTJ52" s="142"/>
      <c r="GTK52" s="142"/>
      <c r="GTL52" s="142"/>
      <c r="GTM52" s="142"/>
      <c r="GTN52" s="142"/>
      <c r="GTO52" s="142"/>
      <c r="GTP52" s="142"/>
      <c r="GTQ52" s="142"/>
      <c r="GTR52" s="142"/>
      <c r="GTS52" s="142"/>
      <c r="GTT52" s="142"/>
      <c r="GTU52" s="142"/>
      <c r="GTV52" s="142"/>
      <c r="GTW52" s="142"/>
      <c r="GTX52" s="142"/>
      <c r="GTY52" s="142"/>
      <c r="GTZ52" s="142"/>
      <c r="GUA52" s="142"/>
      <c r="GUB52" s="142"/>
      <c r="GUC52" s="142"/>
      <c r="GUD52" s="142"/>
      <c r="GUE52" s="142"/>
      <c r="GUF52" s="142"/>
      <c r="GUG52" s="142"/>
      <c r="GUH52" s="142"/>
      <c r="GUI52" s="142"/>
      <c r="GUJ52" s="142"/>
      <c r="GUK52" s="142"/>
      <c r="GUL52" s="142"/>
      <c r="GUM52" s="142"/>
      <c r="GUN52" s="142"/>
      <c r="GUO52" s="142"/>
      <c r="GUP52" s="142"/>
      <c r="GUQ52" s="142"/>
      <c r="GUR52" s="142"/>
      <c r="GUS52" s="142"/>
      <c r="GUT52" s="142"/>
      <c r="GUU52" s="142"/>
      <c r="GUV52" s="142"/>
      <c r="GUW52" s="142"/>
      <c r="GUX52" s="142"/>
      <c r="GUY52" s="142"/>
      <c r="GUZ52" s="142"/>
      <c r="GVA52" s="142"/>
      <c r="GVB52" s="142"/>
      <c r="GVC52" s="142"/>
      <c r="GVD52" s="142"/>
      <c r="GVE52" s="142"/>
      <c r="GVF52" s="142"/>
      <c r="GVG52" s="142"/>
      <c r="GVH52" s="142"/>
      <c r="GVI52" s="142"/>
      <c r="GVJ52" s="142"/>
      <c r="GVK52" s="142"/>
      <c r="GVL52" s="142"/>
      <c r="GVM52" s="142"/>
      <c r="GVN52" s="142"/>
      <c r="GVO52" s="142"/>
      <c r="GVP52" s="142"/>
      <c r="GVQ52" s="142"/>
      <c r="GVR52" s="142"/>
      <c r="GVS52" s="142"/>
      <c r="GVT52" s="142"/>
      <c r="GVU52" s="142"/>
      <c r="GVV52" s="142"/>
      <c r="GVW52" s="142"/>
      <c r="GVX52" s="142"/>
      <c r="GVY52" s="142"/>
      <c r="GVZ52" s="142"/>
      <c r="GWA52" s="142"/>
      <c r="GWB52" s="142"/>
      <c r="GWC52" s="142"/>
      <c r="GWD52" s="142"/>
      <c r="GWE52" s="142"/>
      <c r="GWF52" s="142"/>
      <c r="GWG52" s="142"/>
      <c r="GWH52" s="142"/>
      <c r="GWI52" s="142"/>
      <c r="GWJ52" s="142"/>
      <c r="GWK52" s="142"/>
      <c r="GWL52" s="142"/>
      <c r="GWM52" s="142"/>
      <c r="GWN52" s="142"/>
      <c r="GWO52" s="142"/>
      <c r="GWP52" s="142"/>
      <c r="GWQ52" s="142"/>
      <c r="GWR52" s="142"/>
      <c r="GWS52" s="142"/>
      <c r="GWT52" s="142"/>
      <c r="GWU52" s="142"/>
      <c r="GWV52" s="142"/>
      <c r="GWW52" s="142"/>
      <c r="GWX52" s="142"/>
      <c r="GWY52" s="142"/>
      <c r="GWZ52" s="142"/>
      <c r="GXA52" s="142"/>
      <c r="GXB52" s="142"/>
      <c r="GXC52" s="142"/>
      <c r="GXD52" s="142"/>
      <c r="GXE52" s="142"/>
      <c r="GXF52" s="142"/>
      <c r="GXG52" s="142"/>
      <c r="GXH52" s="142"/>
      <c r="GXI52" s="142"/>
      <c r="GXJ52" s="142"/>
      <c r="GXK52" s="142"/>
      <c r="GXL52" s="142"/>
      <c r="GXM52" s="142"/>
      <c r="GXN52" s="142"/>
      <c r="GXO52" s="142"/>
      <c r="GXP52" s="142"/>
      <c r="GXQ52" s="142"/>
      <c r="GXR52" s="142"/>
      <c r="GXS52" s="142"/>
      <c r="GXT52" s="142"/>
      <c r="GXU52" s="142"/>
      <c r="GXV52" s="142"/>
      <c r="GXW52" s="142"/>
      <c r="GXX52" s="142"/>
      <c r="GXY52" s="142"/>
      <c r="GXZ52" s="142"/>
      <c r="GYA52" s="142"/>
      <c r="GYB52" s="142"/>
      <c r="GYC52" s="142"/>
      <c r="GYD52" s="142"/>
      <c r="GYE52" s="142"/>
      <c r="GYF52" s="142"/>
      <c r="GYG52" s="142"/>
      <c r="GYH52" s="142"/>
      <c r="GYI52" s="142"/>
      <c r="GYJ52" s="142"/>
      <c r="GYK52" s="142"/>
      <c r="GYL52" s="142"/>
      <c r="GYM52" s="142"/>
      <c r="GYN52" s="142"/>
      <c r="GYO52" s="142"/>
      <c r="GYP52" s="142"/>
      <c r="GYQ52" s="142"/>
      <c r="GYR52" s="142"/>
      <c r="GYS52" s="142"/>
      <c r="GYT52" s="142"/>
      <c r="GYU52" s="142"/>
      <c r="GYV52" s="142"/>
      <c r="GYW52" s="142"/>
      <c r="GYX52" s="142"/>
      <c r="GYY52" s="142"/>
      <c r="GYZ52" s="142"/>
      <c r="GZA52" s="142"/>
      <c r="GZB52" s="142"/>
      <c r="GZC52" s="142"/>
      <c r="GZD52" s="142"/>
      <c r="GZE52" s="142"/>
      <c r="GZF52" s="142"/>
      <c r="GZG52" s="142"/>
      <c r="GZH52" s="142"/>
      <c r="GZI52" s="142"/>
      <c r="GZJ52" s="142"/>
      <c r="GZK52" s="142"/>
      <c r="GZL52" s="142"/>
      <c r="GZM52" s="142"/>
      <c r="GZN52" s="142"/>
      <c r="GZO52" s="142"/>
      <c r="GZP52" s="142"/>
      <c r="GZQ52" s="142"/>
      <c r="GZR52" s="142"/>
      <c r="GZS52" s="142"/>
      <c r="GZT52" s="142"/>
      <c r="GZU52" s="142"/>
      <c r="GZV52" s="142"/>
      <c r="GZW52" s="142"/>
      <c r="GZX52" s="142"/>
      <c r="GZY52" s="142"/>
      <c r="GZZ52" s="142"/>
      <c r="HAA52" s="142"/>
      <c r="HAB52" s="142"/>
      <c r="HAC52" s="142"/>
      <c r="HAD52" s="142"/>
      <c r="HAE52" s="142"/>
      <c r="HAF52" s="142"/>
      <c r="HAG52" s="142"/>
      <c r="HAH52" s="142"/>
      <c r="HAI52" s="142"/>
      <c r="HAJ52" s="142"/>
      <c r="HAK52" s="142"/>
      <c r="HAL52" s="142"/>
      <c r="HAM52" s="142"/>
      <c r="HAN52" s="142"/>
      <c r="HAO52" s="142"/>
      <c r="HAP52" s="142"/>
      <c r="HAQ52" s="142"/>
      <c r="HAR52" s="142"/>
      <c r="HAS52" s="142"/>
      <c r="HAT52" s="142"/>
      <c r="HAU52" s="142"/>
      <c r="HAV52" s="142"/>
      <c r="HAW52" s="142"/>
      <c r="HAX52" s="142"/>
      <c r="HAY52" s="142"/>
      <c r="HAZ52" s="142"/>
      <c r="HBA52" s="142"/>
      <c r="HBB52" s="142"/>
      <c r="HBC52" s="142"/>
      <c r="HBD52" s="142"/>
      <c r="HBE52" s="142"/>
      <c r="HBF52" s="142"/>
      <c r="HBG52" s="142"/>
      <c r="HBH52" s="142"/>
      <c r="HBI52" s="142"/>
      <c r="HBJ52" s="142"/>
      <c r="HBK52" s="142"/>
      <c r="HBL52" s="142"/>
      <c r="HBM52" s="142"/>
      <c r="HBN52" s="142"/>
      <c r="HBO52" s="142"/>
      <c r="HBP52" s="142"/>
      <c r="HBQ52" s="142"/>
      <c r="HBR52" s="142"/>
      <c r="HBS52" s="142"/>
      <c r="HBT52" s="142"/>
      <c r="HBU52" s="142"/>
      <c r="HBV52" s="142"/>
      <c r="HBW52" s="142"/>
      <c r="HBX52" s="142"/>
      <c r="HBY52" s="142"/>
      <c r="HBZ52" s="142"/>
      <c r="HCA52" s="142"/>
      <c r="HCB52" s="142"/>
      <c r="HCC52" s="142"/>
      <c r="HCD52" s="142"/>
      <c r="HCE52" s="142"/>
      <c r="HCF52" s="142"/>
      <c r="HCG52" s="142"/>
      <c r="HCH52" s="142"/>
      <c r="HCI52" s="142"/>
      <c r="HCJ52" s="142"/>
      <c r="HCK52" s="142"/>
      <c r="HCL52" s="142"/>
      <c r="HCM52" s="142"/>
      <c r="HCN52" s="142"/>
      <c r="HCO52" s="142"/>
      <c r="HCP52" s="142"/>
      <c r="HCQ52" s="142"/>
      <c r="HCR52" s="142"/>
      <c r="HCS52" s="142"/>
      <c r="HCT52" s="142"/>
      <c r="HCU52" s="142"/>
      <c r="HCV52" s="142"/>
      <c r="HCW52" s="142"/>
      <c r="HCX52" s="142"/>
      <c r="HCY52" s="142"/>
      <c r="HCZ52" s="142"/>
      <c r="HDA52" s="142"/>
      <c r="HDB52" s="142"/>
      <c r="HDC52" s="142"/>
      <c r="HDD52" s="142"/>
      <c r="HDE52" s="142"/>
      <c r="HDF52" s="142"/>
      <c r="HDG52" s="142"/>
      <c r="HDH52" s="142"/>
      <c r="HDI52" s="142"/>
      <c r="HDJ52" s="142"/>
      <c r="HDK52" s="142"/>
      <c r="HDL52" s="142"/>
      <c r="HDM52" s="142"/>
      <c r="HDN52" s="142"/>
      <c r="HDO52" s="142"/>
      <c r="HDP52" s="142"/>
      <c r="HDQ52" s="142"/>
      <c r="HDR52" s="142"/>
      <c r="HDS52" s="142"/>
      <c r="HDT52" s="142"/>
      <c r="HDU52" s="142"/>
      <c r="HDV52" s="142"/>
      <c r="HDW52" s="142"/>
      <c r="HDX52" s="142"/>
      <c r="HDY52" s="142"/>
      <c r="HDZ52" s="142"/>
      <c r="HEA52" s="142"/>
      <c r="HEB52" s="142"/>
      <c r="HEC52" s="142"/>
      <c r="HED52" s="142"/>
      <c r="HEE52" s="142"/>
      <c r="HEF52" s="142"/>
      <c r="HEG52" s="142"/>
      <c r="HEH52" s="142"/>
      <c r="HEI52" s="142"/>
      <c r="HEJ52" s="142"/>
      <c r="HEK52" s="142"/>
      <c r="HEL52" s="142"/>
      <c r="HEM52" s="142"/>
      <c r="HEN52" s="142"/>
      <c r="HEO52" s="142"/>
      <c r="HEP52" s="142"/>
      <c r="HEQ52" s="142"/>
      <c r="HER52" s="142"/>
      <c r="HES52" s="142"/>
      <c r="HET52" s="142"/>
      <c r="HEU52" s="142"/>
      <c r="HEV52" s="142"/>
      <c r="HEW52" s="142"/>
      <c r="HEX52" s="142"/>
      <c r="HEY52" s="142"/>
      <c r="HEZ52" s="142"/>
      <c r="HFA52" s="142"/>
      <c r="HFB52" s="142"/>
      <c r="HFC52" s="142"/>
      <c r="HFD52" s="142"/>
      <c r="HFE52" s="142"/>
      <c r="HFF52" s="142"/>
      <c r="HFG52" s="142"/>
      <c r="HFH52" s="142"/>
      <c r="HFI52" s="142"/>
      <c r="HFJ52" s="142"/>
      <c r="HFK52" s="142"/>
      <c r="HFL52" s="142"/>
      <c r="HFM52" s="142"/>
      <c r="HFN52" s="142"/>
      <c r="HFO52" s="142"/>
      <c r="HFP52" s="142"/>
      <c r="HFQ52" s="142"/>
      <c r="HFR52" s="142"/>
      <c r="HFS52" s="142"/>
      <c r="HFT52" s="142"/>
      <c r="HFU52" s="142"/>
      <c r="HFV52" s="142"/>
      <c r="HFW52" s="142"/>
      <c r="HFX52" s="142"/>
      <c r="HFY52" s="142"/>
      <c r="HFZ52" s="142"/>
      <c r="HGA52" s="142"/>
      <c r="HGB52" s="142"/>
      <c r="HGC52" s="142"/>
      <c r="HGD52" s="142"/>
      <c r="HGE52" s="142"/>
      <c r="HGF52" s="142"/>
      <c r="HGG52" s="142"/>
      <c r="HGH52" s="142"/>
      <c r="HGI52" s="142"/>
      <c r="HGJ52" s="142"/>
      <c r="HGK52" s="142"/>
      <c r="HGL52" s="142"/>
      <c r="HGM52" s="142"/>
      <c r="HGN52" s="142"/>
      <c r="HGO52" s="142"/>
      <c r="HGP52" s="142"/>
      <c r="HGQ52" s="142"/>
      <c r="HGR52" s="142"/>
      <c r="HGS52" s="142"/>
      <c r="HGT52" s="142"/>
      <c r="HGU52" s="142"/>
      <c r="HGV52" s="142"/>
      <c r="HGW52" s="142"/>
      <c r="HGX52" s="142"/>
      <c r="HGY52" s="142"/>
      <c r="HGZ52" s="142"/>
      <c r="HHA52" s="142"/>
      <c r="HHB52" s="142"/>
      <c r="HHC52" s="142"/>
      <c r="HHD52" s="142"/>
      <c r="HHE52" s="142"/>
      <c r="HHF52" s="142"/>
      <c r="HHG52" s="142"/>
      <c r="HHH52" s="142"/>
      <c r="HHI52" s="142"/>
      <c r="HHJ52" s="142"/>
      <c r="HHK52" s="142"/>
      <c r="HHL52" s="142"/>
      <c r="HHM52" s="142"/>
      <c r="HHN52" s="142"/>
      <c r="HHO52" s="142"/>
      <c r="HHP52" s="142"/>
      <c r="HHQ52" s="142"/>
      <c r="HHR52" s="142"/>
      <c r="HHS52" s="142"/>
      <c r="HHT52" s="142"/>
      <c r="HHU52" s="142"/>
      <c r="HHV52" s="142"/>
      <c r="HHW52" s="142"/>
      <c r="HHX52" s="142"/>
      <c r="HHY52" s="142"/>
      <c r="HHZ52" s="142"/>
      <c r="HIA52" s="142"/>
      <c r="HIB52" s="142"/>
      <c r="HIC52" s="142"/>
      <c r="HID52" s="142"/>
      <c r="HIE52" s="142"/>
      <c r="HIF52" s="142"/>
      <c r="HIG52" s="142"/>
      <c r="HIH52" s="142"/>
      <c r="HII52" s="142"/>
      <c r="HIJ52" s="142"/>
      <c r="HIK52" s="142"/>
      <c r="HIL52" s="142"/>
      <c r="HIM52" s="142"/>
      <c r="HIN52" s="142"/>
      <c r="HIO52" s="142"/>
      <c r="HIP52" s="142"/>
      <c r="HIQ52" s="142"/>
      <c r="HIR52" s="142"/>
      <c r="HIS52" s="142"/>
      <c r="HIT52" s="142"/>
      <c r="HIU52" s="142"/>
      <c r="HIV52" s="142"/>
      <c r="HIW52" s="142"/>
      <c r="HIX52" s="142"/>
      <c r="HIY52" s="142"/>
      <c r="HIZ52" s="142"/>
      <c r="HJA52" s="142"/>
      <c r="HJB52" s="142"/>
      <c r="HJC52" s="142"/>
      <c r="HJD52" s="142"/>
      <c r="HJE52" s="142"/>
      <c r="HJF52" s="142"/>
      <c r="HJG52" s="142"/>
      <c r="HJH52" s="142"/>
      <c r="HJI52" s="142"/>
      <c r="HJJ52" s="142"/>
      <c r="HJK52" s="142"/>
      <c r="HJL52" s="142"/>
      <c r="HJM52" s="142"/>
      <c r="HJN52" s="142"/>
      <c r="HJO52" s="142"/>
      <c r="HJP52" s="142"/>
      <c r="HJQ52" s="142"/>
      <c r="HJR52" s="142"/>
      <c r="HJS52" s="142"/>
      <c r="HJT52" s="142"/>
      <c r="HJU52" s="142"/>
      <c r="HJV52" s="142"/>
      <c r="HJW52" s="142"/>
      <c r="HJX52" s="142"/>
      <c r="HJY52" s="142"/>
      <c r="HJZ52" s="142"/>
      <c r="HKA52" s="142"/>
      <c r="HKB52" s="142"/>
      <c r="HKC52" s="142"/>
      <c r="HKD52" s="142"/>
      <c r="HKE52" s="142"/>
      <c r="HKF52" s="142"/>
      <c r="HKG52" s="142"/>
      <c r="HKH52" s="142"/>
      <c r="HKI52" s="142"/>
      <c r="HKJ52" s="142"/>
      <c r="HKK52" s="142"/>
      <c r="HKL52" s="142"/>
      <c r="HKM52" s="142"/>
      <c r="HKN52" s="142"/>
      <c r="HKO52" s="142"/>
      <c r="HKP52" s="142"/>
      <c r="HKQ52" s="142"/>
      <c r="HKR52" s="142"/>
      <c r="HKS52" s="142"/>
      <c r="HKT52" s="142"/>
      <c r="HKU52" s="142"/>
      <c r="HKV52" s="142"/>
      <c r="HKW52" s="142"/>
      <c r="HKX52" s="142"/>
      <c r="HKY52" s="142"/>
      <c r="HKZ52" s="142"/>
      <c r="HLA52" s="142"/>
      <c r="HLB52" s="142"/>
      <c r="HLC52" s="142"/>
      <c r="HLD52" s="142"/>
      <c r="HLE52" s="142"/>
      <c r="HLF52" s="142"/>
      <c r="HLG52" s="142"/>
      <c r="HLH52" s="142"/>
      <c r="HLI52" s="142"/>
      <c r="HLJ52" s="142"/>
      <c r="HLK52" s="142"/>
      <c r="HLL52" s="142"/>
      <c r="HLM52" s="142"/>
      <c r="HLN52" s="142"/>
      <c r="HLO52" s="142"/>
      <c r="HLP52" s="142"/>
      <c r="HLQ52" s="142"/>
      <c r="HLR52" s="142"/>
      <c r="HLS52" s="142"/>
      <c r="HLT52" s="142"/>
      <c r="HLU52" s="142"/>
      <c r="HLV52" s="142"/>
      <c r="HLW52" s="142"/>
      <c r="HLX52" s="142"/>
      <c r="HLY52" s="142"/>
      <c r="HLZ52" s="142"/>
      <c r="HMA52" s="142"/>
      <c r="HMB52" s="142"/>
      <c r="HMC52" s="142"/>
      <c r="HMD52" s="142"/>
      <c r="HME52" s="142"/>
      <c r="HMF52" s="142"/>
      <c r="HMG52" s="142"/>
      <c r="HMH52" s="142"/>
      <c r="HMI52" s="142"/>
      <c r="HMJ52" s="142"/>
      <c r="HMK52" s="142"/>
      <c r="HML52" s="142"/>
      <c r="HMM52" s="142"/>
      <c r="HMN52" s="142"/>
      <c r="HMO52" s="142"/>
      <c r="HMP52" s="142"/>
      <c r="HMQ52" s="142"/>
      <c r="HMR52" s="142"/>
      <c r="HMS52" s="142"/>
      <c r="HMT52" s="142"/>
      <c r="HMU52" s="142"/>
      <c r="HMV52" s="142"/>
      <c r="HMW52" s="142"/>
      <c r="HMX52" s="142"/>
      <c r="HMY52" s="142"/>
      <c r="HMZ52" s="142"/>
      <c r="HNA52" s="142"/>
      <c r="HNB52" s="142"/>
      <c r="HNC52" s="142"/>
      <c r="HND52" s="142"/>
      <c r="HNE52" s="142"/>
      <c r="HNF52" s="142"/>
      <c r="HNG52" s="142"/>
      <c r="HNH52" s="142"/>
      <c r="HNI52" s="142"/>
      <c r="HNJ52" s="142"/>
      <c r="HNK52" s="142"/>
      <c r="HNL52" s="142"/>
      <c r="HNM52" s="142"/>
      <c r="HNN52" s="142"/>
      <c r="HNO52" s="142"/>
      <c r="HNP52" s="142"/>
      <c r="HNQ52" s="142"/>
      <c r="HNR52" s="142"/>
      <c r="HNS52" s="142"/>
      <c r="HNT52" s="142"/>
      <c r="HNU52" s="142"/>
      <c r="HNV52" s="142"/>
      <c r="HNW52" s="142"/>
      <c r="HNX52" s="142"/>
      <c r="HNY52" s="142"/>
      <c r="HNZ52" s="142"/>
      <c r="HOA52" s="142"/>
      <c r="HOB52" s="142"/>
      <c r="HOC52" s="142"/>
      <c r="HOD52" s="142"/>
      <c r="HOE52" s="142"/>
      <c r="HOF52" s="142"/>
      <c r="HOG52" s="142"/>
      <c r="HOH52" s="142"/>
      <c r="HOI52" s="142"/>
      <c r="HOJ52" s="142"/>
      <c r="HOK52" s="142"/>
      <c r="HOL52" s="142"/>
      <c r="HOM52" s="142"/>
      <c r="HON52" s="142"/>
      <c r="HOO52" s="142"/>
      <c r="HOP52" s="142"/>
      <c r="HOQ52" s="142"/>
      <c r="HOR52" s="142"/>
      <c r="HOS52" s="142"/>
      <c r="HOT52" s="142"/>
      <c r="HOU52" s="142"/>
      <c r="HOV52" s="142"/>
      <c r="HOW52" s="142"/>
      <c r="HOX52" s="142"/>
      <c r="HOY52" s="142"/>
      <c r="HOZ52" s="142"/>
      <c r="HPA52" s="142"/>
      <c r="HPB52" s="142"/>
      <c r="HPC52" s="142"/>
      <c r="HPD52" s="142"/>
      <c r="HPE52" s="142"/>
      <c r="HPF52" s="142"/>
      <c r="HPG52" s="142"/>
      <c r="HPH52" s="142"/>
      <c r="HPI52" s="142"/>
      <c r="HPJ52" s="142"/>
      <c r="HPK52" s="142"/>
      <c r="HPL52" s="142"/>
      <c r="HPM52" s="142"/>
      <c r="HPN52" s="142"/>
      <c r="HPO52" s="142"/>
      <c r="HPP52" s="142"/>
      <c r="HPQ52" s="142"/>
      <c r="HPR52" s="142"/>
      <c r="HPS52" s="142"/>
      <c r="HPT52" s="142"/>
      <c r="HPU52" s="142"/>
      <c r="HPV52" s="142"/>
      <c r="HPW52" s="142"/>
      <c r="HPX52" s="142"/>
      <c r="HPY52" s="142"/>
      <c r="HPZ52" s="142"/>
      <c r="HQA52" s="142"/>
      <c r="HQB52" s="142"/>
      <c r="HQC52" s="142"/>
      <c r="HQD52" s="142"/>
      <c r="HQE52" s="142"/>
      <c r="HQF52" s="142"/>
      <c r="HQG52" s="142"/>
      <c r="HQH52" s="142"/>
      <c r="HQI52" s="142"/>
      <c r="HQJ52" s="142"/>
      <c r="HQK52" s="142"/>
      <c r="HQL52" s="142"/>
      <c r="HQM52" s="142"/>
      <c r="HQN52" s="142"/>
      <c r="HQO52" s="142"/>
      <c r="HQP52" s="142"/>
      <c r="HQQ52" s="142"/>
      <c r="HQR52" s="142"/>
      <c r="HQS52" s="142"/>
      <c r="HQT52" s="142"/>
      <c r="HQU52" s="142"/>
      <c r="HQV52" s="142"/>
      <c r="HQW52" s="142"/>
      <c r="HQX52" s="142"/>
      <c r="HQY52" s="142"/>
      <c r="HQZ52" s="142"/>
      <c r="HRA52" s="142"/>
      <c r="HRB52" s="142"/>
      <c r="HRC52" s="142"/>
      <c r="HRD52" s="142"/>
      <c r="HRE52" s="142"/>
      <c r="HRF52" s="142"/>
      <c r="HRG52" s="142"/>
      <c r="HRH52" s="142"/>
      <c r="HRI52" s="142"/>
      <c r="HRJ52" s="142"/>
      <c r="HRK52" s="142"/>
      <c r="HRL52" s="142"/>
      <c r="HRM52" s="142"/>
      <c r="HRN52" s="142"/>
      <c r="HRO52" s="142"/>
      <c r="HRP52" s="142"/>
      <c r="HRQ52" s="142"/>
      <c r="HRR52" s="142"/>
      <c r="HRS52" s="142"/>
      <c r="HRT52" s="142"/>
      <c r="HRU52" s="142"/>
      <c r="HRV52" s="142"/>
      <c r="HRW52" s="142"/>
      <c r="HRX52" s="142"/>
      <c r="HRY52" s="142"/>
      <c r="HRZ52" s="142"/>
      <c r="HSA52" s="142"/>
      <c r="HSB52" s="142"/>
      <c r="HSC52" s="142"/>
      <c r="HSD52" s="142"/>
      <c r="HSE52" s="142"/>
      <c r="HSF52" s="142"/>
      <c r="HSG52" s="142"/>
      <c r="HSH52" s="142"/>
      <c r="HSI52" s="142"/>
      <c r="HSJ52" s="142"/>
      <c r="HSK52" s="142"/>
      <c r="HSL52" s="142"/>
      <c r="HSM52" s="142"/>
      <c r="HSN52" s="142"/>
      <c r="HSO52" s="142"/>
      <c r="HSP52" s="142"/>
      <c r="HSQ52" s="142"/>
      <c r="HSR52" s="142"/>
      <c r="HSS52" s="142"/>
      <c r="HST52" s="142"/>
      <c r="HSU52" s="142"/>
      <c r="HSV52" s="142"/>
      <c r="HSW52" s="142"/>
      <c r="HSX52" s="142"/>
      <c r="HSY52" s="142"/>
      <c r="HSZ52" s="142"/>
      <c r="HTA52" s="142"/>
      <c r="HTB52" s="142"/>
      <c r="HTC52" s="142"/>
      <c r="HTD52" s="142"/>
      <c r="HTE52" s="142"/>
      <c r="HTF52" s="142"/>
      <c r="HTG52" s="142"/>
      <c r="HTH52" s="142"/>
      <c r="HTI52" s="142"/>
      <c r="HTJ52" s="142"/>
      <c r="HTK52" s="142"/>
      <c r="HTL52" s="142"/>
      <c r="HTM52" s="142"/>
      <c r="HTN52" s="142"/>
      <c r="HTO52" s="142"/>
      <c r="HTP52" s="142"/>
      <c r="HTQ52" s="142"/>
      <c r="HTR52" s="142"/>
      <c r="HTS52" s="142"/>
      <c r="HTT52" s="142"/>
      <c r="HTU52" s="142"/>
      <c r="HTV52" s="142"/>
      <c r="HTW52" s="142"/>
      <c r="HTX52" s="142"/>
      <c r="HTY52" s="142"/>
      <c r="HTZ52" s="142"/>
      <c r="HUA52" s="142"/>
      <c r="HUB52" s="142"/>
      <c r="HUC52" s="142"/>
      <c r="HUD52" s="142"/>
      <c r="HUE52" s="142"/>
      <c r="HUF52" s="142"/>
      <c r="HUG52" s="142"/>
      <c r="HUH52" s="142"/>
      <c r="HUI52" s="142"/>
      <c r="HUJ52" s="142"/>
      <c r="HUK52" s="142"/>
      <c r="HUL52" s="142"/>
      <c r="HUM52" s="142"/>
      <c r="HUN52" s="142"/>
      <c r="HUO52" s="142"/>
      <c r="HUP52" s="142"/>
      <c r="HUQ52" s="142"/>
      <c r="HUR52" s="142"/>
      <c r="HUS52" s="142"/>
      <c r="HUT52" s="142"/>
      <c r="HUU52" s="142"/>
      <c r="HUV52" s="142"/>
      <c r="HUW52" s="142"/>
      <c r="HUX52" s="142"/>
      <c r="HUY52" s="142"/>
      <c r="HUZ52" s="142"/>
      <c r="HVA52" s="142"/>
      <c r="HVB52" s="142"/>
      <c r="HVC52" s="142"/>
      <c r="HVD52" s="142"/>
      <c r="HVE52" s="142"/>
      <c r="HVF52" s="142"/>
      <c r="HVG52" s="142"/>
      <c r="HVH52" s="142"/>
      <c r="HVI52" s="142"/>
      <c r="HVJ52" s="142"/>
      <c r="HVK52" s="142"/>
      <c r="HVL52" s="142"/>
      <c r="HVM52" s="142"/>
      <c r="HVN52" s="142"/>
      <c r="HVO52" s="142"/>
      <c r="HVP52" s="142"/>
      <c r="HVQ52" s="142"/>
      <c r="HVR52" s="142"/>
      <c r="HVS52" s="142"/>
      <c r="HVT52" s="142"/>
      <c r="HVU52" s="142"/>
      <c r="HVV52" s="142"/>
      <c r="HVW52" s="142"/>
      <c r="HVX52" s="142"/>
      <c r="HVY52" s="142"/>
      <c r="HVZ52" s="142"/>
      <c r="HWA52" s="142"/>
      <c r="HWB52" s="142"/>
      <c r="HWC52" s="142"/>
      <c r="HWD52" s="142"/>
      <c r="HWE52" s="142"/>
      <c r="HWF52" s="142"/>
      <c r="HWG52" s="142"/>
      <c r="HWH52" s="142"/>
      <c r="HWI52" s="142"/>
      <c r="HWJ52" s="142"/>
      <c r="HWK52" s="142"/>
      <c r="HWL52" s="142"/>
      <c r="HWM52" s="142"/>
      <c r="HWN52" s="142"/>
      <c r="HWO52" s="142"/>
      <c r="HWP52" s="142"/>
      <c r="HWQ52" s="142"/>
      <c r="HWR52" s="142"/>
      <c r="HWS52" s="142"/>
      <c r="HWT52" s="142"/>
      <c r="HWU52" s="142"/>
      <c r="HWV52" s="142"/>
      <c r="HWW52" s="142"/>
      <c r="HWX52" s="142"/>
      <c r="HWY52" s="142"/>
      <c r="HWZ52" s="142"/>
      <c r="HXA52" s="142"/>
      <c r="HXB52" s="142"/>
      <c r="HXC52" s="142"/>
      <c r="HXD52" s="142"/>
      <c r="HXE52" s="142"/>
      <c r="HXF52" s="142"/>
      <c r="HXG52" s="142"/>
      <c r="HXH52" s="142"/>
      <c r="HXI52" s="142"/>
      <c r="HXJ52" s="142"/>
      <c r="HXK52" s="142"/>
      <c r="HXL52" s="142"/>
      <c r="HXM52" s="142"/>
      <c r="HXN52" s="142"/>
      <c r="HXO52" s="142"/>
      <c r="HXP52" s="142"/>
      <c r="HXQ52" s="142"/>
      <c r="HXR52" s="142"/>
      <c r="HXS52" s="142"/>
      <c r="HXT52" s="142"/>
      <c r="HXU52" s="142"/>
      <c r="HXV52" s="142"/>
      <c r="HXW52" s="142"/>
      <c r="HXX52" s="142"/>
      <c r="HXY52" s="142"/>
      <c r="HXZ52" s="142"/>
      <c r="HYA52" s="142"/>
      <c r="HYB52" s="142"/>
      <c r="HYC52" s="142"/>
      <c r="HYD52" s="142"/>
      <c r="HYE52" s="142"/>
      <c r="HYF52" s="142"/>
      <c r="HYG52" s="142"/>
      <c r="HYH52" s="142"/>
      <c r="HYI52" s="142"/>
      <c r="HYJ52" s="142"/>
      <c r="HYK52" s="142"/>
      <c r="HYL52" s="142"/>
      <c r="HYM52" s="142"/>
      <c r="HYN52" s="142"/>
      <c r="HYO52" s="142"/>
      <c r="HYP52" s="142"/>
      <c r="HYQ52" s="142"/>
      <c r="HYR52" s="142"/>
      <c r="HYS52" s="142"/>
      <c r="HYT52" s="142"/>
      <c r="HYU52" s="142"/>
      <c r="HYV52" s="142"/>
      <c r="HYW52" s="142"/>
      <c r="HYX52" s="142"/>
      <c r="HYY52" s="142"/>
      <c r="HYZ52" s="142"/>
      <c r="HZA52" s="142"/>
      <c r="HZB52" s="142"/>
      <c r="HZC52" s="142"/>
      <c r="HZD52" s="142"/>
      <c r="HZE52" s="142"/>
      <c r="HZF52" s="142"/>
      <c r="HZG52" s="142"/>
      <c r="HZH52" s="142"/>
      <c r="HZI52" s="142"/>
      <c r="HZJ52" s="142"/>
      <c r="HZK52" s="142"/>
      <c r="HZL52" s="142"/>
      <c r="HZM52" s="142"/>
      <c r="HZN52" s="142"/>
      <c r="HZO52" s="142"/>
      <c r="HZP52" s="142"/>
      <c r="HZQ52" s="142"/>
      <c r="HZR52" s="142"/>
      <c r="HZS52" s="142"/>
      <c r="HZT52" s="142"/>
      <c r="HZU52" s="142"/>
      <c r="HZV52" s="142"/>
      <c r="HZW52" s="142"/>
      <c r="HZX52" s="142"/>
      <c r="HZY52" s="142"/>
      <c r="HZZ52" s="142"/>
      <c r="IAA52" s="142"/>
      <c r="IAB52" s="142"/>
      <c r="IAC52" s="142"/>
      <c r="IAD52" s="142"/>
      <c r="IAE52" s="142"/>
      <c r="IAF52" s="142"/>
      <c r="IAG52" s="142"/>
      <c r="IAH52" s="142"/>
      <c r="IAI52" s="142"/>
      <c r="IAJ52" s="142"/>
      <c r="IAK52" s="142"/>
      <c r="IAL52" s="142"/>
      <c r="IAM52" s="142"/>
      <c r="IAN52" s="142"/>
      <c r="IAO52" s="142"/>
      <c r="IAP52" s="142"/>
      <c r="IAQ52" s="142"/>
      <c r="IAR52" s="142"/>
      <c r="IAS52" s="142"/>
      <c r="IAT52" s="142"/>
      <c r="IAU52" s="142"/>
      <c r="IAV52" s="142"/>
      <c r="IAW52" s="142"/>
      <c r="IAX52" s="142"/>
      <c r="IAY52" s="142"/>
      <c r="IAZ52" s="142"/>
      <c r="IBA52" s="142"/>
      <c r="IBB52" s="142"/>
      <c r="IBC52" s="142"/>
      <c r="IBD52" s="142"/>
      <c r="IBE52" s="142"/>
      <c r="IBF52" s="142"/>
      <c r="IBG52" s="142"/>
      <c r="IBH52" s="142"/>
      <c r="IBI52" s="142"/>
      <c r="IBJ52" s="142"/>
      <c r="IBK52" s="142"/>
      <c r="IBL52" s="142"/>
      <c r="IBM52" s="142"/>
      <c r="IBN52" s="142"/>
      <c r="IBO52" s="142"/>
      <c r="IBP52" s="142"/>
      <c r="IBQ52" s="142"/>
      <c r="IBR52" s="142"/>
      <c r="IBS52" s="142"/>
      <c r="IBT52" s="142"/>
      <c r="IBU52" s="142"/>
      <c r="IBV52" s="142"/>
      <c r="IBW52" s="142"/>
      <c r="IBX52" s="142"/>
      <c r="IBY52" s="142"/>
      <c r="IBZ52" s="142"/>
      <c r="ICA52" s="142"/>
      <c r="ICB52" s="142"/>
      <c r="ICC52" s="142"/>
      <c r="ICD52" s="142"/>
      <c r="ICE52" s="142"/>
      <c r="ICF52" s="142"/>
      <c r="ICG52" s="142"/>
      <c r="ICH52" s="142"/>
      <c r="ICI52" s="142"/>
      <c r="ICJ52" s="142"/>
      <c r="ICK52" s="142"/>
      <c r="ICL52" s="142"/>
      <c r="ICM52" s="142"/>
      <c r="ICN52" s="142"/>
      <c r="ICO52" s="142"/>
      <c r="ICP52" s="142"/>
      <c r="ICQ52" s="142"/>
      <c r="ICR52" s="142"/>
      <c r="ICS52" s="142"/>
      <c r="ICT52" s="142"/>
      <c r="ICU52" s="142"/>
      <c r="ICV52" s="142"/>
      <c r="ICW52" s="142"/>
      <c r="ICX52" s="142"/>
      <c r="ICY52" s="142"/>
      <c r="ICZ52" s="142"/>
      <c r="IDA52" s="142"/>
      <c r="IDB52" s="142"/>
      <c r="IDC52" s="142"/>
      <c r="IDD52" s="142"/>
      <c r="IDE52" s="142"/>
      <c r="IDF52" s="142"/>
      <c r="IDG52" s="142"/>
      <c r="IDH52" s="142"/>
      <c r="IDI52" s="142"/>
      <c r="IDJ52" s="142"/>
      <c r="IDK52" s="142"/>
      <c r="IDL52" s="142"/>
      <c r="IDM52" s="142"/>
      <c r="IDN52" s="142"/>
      <c r="IDO52" s="142"/>
      <c r="IDP52" s="142"/>
      <c r="IDQ52" s="142"/>
      <c r="IDR52" s="142"/>
      <c r="IDS52" s="142"/>
      <c r="IDT52" s="142"/>
      <c r="IDU52" s="142"/>
      <c r="IDV52" s="142"/>
      <c r="IDW52" s="142"/>
      <c r="IDX52" s="142"/>
      <c r="IDY52" s="142"/>
      <c r="IDZ52" s="142"/>
      <c r="IEA52" s="142"/>
      <c r="IEB52" s="142"/>
      <c r="IEC52" s="142"/>
      <c r="IED52" s="142"/>
      <c r="IEE52" s="142"/>
      <c r="IEF52" s="142"/>
      <c r="IEG52" s="142"/>
      <c r="IEH52" s="142"/>
      <c r="IEI52" s="142"/>
      <c r="IEJ52" s="142"/>
      <c r="IEK52" s="142"/>
      <c r="IEL52" s="142"/>
      <c r="IEM52" s="142"/>
      <c r="IEN52" s="142"/>
      <c r="IEO52" s="142"/>
      <c r="IEP52" s="142"/>
      <c r="IEQ52" s="142"/>
      <c r="IER52" s="142"/>
      <c r="IES52" s="142"/>
      <c r="IET52" s="142"/>
      <c r="IEU52" s="142"/>
      <c r="IEV52" s="142"/>
      <c r="IEW52" s="142"/>
      <c r="IEX52" s="142"/>
      <c r="IEY52" s="142"/>
      <c r="IEZ52" s="142"/>
      <c r="IFA52" s="142"/>
      <c r="IFB52" s="142"/>
      <c r="IFC52" s="142"/>
      <c r="IFD52" s="142"/>
      <c r="IFE52" s="142"/>
      <c r="IFF52" s="142"/>
      <c r="IFG52" s="142"/>
      <c r="IFH52" s="142"/>
      <c r="IFI52" s="142"/>
      <c r="IFJ52" s="142"/>
      <c r="IFK52" s="142"/>
      <c r="IFL52" s="142"/>
      <c r="IFM52" s="142"/>
      <c r="IFN52" s="142"/>
      <c r="IFO52" s="142"/>
      <c r="IFP52" s="142"/>
      <c r="IFQ52" s="142"/>
      <c r="IFR52" s="142"/>
      <c r="IFS52" s="142"/>
      <c r="IFT52" s="142"/>
      <c r="IFU52" s="142"/>
      <c r="IFV52" s="142"/>
      <c r="IFW52" s="142"/>
      <c r="IFX52" s="142"/>
      <c r="IFY52" s="142"/>
      <c r="IFZ52" s="142"/>
      <c r="IGA52" s="142"/>
      <c r="IGB52" s="142"/>
      <c r="IGC52" s="142"/>
      <c r="IGD52" s="142"/>
      <c r="IGE52" s="142"/>
      <c r="IGF52" s="142"/>
      <c r="IGG52" s="142"/>
      <c r="IGH52" s="142"/>
      <c r="IGI52" s="142"/>
      <c r="IGJ52" s="142"/>
      <c r="IGK52" s="142"/>
      <c r="IGL52" s="142"/>
      <c r="IGM52" s="142"/>
      <c r="IGN52" s="142"/>
      <c r="IGO52" s="142"/>
      <c r="IGP52" s="142"/>
      <c r="IGQ52" s="142"/>
      <c r="IGR52" s="142"/>
      <c r="IGS52" s="142"/>
      <c r="IGT52" s="142"/>
      <c r="IGU52" s="142"/>
      <c r="IGV52" s="142"/>
      <c r="IGW52" s="142"/>
      <c r="IGX52" s="142"/>
      <c r="IGY52" s="142"/>
      <c r="IGZ52" s="142"/>
      <c r="IHA52" s="142"/>
      <c r="IHB52" s="142"/>
      <c r="IHC52" s="142"/>
      <c r="IHD52" s="142"/>
      <c r="IHE52" s="142"/>
      <c r="IHF52" s="142"/>
      <c r="IHG52" s="142"/>
      <c r="IHH52" s="142"/>
      <c r="IHI52" s="142"/>
      <c r="IHJ52" s="142"/>
      <c r="IHK52" s="142"/>
      <c r="IHL52" s="142"/>
      <c r="IHM52" s="142"/>
      <c r="IHN52" s="142"/>
      <c r="IHO52" s="142"/>
      <c r="IHP52" s="142"/>
      <c r="IHQ52" s="142"/>
      <c r="IHR52" s="142"/>
      <c r="IHS52" s="142"/>
      <c r="IHT52" s="142"/>
      <c r="IHU52" s="142"/>
      <c r="IHV52" s="142"/>
      <c r="IHW52" s="142"/>
      <c r="IHX52" s="142"/>
      <c r="IHY52" s="142"/>
      <c r="IHZ52" s="142"/>
      <c r="IIA52" s="142"/>
      <c r="IIB52" s="142"/>
      <c r="IIC52" s="142"/>
      <c r="IID52" s="142"/>
      <c r="IIE52" s="142"/>
      <c r="IIF52" s="142"/>
      <c r="IIG52" s="142"/>
      <c r="IIH52" s="142"/>
      <c r="III52" s="142"/>
      <c r="IIJ52" s="142"/>
      <c r="IIK52" s="142"/>
      <c r="IIL52" s="142"/>
      <c r="IIM52" s="142"/>
      <c r="IIN52" s="142"/>
      <c r="IIO52" s="142"/>
      <c r="IIP52" s="142"/>
      <c r="IIQ52" s="142"/>
      <c r="IIR52" s="142"/>
      <c r="IIS52" s="142"/>
      <c r="IIT52" s="142"/>
      <c r="IIU52" s="142"/>
      <c r="IIV52" s="142"/>
      <c r="IIW52" s="142"/>
      <c r="IIX52" s="142"/>
      <c r="IIY52" s="142"/>
      <c r="IIZ52" s="142"/>
      <c r="IJA52" s="142"/>
      <c r="IJB52" s="142"/>
      <c r="IJC52" s="142"/>
      <c r="IJD52" s="142"/>
      <c r="IJE52" s="142"/>
      <c r="IJF52" s="142"/>
      <c r="IJG52" s="142"/>
      <c r="IJH52" s="142"/>
      <c r="IJI52" s="142"/>
      <c r="IJJ52" s="142"/>
      <c r="IJK52" s="142"/>
      <c r="IJL52" s="142"/>
      <c r="IJM52" s="142"/>
      <c r="IJN52" s="142"/>
      <c r="IJO52" s="142"/>
      <c r="IJP52" s="142"/>
      <c r="IJQ52" s="142"/>
      <c r="IJR52" s="142"/>
      <c r="IJS52" s="142"/>
      <c r="IJT52" s="142"/>
      <c r="IJU52" s="142"/>
      <c r="IJV52" s="142"/>
      <c r="IJW52" s="142"/>
      <c r="IJX52" s="142"/>
      <c r="IJY52" s="142"/>
      <c r="IJZ52" s="142"/>
      <c r="IKA52" s="142"/>
      <c r="IKB52" s="142"/>
      <c r="IKC52" s="142"/>
      <c r="IKD52" s="142"/>
      <c r="IKE52" s="142"/>
      <c r="IKF52" s="142"/>
      <c r="IKG52" s="142"/>
      <c r="IKH52" s="142"/>
      <c r="IKI52" s="142"/>
      <c r="IKJ52" s="142"/>
      <c r="IKK52" s="142"/>
      <c r="IKL52" s="142"/>
      <c r="IKM52" s="142"/>
      <c r="IKN52" s="142"/>
      <c r="IKO52" s="142"/>
      <c r="IKP52" s="142"/>
      <c r="IKQ52" s="142"/>
      <c r="IKR52" s="142"/>
      <c r="IKS52" s="142"/>
      <c r="IKT52" s="142"/>
      <c r="IKU52" s="142"/>
      <c r="IKV52" s="142"/>
      <c r="IKW52" s="142"/>
      <c r="IKX52" s="142"/>
      <c r="IKY52" s="142"/>
      <c r="IKZ52" s="142"/>
      <c r="ILA52" s="142"/>
      <c r="ILB52" s="142"/>
      <c r="ILC52" s="142"/>
      <c r="ILD52" s="142"/>
      <c r="ILE52" s="142"/>
      <c r="ILF52" s="142"/>
      <c r="ILG52" s="142"/>
      <c r="ILH52" s="142"/>
      <c r="ILI52" s="142"/>
      <c r="ILJ52" s="142"/>
      <c r="ILK52" s="142"/>
      <c r="ILL52" s="142"/>
      <c r="ILM52" s="142"/>
      <c r="ILN52" s="142"/>
      <c r="ILO52" s="142"/>
      <c r="ILP52" s="142"/>
      <c r="ILQ52" s="142"/>
      <c r="ILR52" s="142"/>
      <c r="ILS52" s="142"/>
      <c r="ILT52" s="142"/>
      <c r="ILU52" s="142"/>
      <c r="ILV52" s="142"/>
      <c r="ILW52" s="142"/>
      <c r="ILX52" s="142"/>
      <c r="ILY52" s="142"/>
      <c r="ILZ52" s="142"/>
      <c r="IMA52" s="142"/>
      <c r="IMB52" s="142"/>
      <c r="IMC52" s="142"/>
      <c r="IMD52" s="142"/>
      <c r="IME52" s="142"/>
      <c r="IMF52" s="142"/>
      <c r="IMG52" s="142"/>
      <c r="IMH52" s="142"/>
      <c r="IMI52" s="142"/>
      <c r="IMJ52" s="142"/>
      <c r="IMK52" s="142"/>
      <c r="IML52" s="142"/>
      <c r="IMM52" s="142"/>
      <c r="IMN52" s="142"/>
      <c r="IMO52" s="142"/>
      <c r="IMP52" s="142"/>
      <c r="IMQ52" s="142"/>
      <c r="IMR52" s="142"/>
      <c r="IMS52" s="142"/>
      <c r="IMT52" s="142"/>
      <c r="IMU52" s="142"/>
      <c r="IMV52" s="142"/>
      <c r="IMW52" s="142"/>
      <c r="IMX52" s="142"/>
      <c r="IMY52" s="142"/>
      <c r="IMZ52" s="142"/>
      <c r="INA52" s="142"/>
      <c r="INB52" s="142"/>
      <c r="INC52" s="142"/>
      <c r="IND52" s="142"/>
      <c r="INE52" s="142"/>
      <c r="INF52" s="142"/>
      <c r="ING52" s="142"/>
      <c r="INH52" s="142"/>
      <c r="INI52" s="142"/>
      <c r="INJ52" s="142"/>
      <c r="INK52" s="142"/>
      <c r="INL52" s="142"/>
      <c r="INM52" s="142"/>
      <c r="INN52" s="142"/>
      <c r="INO52" s="142"/>
      <c r="INP52" s="142"/>
      <c r="INQ52" s="142"/>
      <c r="INR52" s="142"/>
      <c r="INS52" s="142"/>
      <c r="INT52" s="142"/>
      <c r="INU52" s="142"/>
      <c r="INV52" s="142"/>
      <c r="INW52" s="142"/>
      <c r="INX52" s="142"/>
      <c r="INY52" s="142"/>
      <c r="INZ52" s="142"/>
      <c r="IOA52" s="142"/>
      <c r="IOB52" s="142"/>
      <c r="IOC52" s="142"/>
      <c r="IOD52" s="142"/>
      <c r="IOE52" s="142"/>
      <c r="IOF52" s="142"/>
      <c r="IOG52" s="142"/>
      <c r="IOH52" s="142"/>
      <c r="IOI52" s="142"/>
      <c r="IOJ52" s="142"/>
      <c r="IOK52" s="142"/>
      <c r="IOL52" s="142"/>
      <c r="IOM52" s="142"/>
      <c r="ION52" s="142"/>
      <c r="IOO52" s="142"/>
      <c r="IOP52" s="142"/>
      <c r="IOQ52" s="142"/>
      <c r="IOR52" s="142"/>
      <c r="IOS52" s="142"/>
      <c r="IOT52" s="142"/>
      <c r="IOU52" s="142"/>
      <c r="IOV52" s="142"/>
      <c r="IOW52" s="142"/>
      <c r="IOX52" s="142"/>
      <c r="IOY52" s="142"/>
      <c r="IOZ52" s="142"/>
      <c r="IPA52" s="142"/>
      <c r="IPB52" s="142"/>
      <c r="IPC52" s="142"/>
      <c r="IPD52" s="142"/>
      <c r="IPE52" s="142"/>
      <c r="IPF52" s="142"/>
      <c r="IPG52" s="142"/>
      <c r="IPH52" s="142"/>
      <c r="IPI52" s="142"/>
      <c r="IPJ52" s="142"/>
      <c r="IPK52" s="142"/>
      <c r="IPL52" s="142"/>
      <c r="IPM52" s="142"/>
      <c r="IPN52" s="142"/>
      <c r="IPO52" s="142"/>
      <c r="IPP52" s="142"/>
      <c r="IPQ52" s="142"/>
      <c r="IPR52" s="142"/>
      <c r="IPS52" s="142"/>
      <c r="IPT52" s="142"/>
      <c r="IPU52" s="142"/>
      <c r="IPV52" s="142"/>
      <c r="IPW52" s="142"/>
      <c r="IPX52" s="142"/>
      <c r="IPY52" s="142"/>
      <c r="IPZ52" s="142"/>
      <c r="IQA52" s="142"/>
      <c r="IQB52" s="142"/>
      <c r="IQC52" s="142"/>
      <c r="IQD52" s="142"/>
      <c r="IQE52" s="142"/>
      <c r="IQF52" s="142"/>
      <c r="IQG52" s="142"/>
      <c r="IQH52" s="142"/>
      <c r="IQI52" s="142"/>
      <c r="IQJ52" s="142"/>
      <c r="IQK52" s="142"/>
      <c r="IQL52" s="142"/>
      <c r="IQM52" s="142"/>
      <c r="IQN52" s="142"/>
      <c r="IQO52" s="142"/>
      <c r="IQP52" s="142"/>
      <c r="IQQ52" s="142"/>
      <c r="IQR52" s="142"/>
      <c r="IQS52" s="142"/>
      <c r="IQT52" s="142"/>
      <c r="IQU52" s="142"/>
      <c r="IQV52" s="142"/>
      <c r="IQW52" s="142"/>
      <c r="IQX52" s="142"/>
      <c r="IQY52" s="142"/>
      <c r="IQZ52" s="142"/>
      <c r="IRA52" s="142"/>
      <c r="IRB52" s="142"/>
      <c r="IRC52" s="142"/>
      <c r="IRD52" s="142"/>
      <c r="IRE52" s="142"/>
      <c r="IRF52" s="142"/>
      <c r="IRG52" s="142"/>
      <c r="IRH52" s="142"/>
      <c r="IRI52" s="142"/>
      <c r="IRJ52" s="142"/>
      <c r="IRK52" s="142"/>
      <c r="IRL52" s="142"/>
      <c r="IRM52" s="142"/>
      <c r="IRN52" s="142"/>
      <c r="IRO52" s="142"/>
      <c r="IRP52" s="142"/>
      <c r="IRQ52" s="142"/>
      <c r="IRR52" s="142"/>
      <c r="IRS52" s="142"/>
      <c r="IRT52" s="142"/>
      <c r="IRU52" s="142"/>
      <c r="IRV52" s="142"/>
      <c r="IRW52" s="142"/>
      <c r="IRX52" s="142"/>
      <c r="IRY52" s="142"/>
      <c r="IRZ52" s="142"/>
      <c r="ISA52" s="142"/>
      <c r="ISB52" s="142"/>
      <c r="ISC52" s="142"/>
      <c r="ISD52" s="142"/>
      <c r="ISE52" s="142"/>
      <c r="ISF52" s="142"/>
      <c r="ISG52" s="142"/>
      <c r="ISH52" s="142"/>
      <c r="ISI52" s="142"/>
      <c r="ISJ52" s="142"/>
      <c r="ISK52" s="142"/>
      <c r="ISL52" s="142"/>
      <c r="ISM52" s="142"/>
      <c r="ISN52" s="142"/>
      <c r="ISO52" s="142"/>
      <c r="ISP52" s="142"/>
      <c r="ISQ52" s="142"/>
      <c r="ISR52" s="142"/>
      <c r="ISS52" s="142"/>
      <c r="IST52" s="142"/>
      <c r="ISU52" s="142"/>
      <c r="ISV52" s="142"/>
      <c r="ISW52" s="142"/>
      <c r="ISX52" s="142"/>
      <c r="ISY52" s="142"/>
      <c r="ISZ52" s="142"/>
      <c r="ITA52" s="142"/>
      <c r="ITB52" s="142"/>
      <c r="ITC52" s="142"/>
      <c r="ITD52" s="142"/>
      <c r="ITE52" s="142"/>
      <c r="ITF52" s="142"/>
      <c r="ITG52" s="142"/>
      <c r="ITH52" s="142"/>
      <c r="ITI52" s="142"/>
      <c r="ITJ52" s="142"/>
      <c r="ITK52" s="142"/>
      <c r="ITL52" s="142"/>
      <c r="ITM52" s="142"/>
      <c r="ITN52" s="142"/>
      <c r="ITO52" s="142"/>
      <c r="ITP52" s="142"/>
      <c r="ITQ52" s="142"/>
      <c r="ITR52" s="142"/>
      <c r="ITS52" s="142"/>
      <c r="ITT52" s="142"/>
      <c r="ITU52" s="142"/>
      <c r="ITV52" s="142"/>
      <c r="ITW52" s="142"/>
      <c r="ITX52" s="142"/>
      <c r="ITY52" s="142"/>
      <c r="ITZ52" s="142"/>
      <c r="IUA52" s="142"/>
      <c r="IUB52" s="142"/>
      <c r="IUC52" s="142"/>
      <c r="IUD52" s="142"/>
      <c r="IUE52" s="142"/>
      <c r="IUF52" s="142"/>
      <c r="IUG52" s="142"/>
      <c r="IUH52" s="142"/>
      <c r="IUI52" s="142"/>
      <c r="IUJ52" s="142"/>
      <c r="IUK52" s="142"/>
      <c r="IUL52" s="142"/>
      <c r="IUM52" s="142"/>
      <c r="IUN52" s="142"/>
      <c r="IUO52" s="142"/>
      <c r="IUP52" s="142"/>
      <c r="IUQ52" s="142"/>
      <c r="IUR52" s="142"/>
      <c r="IUS52" s="142"/>
      <c r="IUT52" s="142"/>
      <c r="IUU52" s="142"/>
      <c r="IUV52" s="142"/>
      <c r="IUW52" s="142"/>
      <c r="IUX52" s="142"/>
      <c r="IUY52" s="142"/>
      <c r="IUZ52" s="142"/>
      <c r="IVA52" s="142"/>
      <c r="IVB52" s="142"/>
      <c r="IVC52" s="142"/>
      <c r="IVD52" s="142"/>
      <c r="IVE52" s="142"/>
      <c r="IVF52" s="142"/>
      <c r="IVG52" s="142"/>
      <c r="IVH52" s="142"/>
      <c r="IVI52" s="142"/>
      <c r="IVJ52" s="142"/>
      <c r="IVK52" s="142"/>
      <c r="IVL52" s="142"/>
      <c r="IVM52" s="142"/>
      <c r="IVN52" s="142"/>
      <c r="IVO52" s="142"/>
      <c r="IVP52" s="142"/>
      <c r="IVQ52" s="142"/>
      <c r="IVR52" s="142"/>
      <c r="IVS52" s="142"/>
      <c r="IVT52" s="142"/>
      <c r="IVU52" s="142"/>
      <c r="IVV52" s="142"/>
      <c r="IVW52" s="142"/>
      <c r="IVX52" s="142"/>
      <c r="IVY52" s="142"/>
      <c r="IVZ52" s="142"/>
      <c r="IWA52" s="142"/>
      <c r="IWB52" s="142"/>
      <c r="IWC52" s="142"/>
      <c r="IWD52" s="142"/>
      <c r="IWE52" s="142"/>
      <c r="IWF52" s="142"/>
      <c r="IWG52" s="142"/>
      <c r="IWH52" s="142"/>
      <c r="IWI52" s="142"/>
      <c r="IWJ52" s="142"/>
      <c r="IWK52" s="142"/>
      <c r="IWL52" s="142"/>
      <c r="IWM52" s="142"/>
      <c r="IWN52" s="142"/>
      <c r="IWO52" s="142"/>
      <c r="IWP52" s="142"/>
      <c r="IWQ52" s="142"/>
      <c r="IWR52" s="142"/>
      <c r="IWS52" s="142"/>
      <c r="IWT52" s="142"/>
      <c r="IWU52" s="142"/>
      <c r="IWV52" s="142"/>
      <c r="IWW52" s="142"/>
      <c r="IWX52" s="142"/>
      <c r="IWY52" s="142"/>
      <c r="IWZ52" s="142"/>
      <c r="IXA52" s="142"/>
      <c r="IXB52" s="142"/>
      <c r="IXC52" s="142"/>
      <c r="IXD52" s="142"/>
      <c r="IXE52" s="142"/>
      <c r="IXF52" s="142"/>
      <c r="IXG52" s="142"/>
      <c r="IXH52" s="142"/>
      <c r="IXI52" s="142"/>
      <c r="IXJ52" s="142"/>
      <c r="IXK52" s="142"/>
      <c r="IXL52" s="142"/>
      <c r="IXM52" s="142"/>
      <c r="IXN52" s="142"/>
      <c r="IXO52" s="142"/>
      <c r="IXP52" s="142"/>
      <c r="IXQ52" s="142"/>
      <c r="IXR52" s="142"/>
      <c r="IXS52" s="142"/>
      <c r="IXT52" s="142"/>
      <c r="IXU52" s="142"/>
      <c r="IXV52" s="142"/>
      <c r="IXW52" s="142"/>
      <c r="IXX52" s="142"/>
      <c r="IXY52" s="142"/>
      <c r="IXZ52" s="142"/>
      <c r="IYA52" s="142"/>
      <c r="IYB52" s="142"/>
      <c r="IYC52" s="142"/>
      <c r="IYD52" s="142"/>
      <c r="IYE52" s="142"/>
      <c r="IYF52" s="142"/>
      <c r="IYG52" s="142"/>
      <c r="IYH52" s="142"/>
      <c r="IYI52" s="142"/>
      <c r="IYJ52" s="142"/>
      <c r="IYK52" s="142"/>
      <c r="IYL52" s="142"/>
      <c r="IYM52" s="142"/>
      <c r="IYN52" s="142"/>
      <c r="IYO52" s="142"/>
      <c r="IYP52" s="142"/>
      <c r="IYQ52" s="142"/>
      <c r="IYR52" s="142"/>
      <c r="IYS52" s="142"/>
      <c r="IYT52" s="142"/>
      <c r="IYU52" s="142"/>
      <c r="IYV52" s="142"/>
      <c r="IYW52" s="142"/>
      <c r="IYX52" s="142"/>
      <c r="IYY52" s="142"/>
      <c r="IYZ52" s="142"/>
      <c r="IZA52" s="142"/>
      <c r="IZB52" s="142"/>
      <c r="IZC52" s="142"/>
      <c r="IZD52" s="142"/>
      <c r="IZE52" s="142"/>
      <c r="IZF52" s="142"/>
      <c r="IZG52" s="142"/>
      <c r="IZH52" s="142"/>
      <c r="IZI52" s="142"/>
      <c r="IZJ52" s="142"/>
      <c r="IZK52" s="142"/>
      <c r="IZL52" s="142"/>
      <c r="IZM52" s="142"/>
      <c r="IZN52" s="142"/>
      <c r="IZO52" s="142"/>
      <c r="IZP52" s="142"/>
      <c r="IZQ52" s="142"/>
      <c r="IZR52" s="142"/>
      <c r="IZS52" s="142"/>
      <c r="IZT52" s="142"/>
      <c r="IZU52" s="142"/>
      <c r="IZV52" s="142"/>
      <c r="IZW52" s="142"/>
      <c r="IZX52" s="142"/>
      <c r="IZY52" s="142"/>
      <c r="IZZ52" s="142"/>
      <c r="JAA52" s="142"/>
      <c r="JAB52" s="142"/>
      <c r="JAC52" s="142"/>
      <c r="JAD52" s="142"/>
      <c r="JAE52" s="142"/>
      <c r="JAF52" s="142"/>
      <c r="JAG52" s="142"/>
      <c r="JAH52" s="142"/>
      <c r="JAI52" s="142"/>
      <c r="JAJ52" s="142"/>
      <c r="JAK52" s="142"/>
      <c r="JAL52" s="142"/>
      <c r="JAM52" s="142"/>
      <c r="JAN52" s="142"/>
      <c r="JAO52" s="142"/>
      <c r="JAP52" s="142"/>
      <c r="JAQ52" s="142"/>
      <c r="JAR52" s="142"/>
      <c r="JAS52" s="142"/>
      <c r="JAT52" s="142"/>
      <c r="JAU52" s="142"/>
      <c r="JAV52" s="142"/>
      <c r="JAW52" s="142"/>
      <c r="JAX52" s="142"/>
      <c r="JAY52" s="142"/>
      <c r="JAZ52" s="142"/>
      <c r="JBA52" s="142"/>
      <c r="JBB52" s="142"/>
      <c r="JBC52" s="142"/>
      <c r="JBD52" s="142"/>
      <c r="JBE52" s="142"/>
      <c r="JBF52" s="142"/>
      <c r="JBG52" s="142"/>
      <c r="JBH52" s="142"/>
      <c r="JBI52" s="142"/>
      <c r="JBJ52" s="142"/>
      <c r="JBK52" s="142"/>
      <c r="JBL52" s="142"/>
      <c r="JBM52" s="142"/>
      <c r="JBN52" s="142"/>
      <c r="JBO52" s="142"/>
      <c r="JBP52" s="142"/>
      <c r="JBQ52" s="142"/>
      <c r="JBR52" s="142"/>
      <c r="JBS52" s="142"/>
      <c r="JBT52" s="142"/>
      <c r="JBU52" s="142"/>
      <c r="JBV52" s="142"/>
      <c r="JBW52" s="142"/>
      <c r="JBX52" s="142"/>
      <c r="JBY52" s="142"/>
      <c r="JBZ52" s="142"/>
      <c r="JCA52" s="142"/>
      <c r="JCB52" s="142"/>
      <c r="JCC52" s="142"/>
      <c r="JCD52" s="142"/>
      <c r="JCE52" s="142"/>
      <c r="JCF52" s="142"/>
      <c r="JCG52" s="142"/>
      <c r="JCH52" s="142"/>
      <c r="JCI52" s="142"/>
      <c r="JCJ52" s="142"/>
      <c r="JCK52" s="142"/>
      <c r="JCL52" s="142"/>
      <c r="JCM52" s="142"/>
      <c r="JCN52" s="142"/>
      <c r="JCO52" s="142"/>
      <c r="JCP52" s="142"/>
      <c r="JCQ52" s="142"/>
      <c r="JCR52" s="142"/>
      <c r="JCS52" s="142"/>
      <c r="JCT52" s="142"/>
      <c r="JCU52" s="142"/>
      <c r="JCV52" s="142"/>
      <c r="JCW52" s="142"/>
      <c r="JCX52" s="142"/>
      <c r="JCY52" s="142"/>
      <c r="JCZ52" s="142"/>
      <c r="JDA52" s="142"/>
      <c r="JDB52" s="142"/>
      <c r="JDC52" s="142"/>
      <c r="JDD52" s="142"/>
      <c r="JDE52" s="142"/>
      <c r="JDF52" s="142"/>
      <c r="JDG52" s="142"/>
      <c r="JDH52" s="142"/>
      <c r="JDI52" s="142"/>
      <c r="JDJ52" s="142"/>
      <c r="JDK52" s="142"/>
      <c r="JDL52" s="142"/>
      <c r="JDM52" s="142"/>
      <c r="JDN52" s="142"/>
      <c r="JDO52" s="142"/>
      <c r="JDP52" s="142"/>
      <c r="JDQ52" s="142"/>
      <c r="JDR52" s="142"/>
      <c r="JDS52" s="142"/>
      <c r="JDT52" s="142"/>
      <c r="JDU52" s="142"/>
      <c r="JDV52" s="142"/>
      <c r="JDW52" s="142"/>
      <c r="JDX52" s="142"/>
      <c r="JDY52" s="142"/>
      <c r="JDZ52" s="142"/>
      <c r="JEA52" s="142"/>
      <c r="JEB52" s="142"/>
      <c r="JEC52" s="142"/>
      <c r="JED52" s="142"/>
      <c r="JEE52" s="142"/>
      <c r="JEF52" s="142"/>
      <c r="JEG52" s="142"/>
      <c r="JEH52" s="142"/>
      <c r="JEI52" s="142"/>
      <c r="JEJ52" s="142"/>
      <c r="JEK52" s="142"/>
      <c r="JEL52" s="142"/>
      <c r="JEM52" s="142"/>
      <c r="JEN52" s="142"/>
      <c r="JEO52" s="142"/>
      <c r="JEP52" s="142"/>
      <c r="JEQ52" s="142"/>
      <c r="JER52" s="142"/>
      <c r="JES52" s="142"/>
      <c r="JET52" s="142"/>
      <c r="JEU52" s="142"/>
      <c r="JEV52" s="142"/>
      <c r="JEW52" s="142"/>
      <c r="JEX52" s="142"/>
      <c r="JEY52" s="142"/>
      <c r="JEZ52" s="142"/>
      <c r="JFA52" s="142"/>
      <c r="JFB52" s="142"/>
      <c r="JFC52" s="142"/>
      <c r="JFD52" s="142"/>
      <c r="JFE52" s="142"/>
      <c r="JFF52" s="142"/>
      <c r="JFG52" s="142"/>
      <c r="JFH52" s="142"/>
      <c r="JFI52" s="142"/>
      <c r="JFJ52" s="142"/>
      <c r="JFK52" s="142"/>
      <c r="JFL52" s="142"/>
      <c r="JFM52" s="142"/>
      <c r="JFN52" s="142"/>
      <c r="JFO52" s="142"/>
      <c r="JFP52" s="142"/>
      <c r="JFQ52" s="142"/>
      <c r="JFR52" s="142"/>
      <c r="JFS52" s="142"/>
      <c r="JFT52" s="142"/>
      <c r="JFU52" s="142"/>
      <c r="JFV52" s="142"/>
      <c r="JFW52" s="142"/>
      <c r="JFX52" s="142"/>
      <c r="JFY52" s="142"/>
      <c r="JFZ52" s="142"/>
      <c r="JGA52" s="142"/>
      <c r="JGB52" s="142"/>
      <c r="JGC52" s="142"/>
      <c r="JGD52" s="142"/>
      <c r="JGE52" s="142"/>
      <c r="JGF52" s="142"/>
      <c r="JGG52" s="142"/>
      <c r="JGH52" s="142"/>
      <c r="JGI52" s="142"/>
      <c r="JGJ52" s="142"/>
      <c r="JGK52" s="142"/>
      <c r="JGL52" s="142"/>
      <c r="JGM52" s="142"/>
      <c r="JGN52" s="142"/>
      <c r="JGO52" s="142"/>
      <c r="JGP52" s="142"/>
      <c r="JGQ52" s="142"/>
      <c r="JGR52" s="142"/>
      <c r="JGS52" s="142"/>
      <c r="JGT52" s="142"/>
      <c r="JGU52" s="142"/>
      <c r="JGV52" s="142"/>
      <c r="JGW52" s="142"/>
      <c r="JGX52" s="142"/>
      <c r="JGY52" s="142"/>
      <c r="JGZ52" s="142"/>
      <c r="JHA52" s="142"/>
      <c r="JHB52" s="142"/>
      <c r="JHC52" s="142"/>
      <c r="JHD52" s="142"/>
      <c r="JHE52" s="142"/>
      <c r="JHF52" s="142"/>
      <c r="JHG52" s="142"/>
      <c r="JHH52" s="142"/>
      <c r="JHI52" s="142"/>
      <c r="JHJ52" s="142"/>
      <c r="JHK52" s="142"/>
      <c r="JHL52" s="142"/>
      <c r="JHM52" s="142"/>
      <c r="JHN52" s="142"/>
      <c r="JHO52" s="142"/>
      <c r="JHP52" s="142"/>
      <c r="JHQ52" s="142"/>
      <c r="JHR52" s="142"/>
      <c r="JHS52" s="142"/>
      <c r="JHT52" s="142"/>
      <c r="JHU52" s="142"/>
      <c r="JHV52" s="142"/>
      <c r="JHW52" s="142"/>
      <c r="JHX52" s="142"/>
      <c r="JHY52" s="142"/>
      <c r="JHZ52" s="142"/>
      <c r="JIA52" s="142"/>
      <c r="JIB52" s="142"/>
      <c r="JIC52" s="142"/>
      <c r="JID52" s="142"/>
      <c r="JIE52" s="142"/>
      <c r="JIF52" s="142"/>
      <c r="JIG52" s="142"/>
      <c r="JIH52" s="142"/>
      <c r="JII52" s="142"/>
      <c r="JIJ52" s="142"/>
      <c r="JIK52" s="142"/>
      <c r="JIL52" s="142"/>
      <c r="JIM52" s="142"/>
      <c r="JIN52" s="142"/>
      <c r="JIO52" s="142"/>
      <c r="JIP52" s="142"/>
      <c r="JIQ52" s="142"/>
      <c r="JIR52" s="142"/>
      <c r="JIS52" s="142"/>
      <c r="JIT52" s="142"/>
      <c r="JIU52" s="142"/>
      <c r="JIV52" s="142"/>
      <c r="JIW52" s="142"/>
      <c r="JIX52" s="142"/>
      <c r="JIY52" s="142"/>
      <c r="JIZ52" s="142"/>
      <c r="JJA52" s="142"/>
      <c r="JJB52" s="142"/>
      <c r="JJC52" s="142"/>
      <c r="JJD52" s="142"/>
      <c r="JJE52" s="142"/>
      <c r="JJF52" s="142"/>
      <c r="JJG52" s="142"/>
      <c r="JJH52" s="142"/>
      <c r="JJI52" s="142"/>
      <c r="JJJ52" s="142"/>
      <c r="JJK52" s="142"/>
      <c r="JJL52" s="142"/>
      <c r="JJM52" s="142"/>
      <c r="JJN52" s="142"/>
      <c r="JJO52" s="142"/>
      <c r="JJP52" s="142"/>
      <c r="JJQ52" s="142"/>
      <c r="JJR52" s="142"/>
      <c r="JJS52" s="142"/>
      <c r="JJT52" s="142"/>
      <c r="JJU52" s="142"/>
      <c r="JJV52" s="142"/>
      <c r="JJW52" s="142"/>
      <c r="JJX52" s="142"/>
      <c r="JJY52" s="142"/>
      <c r="JJZ52" s="142"/>
      <c r="JKA52" s="142"/>
      <c r="JKB52" s="142"/>
      <c r="JKC52" s="142"/>
      <c r="JKD52" s="142"/>
      <c r="JKE52" s="142"/>
      <c r="JKF52" s="142"/>
      <c r="JKG52" s="142"/>
      <c r="JKH52" s="142"/>
      <c r="JKI52" s="142"/>
      <c r="JKJ52" s="142"/>
      <c r="JKK52" s="142"/>
      <c r="JKL52" s="142"/>
      <c r="JKM52" s="142"/>
      <c r="JKN52" s="142"/>
      <c r="JKO52" s="142"/>
      <c r="JKP52" s="142"/>
      <c r="JKQ52" s="142"/>
      <c r="JKR52" s="142"/>
      <c r="JKS52" s="142"/>
      <c r="JKT52" s="142"/>
      <c r="JKU52" s="142"/>
      <c r="JKV52" s="142"/>
      <c r="JKW52" s="142"/>
      <c r="JKX52" s="142"/>
      <c r="JKY52" s="142"/>
      <c r="JKZ52" s="142"/>
      <c r="JLA52" s="142"/>
      <c r="JLB52" s="142"/>
      <c r="JLC52" s="142"/>
      <c r="JLD52" s="142"/>
      <c r="JLE52" s="142"/>
      <c r="JLF52" s="142"/>
      <c r="JLG52" s="142"/>
      <c r="JLH52" s="142"/>
      <c r="JLI52" s="142"/>
      <c r="JLJ52" s="142"/>
      <c r="JLK52" s="142"/>
      <c r="JLL52" s="142"/>
      <c r="JLM52" s="142"/>
      <c r="JLN52" s="142"/>
      <c r="JLO52" s="142"/>
      <c r="JLP52" s="142"/>
      <c r="JLQ52" s="142"/>
      <c r="JLR52" s="142"/>
      <c r="JLS52" s="142"/>
      <c r="JLT52" s="142"/>
      <c r="JLU52" s="142"/>
      <c r="JLV52" s="142"/>
      <c r="JLW52" s="142"/>
      <c r="JLX52" s="142"/>
      <c r="JLY52" s="142"/>
      <c r="JLZ52" s="142"/>
      <c r="JMA52" s="142"/>
      <c r="JMB52" s="142"/>
      <c r="JMC52" s="142"/>
      <c r="JMD52" s="142"/>
      <c r="JME52" s="142"/>
      <c r="JMF52" s="142"/>
      <c r="JMG52" s="142"/>
      <c r="JMH52" s="142"/>
      <c r="JMI52" s="142"/>
      <c r="JMJ52" s="142"/>
      <c r="JMK52" s="142"/>
      <c r="JML52" s="142"/>
      <c r="JMM52" s="142"/>
      <c r="JMN52" s="142"/>
      <c r="JMO52" s="142"/>
      <c r="JMP52" s="142"/>
      <c r="JMQ52" s="142"/>
      <c r="JMR52" s="142"/>
      <c r="JMS52" s="142"/>
      <c r="JMT52" s="142"/>
      <c r="JMU52" s="142"/>
      <c r="JMV52" s="142"/>
      <c r="JMW52" s="142"/>
      <c r="JMX52" s="142"/>
      <c r="JMY52" s="142"/>
      <c r="JMZ52" s="142"/>
      <c r="JNA52" s="142"/>
      <c r="JNB52" s="142"/>
      <c r="JNC52" s="142"/>
      <c r="JND52" s="142"/>
      <c r="JNE52" s="142"/>
      <c r="JNF52" s="142"/>
      <c r="JNG52" s="142"/>
      <c r="JNH52" s="142"/>
      <c r="JNI52" s="142"/>
      <c r="JNJ52" s="142"/>
      <c r="JNK52" s="142"/>
      <c r="JNL52" s="142"/>
      <c r="JNM52" s="142"/>
      <c r="JNN52" s="142"/>
      <c r="JNO52" s="142"/>
      <c r="JNP52" s="142"/>
      <c r="JNQ52" s="142"/>
      <c r="JNR52" s="142"/>
      <c r="JNS52" s="142"/>
      <c r="JNT52" s="142"/>
      <c r="JNU52" s="142"/>
      <c r="JNV52" s="142"/>
      <c r="JNW52" s="142"/>
      <c r="JNX52" s="142"/>
      <c r="JNY52" s="142"/>
      <c r="JNZ52" s="142"/>
      <c r="JOA52" s="142"/>
      <c r="JOB52" s="142"/>
      <c r="JOC52" s="142"/>
      <c r="JOD52" s="142"/>
      <c r="JOE52" s="142"/>
      <c r="JOF52" s="142"/>
      <c r="JOG52" s="142"/>
      <c r="JOH52" s="142"/>
      <c r="JOI52" s="142"/>
      <c r="JOJ52" s="142"/>
      <c r="JOK52" s="142"/>
      <c r="JOL52" s="142"/>
      <c r="JOM52" s="142"/>
      <c r="JON52" s="142"/>
      <c r="JOO52" s="142"/>
      <c r="JOP52" s="142"/>
      <c r="JOQ52" s="142"/>
      <c r="JOR52" s="142"/>
      <c r="JOS52" s="142"/>
      <c r="JOT52" s="142"/>
      <c r="JOU52" s="142"/>
      <c r="JOV52" s="142"/>
      <c r="JOW52" s="142"/>
      <c r="JOX52" s="142"/>
      <c r="JOY52" s="142"/>
      <c r="JOZ52" s="142"/>
      <c r="JPA52" s="142"/>
      <c r="JPB52" s="142"/>
      <c r="JPC52" s="142"/>
      <c r="JPD52" s="142"/>
      <c r="JPE52" s="142"/>
      <c r="JPF52" s="142"/>
      <c r="JPG52" s="142"/>
      <c r="JPH52" s="142"/>
      <c r="JPI52" s="142"/>
      <c r="JPJ52" s="142"/>
      <c r="JPK52" s="142"/>
      <c r="JPL52" s="142"/>
      <c r="JPM52" s="142"/>
      <c r="JPN52" s="142"/>
      <c r="JPO52" s="142"/>
      <c r="JPP52" s="142"/>
      <c r="JPQ52" s="142"/>
      <c r="JPR52" s="142"/>
      <c r="JPS52" s="142"/>
      <c r="JPT52" s="142"/>
      <c r="JPU52" s="142"/>
      <c r="JPV52" s="142"/>
      <c r="JPW52" s="142"/>
      <c r="JPX52" s="142"/>
      <c r="JPY52" s="142"/>
      <c r="JPZ52" s="142"/>
      <c r="JQA52" s="142"/>
      <c r="JQB52" s="142"/>
      <c r="JQC52" s="142"/>
      <c r="JQD52" s="142"/>
      <c r="JQE52" s="142"/>
      <c r="JQF52" s="142"/>
      <c r="JQG52" s="142"/>
      <c r="JQH52" s="142"/>
      <c r="JQI52" s="142"/>
      <c r="JQJ52" s="142"/>
      <c r="JQK52" s="142"/>
      <c r="JQL52" s="142"/>
      <c r="JQM52" s="142"/>
      <c r="JQN52" s="142"/>
      <c r="JQO52" s="142"/>
      <c r="JQP52" s="142"/>
      <c r="JQQ52" s="142"/>
      <c r="JQR52" s="142"/>
      <c r="JQS52" s="142"/>
      <c r="JQT52" s="142"/>
      <c r="JQU52" s="142"/>
      <c r="JQV52" s="142"/>
      <c r="JQW52" s="142"/>
      <c r="JQX52" s="142"/>
      <c r="JQY52" s="142"/>
      <c r="JQZ52" s="142"/>
      <c r="JRA52" s="142"/>
      <c r="JRB52" s="142"/>
      <c r="JRC52" s="142"/>
      <c r="JRD52" s="142"/>
      <c r="JRE52" s="142"/>
      <c r="JRF52" s="142"/>
      <c r="JRG52" s="142"/>
      <c r="JRH52" s="142"/>
      <c r="JRI52" s="142"/>
      <c r="JRJ52" s="142"/>
      <c r="JRK52" s="142"/>
      <c r="JRL52" s="142"/>
      <c r="JRM52" s="142"/>
      <c r="JRN52" s="142"/>
      <c r="JRO52" s="142"/>
      <c r="JRP52" s="142"/>
      <c r="JRQ52" s="142"/>
      <c r="JRR52" s="142"/>
      <c r="JRS52" s="142"/>
      <c r="JRT52" s="142"/>
      <c r="JRU52" s="142"/>
      <c r="JRV52" s="142"/>
      <c r="JRW52" s="142"/>
      <c r="JRX52" s="142"/>
      <c r="JRY52" s="142"/>
      <c r="JRZ52" s="142"/>
      <c r="JSA52" s="142"/>
      <c r="JSB52" s="142"/>
      <c r="JSC52" s="142"/>
      <c r="JSD52" s="142"/>
      <c r="JSE52" s="142"/>
      <c r="JSF52" s="142"/>
      <c r="JSG52" s="142"/>
      <c r="JSH52" s="142"/>
      <c r="JSI52" s="142"/>
      <c r="JSJ52" s="142"/>
      <c r="JSK52" s="142"/>
      <c r="JSL52" s="142"/>
      <c r="JSM52" s="142"/>
      <c r="JSN52" s="142"/>
      <c r="JSO52" s="142"/>
      <c r="JSP52" s="142"/>
      <c r="JSQ52" s="142"/>
      <c r="JSR52" s="142"/>
      <c r="JSS52" s="142"/>
      <c r="JST52" s="142"/>
      <c r="JSU52" s="142"/>
      <c r="JSV52" s="142"/>
      <c r="JSW52" s="142"/>
      <c r="JSX52" s="142"/>
      <c r="JSY52" s="142"/>
      <c r="JSZ52" s="142"/>
      <c r="JTA52" s="142"/>
      <c r="JTB52" s="142"/>
      <c r="JTC52" s="142"/>
      <c r="JTD52" s="142"/>
      <c r="JTE52" s="142"/>
      <c r="JTF52" s="142"/>
      <c r="JTG52" s="142"/>
      <c r="JTH52" s="142"/>
      <c r="JTI52" s="142"/>
      <c r="JTJ52" s="142"/>
      <c r="JTK52" s="142"/>
      <c r="JTL52" s="142"/>
      <c r="JTM52" s="142"/>
      <c r="JTN52" s="142"/>
      <c r="JTO52" s="142"/>
      <c r="JTP52" s="142"/>
      <c r="JTQ52" s="142"/>
      <c r="JTR52" s="142"/>
      <c r="JTS52" s="142"/>
      <c r="JTT52" s="142"/>
      <c r="JTU52" s="142"/>
      <c r="JTV52" s="142"/>
      <c r="JTW52" s="142"/>
      <c r="JTX52" s="142"/>
      <c r="JTY52" s="142"/>
      <c r="JTZ52" s="142"/>
      <c r="JUA52" s="142"/>
      <c r="JUB52" s="142"/>
      <c r="JUC52" s="142"/>
      <c r="JUD52" s="142"/>
      <c r="JUE52" s="142"/>
      <c r="JUF52" s="142"/>
      <c r="JUG52" s="142"/>
      <c r="JUH52" s="142"/>
      <c r="JUI52" s="142"/>
      <c r="JUJ52" s="142"/>
      <c r="JUK52" s="142"/>
      <c r="JUL52" s="142"/>
      <c r="JUM52" s="142"/>
      <c r="JUN52" s="142"/>
      <c r="JUO52" s="142"/>
      <c r="JUP52" s="142"/>
      <c r="JUQ52" s="142"/>
      <c r="JUR52" s="142"/>
      <c r="JUS52" s="142"/>
      <c r="JUT52" s="142"/>
      <c r="JUU52" s="142"/>
      <c r="JUV52" s="142"/>
      <c r="JUW52" s="142"/>
      <c r="JUX52" s="142"/>
      <c r="JUY52" s="142"/>
      <c r="JUZ52" s="142"/>
      <c r="JVA52" s="142"/>
      <c r="JVB52" s="142"/>
      <c r="JVC52" s="142"/>
      <c r="JVD52" s="142"/>
      <c r="JVE52" s="142"/>
      <c r="JVF52" s="142"/>
      <c r="JVG52" s="142"/>
      <c r="JVH52" s="142"/>
      <c r="JVI52" s="142"/>
      <c r="JVJ52" s="142"/>
      <c r="JVK52" s="142"/>
      <c r="JVL52" s="142"/>
      <c r="JVM52" s="142"/>
      <c r="JVN52" s="142"/>
      <c r="JVO52" s="142"/>
      <c r="JVP52" s="142"/>
      <c r="JVQ52" s="142"/>
      <c r="JVR52" s="142"/>
      <c r="JVS52" s="142"/>
      <c r="JVT52" s="142"/>
      <c r="JVU52" s="142"/>
      <c r="JVV52" s="142"/>
      <c r="JVW52" s="142"/>
      <c r="JVX52" s="142"/>
      <c r="JVY52" s="142"/>
      <c r="JVZ52" s="142"/>
      <c r="JWA52" s="142"/>
      <c r="JWB52" s="142"/>
      <c r="JWC52" s="142"/>
      <c r="JWD52" s="142"/>
      <c r="JWE52" s="142"/>
      <c r="JWF52" s="142"/>
      <c r="JWG52" s="142"/>
      <c r="JWH52" s="142"/>
      <c r="JWI52" s="142"/>
      <c r="JWJ52" s="142"/>
      <c r="JWK52" s="142"/>
      <c r="JWL52" s="142"/>
      <c r="JWM52" s="142"/>
      <c r="JWN52" s="142"/>
      <c r="JWO52" s="142"/>
      <c r="JWP52" s="142"/>
      <c r="JWQ52" s="142"/>
      <c r="JWR52" s="142"/>
      <c r="JWS52" s="142"/>
      <c r="JWT52" s="142"/>
      <c r="JWU52" s="142"/>
      <c r="JWV52" s="142"/>
      <c r="JWW52" s="142"/>
      <c r="JWX52" s="142"/>
      <c r="JWY52" s="142"/>
      <c r="JWZ52" s="142"/>
      <c r="JXA52" s="142"/>
      <c r="JXB52" s="142"/>
      <c r="JXC52" s="142"/>
      <c r="JXD52" s="142"/>
      <c r="JXE52" s="142"/>
      <c r="JXF52" s="142"/>
      <c r="JXG52" s="142"/>
      <c r="JXH52" s="142"/>
      <c r="JXI52" s="142"/>
      <c r="JXJ52" s="142"/>
      <c r="JXK52" s="142"/>
      <c r="JXL52" s="142"/>
      <c r="JXM52" s="142"/>
      <c r="JXN52" s="142"/>
      <c r="JXO52" s="142"/>
      <c r="JXP52" s="142"/>
      <c r="JXQ52" s="142"/>
      <c r="JXR52" s="142"/>
      <c r="JXS52" s="142"/>
      <c r="JXT52" s="142"/>
      <c r="JXU52" s="142"/>
      <c r="JXV52" s="142"/>
      <c r="JXW52" s="142"/>
      <c r="JXX52" s="142"/>
      <c r="JXY52" s="142"/>
      <c r="JXZ52" s="142"/>
      <c r="JYA52" s="142"/>
      <c r="JYB52" s="142"/>
      <c r="JYC52" s="142"/>
      <c r="JYD52" s="142"/>
      <c r="JYE52" s="142"/>
      <c r="JYF52" s="142"/>
      <c r="JYG52" s="142"/>
      <c r="JYH52" s="142"/>
      <c r="JYI52" s="142"/>
      <c r="JYJ52" s="142"/>
      <c r="JYK52" s="142"/>
      <c r="JYL52" s="142"/>
      <c r="JYM52" s="142"/>
      <c r="JYN52" s="142"/>
      <c r="JYO52" s="142"/>
      <c r="JYP52" s="142"/>
      <c r="JYQ52" s="142"/>
      <c r="JYR52" s="142"/>
      <c r="JYS52" s="142"/>
      <c r="JYT52" s="142"/>
      <c r="JYU52" s="142"/>
      <c r="JYV52" s="142"/>
      <c r="JYW52" s="142"/>
      <c r="JYX52" s="142"/>
      <c r="JYY52" s="142"/>
      <c r="JYZ52" s="142"/>
      <c r="JZA52" s="142"/>
      <c r="JZB52" s="142"/>
      <c r="JZC52" s="142"/>
      <c r="JZD52" s="142"/>
      <c r="JZE52" s="142"/>
      <c r="JZF52" s="142"/>
      <c r="JZG52" s="142"/>
      <c r="JZH52" s="142"/>
      <c r="JZI52" s="142"/>
      <c r="JZJ52" s="142"/>
      <c r="JZK52" s="142"/>
      <c r="JZL52" s="142"/>
      <c r="JZM52" s="142"/>
      <c r="JZN52" s="142"/>
      <c r="JZO52" s="142"/>
      <c r="JZP52" s="142"/>
      <c r="JZQ52" s="142"/>
      <c r="JZR52" s="142"/>
      <c r="JZS52" s="142"/>
      <c r="JZT52" s="142"/>
      <c r="JZU52" s="142"/>
      <c r="JZV52" s="142"/>
      <c r="JZW52" s="142"/>
      <c r="JZX52" s="142"/>
      <c r="JZY52" s="142"/>
      <c r="JZZ52" s="142"/>
      <c r="KAA52" s="142"/>
      <c r="KAB52" s="142"/>
      <c r="KAC52" s="142"/>
      <c r="KAD52" s="142"/>
      <c r="KAE52" s="142"/>
      <c r="KAF52" s="142"/>
      <c r="KAG52" s="142"/>
      <c r="KAH52" s="142"/>
      <c r="KAI52" s="142"/>
      <c r="KAJ52" s="142"/>
      <c r="KAK52" s="142"/>
      <c r="KAL52" s="142"/>
      <c r="KAM52" s="142"/>
      <c r="KAN52" s="142"/>
      <c r="KAO52" s="142"/>
      <c r="KAP52" s="142"/>
      <c r="KAQ52" s="142"/>
      <c r="KAR52" s="142"/>
      <c r="KAS52" s="142"/>
      <c r="KAT52" s="142"/>
      <c r="KAU52" s="142"/>
      <c r="KAV52" s="142"/>
      <c r="KAW52" s="142"/>
      <c r="KAX52" s="142"/>
      <c r="KAY52" s="142"/>
      <c r="KAZ52" s="142"/>
      <c r="KBA52" s="142"/>
      <c r="KBB52" s="142"/>
      <c r="KBC52" s="142"/>
      <c r="KBD52" s="142"/>
      <c r="KBE52" s="142"/>
      <c r="KBF52" s="142"/>
      <c r="KBG52" s="142"/>
      <c r="KBH52" s="142"/>
      <c r="KBI52" s="142"/>
      <c r="KBJ52" s="142"/>
      <c r="KBK52" s="142"/>
      <c r="KBL52" s="142"/>
      <c r="KBM52" s="142"/>
      <c r="KBN52" s="142"/>
      <c r="KBO52" s="142"/>
      <c r="KBP52" s="142"/>
      <c r="KBQ52" s="142"/>
      <c r="KBR52" s="142"/>
      <c r="KBS52" s="142"/>
      <c r="KBT52" s="142"/>
      <c r="KBU52" s="142"/>
      <c r="KBV52" s="142"/>
      <c r="KBW52" s="142"/>
      <c r="KBX52" s="142"/>
      <c r="KBY52" s="142"/>
      <c r="KBZ52" s="142"/>
      <c r="KCA52" s="142"/>
      <c r="KCB52" s="142"/>
      <c r="KCC52" s="142"/>
      <c r="KCD52" s="142"/>
      <c r="KCE52" s="142"/>
      <c r="KCF52" s="142"/>
      <c r="KCG52" s="142"/>
      <c r="KCH52" s="142"/>
      <c r="KCI52" s="142"/>
      <c r="KCJ52" s="142"/>
      <c r="KCK52" s="142"/>
      <c r="KCL52" s="142"/>
      <c r="KCM52" s="142"/>
      <c r="KCN52" s="142"/>
      <c r="KCO52" s="142"/>
      <c r="KCP52" s="142"/>
      <c r="KCQ52" s="142"/>
      <c r="KCR52" s="142"/>
      <c r="KCS52" s="142"/>
      <c r="KCT52" s="142"/>
      <c r="KCU52" s="142"/>
      <c r="KCV52" s="142"/>
      <c r="KCW52" s="142"/>
      <c r="KCX52" s="142"/>
      <c r="KCY52" s="142"/>
      <c r="KCZ52" s="142"/>
      <c r="KDA52" s="142"/>
      <c r="KDB52" s="142"/>
      <c r="KDC52" s="142"/>
      <c r="KDD52" s="142"/>
      <c r="KDE52" s="142"/>
      <c r="KDF52" s="142"/>
      <c r="KDG52" s="142"/>
      <c r="KDH52" s="142"/>
      <c r="KDI52" s="142"/>
      <c r="KDJ52" s="142"/>
      <c r="KDK52" s="142"/>
      <c r="KDL52" s="142"/>
      <c r="KDM52" s="142"/>
      <c r="KDN52" s="142"/>
      <c r="KDO52" s="142"/>
      <c r="KDP52" s="142"/>
      <c r="KDQ52" s="142"/>
      <c r="KDR52" s="142"/>
      <c r="KDS52" s="142"/>
      <c r="KDT52" s="142"/>
      <c r="KDU52" s="142"/>
      <c r="KDV52" s="142"/>
      <c r="KDW52" s="142"/>
      <c r="KDX52" s="142"/>
      <c r="KDY52" s="142"/>
      <c r="KDZ52" s="142"/>
      <c r="KEA52" s="142"/>
      <c r="KEB52" s="142"/>
      <c r="KEC52" s="142"/>
      <c r="KED52" s="142"/>
      <c r="KEE52" s="142"/>
      <c r="KEF52" s="142"/>
      <c r="KEG52" s="142"/>
      <c r="KEH52" s="142"/>
      <c r="KEI52" s="142"/>
      <c r="KEJ52" s="142"/>
      <c r="KEK52" s="142"/>
      <c r="KEL52" s="142"/>
      <c r="KEM52" s="142"/>
      <c r="KEN52" s="142"/>
      <c r="KEO52" s="142"/>
      <c r="KEP52" s="142"/>
      <c r="KEQ52" s="142"/>
      <c r="KER52" s="142"/>
      <c r="KES52" s="142"/>
      <c r="KET52" s="142"/>
      <c r="KEU52" s="142"/>
      <c r="KEV52" s="142"/>
      <c r="KEW52" s="142"/>
      <c r="KEX52" s="142"/>
      <c r="KEY52" s="142"/>
      <c r="KEZ52" s="142"/>
      <c r="KFA52" s="142"/>
      <c r="KFB52" s="142"/>
      <c r="KFC52" s="142"/>
      <c r="KFD52" s="142"/>
      <c r="KFE52" s="142"/>
      <c r="KFF52" s="142"/>
      <c r="KFG52" s="142"/>
      <c r="KFH52" s="142"/>
      <c r="KFI52" s="142"/>
      <c r="KFJ52" s="142"/>
      <c r="KFK52" s="142"/>
      <c r="KFL52" s="142"/>
      <c r="KFM52" s="142"/>
      <c r="KFN52" s="142"/>
      <c r="KFO52" s="142"/>
      <c r="KFP52" s="142"/>
      <c r="KFQ52" s="142"/>
      <c r="KFR52" s="142"/>
      <c r="KFS52" s="142"/>
      <c r="KFT52" s="142"/>
      <c r="KFU52" s="142"/>
      <c r="KFV52" s="142"/>
      <c r="KFW52" s="142"/>
      <c r="KFX52" s="142"/>
      <c r="KFY52" s="142"/>
      <c r="KFZ52" s="142"/>
      <c r="KGA52" s="142"/>
      <c r="KGB52" s="142"/>
      <c r="KGC52" s="142"/>
      <c r="KGD52" s="142"/>
      <c r="KGE52" s="142"/>
      <c r="KGF52" s="142"/>
      <c r="KGG52" s="142"/>
      <c r="KGH52" s="142"/>
      <c r="KGI52" s="142"/>
      <c r="KGJ52" s="142"/>
      <c r="KGK52" s="142"/>
      <c r="KGL52" s="142"/>
      <c r="KGM52" s="142"/>
      <c r="KGN52" s="142"/>
      <c r="KGO52" s="142"/>
      <c r="KGP52" s="142"/>
      <c r="KGQ52" s="142"/>
      <c r="KGR52" s="142"/>
      <c r="KGS52" s="142"/>
      <c r="KGT52" s="142"/>
      <c r="KGU52" s="142"/>
      <c r="KGV52" s="142"/>
      <c r="KGW52" s="142"/>
      <c r="KGX52" s="142"/>
      <c r="KGY52" s="142"/>
      <c r="KGZ52" s="142"/>
      <c r="KHA52" s="142"/>
      <c r="KHB52" s="142"/>
      <c r="KHC52" s="142"/>
      <c r="KHD52" s="142"/>
      <c r="KHE52" s="142"/>
      <c r="KHF52" s="142"/>
      <c r="KHG52" s="142"/>
      <c r="KHH52" s="142"/>
      <c r="KHI52" s="142"/>
      <c r="KHJ52" s="142"/>
      <c r="KHK52" s="142"/>
      <c r="KHL52" s="142"/>
      <c r="KHM52" s="142"/>
      <c r="KHN52" s="142"/>
      <c r="KHO52" s="142"/>
      <c r="KHP52" s="142"/>
      <c r="KHQ52" s="142"/>
      <c r="KHR52" s="142"/>
      <c r="KHS52" s="142"/>
      <c r="KHT52" s="142"/>
      <c r="KHU52" s="142"/>
      <c r="KHV52" s="142"/>
      <c r="KHW52" s="142"/>
      <c r="KHX52" s="142"/>
      <c r="KHY52" s="142"/>
      <c r="KHZ52" s="142"/>
      <c r="KIA52" s="142"/>
      <c r="KIB52" s="142"/>
      <c r="KIC52" s="142"/>
      <c r="KID52" s="142"/>
      <c r="KIE52" s="142"/>
      <c r="KIF52" s="142"/>
      <c r="KIG52" s="142"/>
      <c r="KIH52" s="142"/>
      <c r="KII52" s="142"/>
      <c r="KIJ52" s="142"/>
      <c r="KIK52" s="142"/>
      <c r="KIL52" s="142"/>
      <c r="KIM52" s="142"/>
      <c r="KIN52" s="142"/>
      <c r="KIO52" s="142"/>
      <c r="KIP52" s="142"/>
      <c r="KIQ52" s="142"/>
      <c r="KIR52" s="142"/>
      <c r="KIS52" s="142"/>
      <c r="KIT52" s="142"/>
      <c r="KIU52" s="142"/>
      <c r="KIV52" s="142"/>
      <c r="KIW52" s="142"/>
      <c r="KIX52" s="142"/>
      <c r="KIY52" s="142"/>
      <c r="KIZ52" s="142"/>
      <c r="KJA52" s="142"/>
      <c r="KJB52" s="142"/>
      <c r="KJC52" s="142"/>
      <c r="KJD52" s="142"/>
      <c r="KJE52" s="142"/>
      <c r="KJF52" s="142"/>
      <c r="KJG52" s="142"/>
      <c r="KJH52" s="142"/>
      <c r="KJI52" s="142"/>
      <c r="KJJ52" s="142"/>
      <c r="KJK52" s="142"/>
      <c r="KJL52" s="142"/>
      <c r="KJM52" s="142"/>
      <c r="KJN52" s="142"/>
      <c r="KJO52" s="142"/>
      <c r="KJP52" s="142"/>
      <c r="KJQ52" s="142"/>
      <c r="KJR52" s="142"/>
      <c r="KJS52" s="142"/>
      <c r="KJT52" s="142"/>
      <c r="KJU52" s="142"/>
      <c r="KJV52" s="142"/>
      <c r="KJW52" s="142"/>
      <c r="KJX52" s="142"/>
      <c r="KJY52" s="142"/>
      <c r="KJZ52" s="142"/>
      <c r="KKA52" s="142"/>
      <c r="KKB52" s="142"/>
      <c r="KKC52" s="142"/>
      <c r="KKD52" s="142"/>
      <c r="KKE52" s="142"/>
      <c r="KKF52" s="142"/>
      <c r="KKG52" s="142"/>
      <c r="KKH52" s="142"/>
      <c r="KKI52" s="142"/>
      <c r="KKJ52" s="142"/>
      <c r="KKK52" s="142"/>
      <c r="KKL52" s="142"/>
      <c r="KKM52" s="142"/>
      <c r="KKN52" s="142"/>
      <c r="KKO52" s="142"/>
      <c r="KKP52" s="142"/>
      <c r="KKQ52" s="142"/>
      <c r="KKR52" s="142"/>
      <c r="KKS52" s="142"/>
      <c r="KKT52" s="142"/>
      <c r="KKU52" s="142"/>
      <c r="KKV52" s="142"/>
      <c r="KKW52" s="142"/>
      <c r="KKX52" s="142"/>
      <c r="KKY52" s="142"/>
      <c r="KKZ52" s="142"/>
      <c r="KLA52" s="142"/>
      <c r="KLB52" s="142"/>
      <c r="KLC52" s="142"/>
      <c r="KLD52" s="142"/>
      <c r="KLE52" s="142"/>
      <c r="KLF52" s="142"/>
      <c r="KLG52" s="142"/>
      <c r="KLH52" s="142"/>
      <c r="KLI52" s="142"/>
      <c r="KLJ52" s="142"/>
      <c r="KLK52" s="142"/>
      <c r="KLL52" s="142"/>
      <c r="KLM52" s="142"/>
      <c r="KLN52" s="142"/>
      <c r="KLO52" s="142"/>
      <c r="KLP52" s="142"/>
      <c r="KLQ52" s="142"/>
      <c r="KLR52" s="142"/>
      <c r="KLS52" s="142"/>
      <c r="KLT52" s="142"/>
      <c r="KLU52" s="142"/>
      <c r="KLV52" s="142"/>
      <c r="KLW52" s="142"/>
      <c r="KLX52" s="142"/>
      <c r="KLY52" s="142"/>
      <c r="KLZ52" s="142"/>
      <c r="KMA52" s="142"/>
      <c r="KMB52" s="142"/>
      <c r="KMC52" s="142"/>
      <c r="KMD52" s="142"/>
      <c r="KME52" s="142"/>
      <c r="KMF52" s="142"/>
      <c r="KMG52" s="142"/>
      <c r="KMH52" s="142"/>
      <c r="KMI52" s="142"/>
      <c r="KMJ52" s="142"/>
      <c r="KMK52" s="142"/>
      <c r="KML52" s="142"/>
      <c r="KMM52" s="142"/>
      <c r="KMN52" s="142"/>
      <c r="KMO52" s="142"/>
      <c r="KMP52" s="142"/>
      <c r="KMQ52" s="142"/>
      <c r="KMR52" s="142"/>
      <c r="KMS52" s="142"/>
      <c r="KMT52" s="142"/>
      <c r="KMU52" s="142"/>
      <c r="KMV52" s="142"/>
      <c r="KMW52" s="142"/>
      <c r="KMX52" s="142"/>
      <c r="KMY52" s="142"/>
      <c r="KMZ52" s="142"/>
      <c r="KNA52" s="142"/>
      <c r="KNB52" s="142"/>
      <c r="KNC52" s="142"/>
      <c r="KND52" s="142"/>
      <c r="KNE52" s="142"/>
      <c r="KNF52" s="142"/>
      <c r="KNG52" s="142"/>
      <c r="KNH52" s="142"/>
      <c r="KNI52" s="142"/>
      <c r="KNJ52" s="142"/>
      <c r="KNK52" s="142"/>
      <c r="KNL52" s="142"/>
      <c r="KNM52" s="142"/>
      <c r="KNN52" s="142"/>
      <c r="KNO52" s="142"/>
      <c r="KNP52" s="142"/>
      <c r="KNQ52" s="142"/>
      <c r="KNR52" s="142"/>
      <c r="KNS52" s="142"/>
      <c r="KNT52" s="142"/>
      <c r="KNU52" s="142"/>
      <c r="KNV52" s="142"/>
      <c r="KNW52" s="142"/>
      <c r="KNX52" s="142"/>
      <c r="KNY52" s="142"/>
      <c r="KNZ52" s="142"/>
      <c r="KOA52" s="142"/>
      <c r="KOB52" s="142"/>
      <c r="KOC52" s="142"/>
      <c r="KOD52" s="142"/>
      <c r="KOE52" s="142"/>
      <c r="KOF52" s="142"/>
      <c r="KOG52" s="142"/>
      <c r="KOH52" s="142"/>
      <c r="KOI52" s="142"/>
      <c r="KOJ52" s="142"/>
      <c r="KOK52" s="142"/>
      <c r="KOL52" s="142"/>
      <c r="KOM52" s="142"/>
      <c r="KON52" s="142"/>
      <c r="KOO52" s="142"/>
      <c r="KOP52" s="142"/>
      <c r="KOQ52" s="142"/>
      <c r="KOR52" s="142"/>
      <c r="KOS52" s="142"/>
      <c r="KOT52" s="142"/>
      <c r="KOU52" s="142"/>
      <c r="KOV52" s="142"/>
      <c r="KOW52" s="142"/>
      <c r="KOX52" s="142"/>
      <c r="KOY52" s="142"/>
      <c r="KOZ52" s="142"/>
      <c r="KPA52" s="142"/>
      <c r="KPB52" s="142"/>
      <c r="KPC52" s="142"/>
      <c r="KPD52" s="142"/>
      <c r="KPE52" s="142"/>
      <c r="KPF52" s="142"/>
      <c r="KPG52" s="142"/>
      <c r="KPH52" s="142"/>
      <c r="KPI52" s="142"/>
      <c r="KPJ52" s="142"/>
      <c r="KPK52" s="142"/>
      <c r="KPL52" s="142"/>
      <c r="KPM52" s="142"/>
      <c r="KPN52" s="142"/>
      <c r="KPO52" s="142"/>
      <c r="KPP52" s="142"/>
      <c r="KPQ52" s="142"/>
      <c r="KPR52" s="142"/>
      <c r="KPS52" s="142"/>
      <c r="KPT52" s="142"/>
      <c r="KPU52" s="142"/>
      <c r="KPV52" s="142"/>
      <c r="KPW52" s="142"/>
      <c r="KPX52" s="142"/>
      <c r="KPY52" s="142"/>
      <c r="KPZ52" s="142"/>
      <c r="KQA52" s="142"/>
      <c r="KQB52" s="142"/>
      <c r="KQC52" s="142"/>
      <c r="KQD52" s="142"/>
      <c r="KQE52" s="142"/>
      <c r="KQF52" s="142"/>
      <c r="KQG52" s="142"/>
      <c r="KQH52" s="142"/>
      <c r="KQI52" s="142"/>
      <c r="KQJ52" s="142"/>
      <c r="KQK52" s="142"/>
      <c r="KQL52" s="142"/>
      <c r="KQM52" s="142"/>
      <c r="KQN52" s="142"/>
      <c r="KQO52" s="142"/>
      <c r="KQP52" s="142"/>
      <c r="KQQ52" s="142"/>
      <c r="KQR52" s="142"/>
      <c r="KQS52" s="142"/>
      <c r="KQT52" s="142"/>
      <c r="KQU52" s="142"/>
      <c r="KQV52" s="142"/>
      <c r="KQW52" s="142"/>
      <c r="KQX52" s="142"/>
      <c r="KQY52" s="142"/>
      <c r="KQZ52" s="142"/>
      <c r="KRA52" s="142"/>
      <c r="KRB52" s="142"/>
      <c r="KRC52" s="142"/>
      <c r="KRD52" s="142"/>
      <c r="KRE52" s="142"/>
      <c r="KRF52" s="142"/>
      <c r="KRG52" s="142"/>
      <c r="KRH52" s="142"/>
      <c r="KRI52" s="142"/>
      <c r="KRJ52" s="142"/>
      <c r="KRK52" s="142"/>
      <c r="KRL52" s="142"/>
      <c r="KRM52" s="142"/>
      <c r="KRN52" s="142"/>
      <c r="KRO52" s="142"/>
      <c r="KRP52" s="142"/>
      <c r="KRQ52" s="142"/>
      <c r="KRR52" s="142"/>
      <c r="KRS52" s="142"/>
      <c r="KRT52" s="142"/>
      <c r="KRU52" s="142"/>
      <c r="KRV52" s="142"/>
      <c r="KRW52" s="142"/>
      <c r="KRX52" s="142"/>
      <c r="KRY52" s="142"/>
      <c r="KRZ52" s="142"/>
      <c r="KSA52" s="142"/>
      <c r="KSB52" s="142"/>
      <c r="KSC52" s="142"/>
      <c r="KSD52" s="142"/>
      <c r="KSE52" s="142"/>
      <c r="KSF52" s="142"/>
      <c r="KSG52" s="142"/>
      <c r="KSH52" s="142"/>
      <c r="KSI52" s="142"/>
      <c r="KSJ52" s="142"/>
      <c r="KSK52" s="142"/>
      <c r="KSL52" s="142"/>
      <c r="KSM52" s="142"/>
      <c r="KSN52" s="142"/>
      <c r="KSO52" s="142"/>
      <c r="KSP52" s="142"/>
      <c r="KSQ52" s="142"/>
      <c r="KSR52" s="142"/>
      <c r="KSS52" s="142"/>
      <c r="KST52" s="142"/>
      <c r="KSU52" s="142"/>
      <c r="KSV52" s="142"/>
      <c r="KSW52" s="142"/>
      <c r="KSX52" s="142"/>
      <c r="KSY52" s="142"/>
      <c r="KSZ52" s="142"/>
      <c r="KTA52" s="142"/>
      <c r="KTB52" s="142"/>
      <c r="KTC52" s="142"/>
      <c r="KTD52" s="142"/>
      <c r="KTE52" s="142"/>
      <c r="KTF52" s="142"/>
      <c r="KTG52" s="142"/>
      <c r="KTH52" s="142"/>
      <c r="KTI52" s="142"/>
      <c r="KTJ52" s="142"/>
      <c r="KTK52" s="142"/>
      <c r="KTL52" s="142"/>
      <c r="KTM52" s="142"/>
      <c r="KTN52" s="142"/>
      <c r="KTO52" s="142"/>
      <c r="KTP52" s="142"/>
      <c r="KTQ52" s="142"/>
      <c r="KTR52" s="142"/>
      <c r="KTS52" s="142"/>
      <c r="KTT52" s="142"/>
      <c r="KTU52" s="142"/>
      <c r="KTV52" s="142"/>
      <c r="KTW52" s="142"/>
      <c r="KTX52" s="142"/>
      <c r="KTY52" s="142"/>
      <c r="KTZ52" s="142"/>
      <c r="KUA52" s="142"/>
      <c r="KUB52" s="142"/>
      <c r="KUC52" s="142"/>
      <c r="KUD52" s="142"/>
      <c r="KUE52" s="142"/>
      <c r="KUF52" s="142"/>
      <c r="KUG52" s="142"/>
      <c r="KUH52" s="142"/>
      <c r="KUI52" s="142"/>
      <c r="KUJ52" s="142"/>
      <c r="KUK52" s="142"/>
      <c r="KUL52" s="142"/>
      <c r="KUM52" s="142"/>
      <c r="KUN52" s="142"/>
      <c r="KUO52" s="142"/>
      <c r="KUP52" s="142"/>
      <c r="KUQ52" s="142"/>
      <c r="KUR52" s="142"/>
      <c r="KUS52" s="142"/>
      <c r="KUT52" s="142"/>
      <c r="KUU52" s="142"/>
      <c r="KUV52" s="142"/>
      <c r="KUW52" s="142"/>
      <c r="KUX52" s="142"/>
      <c r="KUY52" s="142"/>
      <c r="KUZ52" s="142"/>
      <c r="KVA52" s="142"/>
      <c r="KVB52" s="142"/>
      <c r="KVC52" s="142"/>
      <c r="KVD52" s="142"/>
      <c r="KVE52" s="142"/>
      <c r="KVF52" s="142"/>
      <c r="KVG52" s="142"/>
      <c r="KVH52" s="142"/>
      <c r="KVI52" s="142"/>
      <c r="KVJ52" s="142"/>
      <c r="KVK52" s="142"/>
      <c r="KVL52" s="142"/>
      <c r="KVM52" s="142"/>
      <c r="KVN52" s="142"/>
      <c r="KVO52" s="142"/>
      <c r="KVP52" s="142"/>
      <c r="KVQ52" s="142"/>
      <c r="KVR52" s="142"/>
      <c r="KVS52" s="142"/>
      <c r="KVT52" s="142"/>
      <c r="KVU52" s="142"/>
      <c r="KVV52" s="142"/>
      <c r="KVW52" s="142"/>
      <c r="KVX52" s="142"/>
      <c r="KVY52" s="142"/>
      <c r="KVZ52" s="142"/>
      <c r="KWA52" s="142"/>
      <c r="KWB52" s="142"/>
      <c r="KWC52" s="142"/>
      <c r="KWD52" s="142"/>
      <c r="KWE52" s="142"/>
      <c r="KWF52" s="142"/>
      <c r="KWG52" s="142"/>
      <c r="KWH52" s="142"/>
      <c r="KWI52" s="142"/>
      <c r="KWJ52" s="142"/>
      <c r="KWK52" s="142"/>
      <c r="KWL52" s="142"/>
      <c r="KWM52" s="142"/>
      <c r="KWN52" s="142"/>
      <c r="KWO52" s="142"/>
      <c r="KWP52" s="142"/>
      <c r="KWQ52" s="142"/>
      <c r="KWR52" s="142"/>
      <c r="KWS52" s="142"/>
      <c r="KWT52" s="142"/>
      <c r="KWU52" s="142"/>
      <c r="KWV52" s="142"/>
      <c r="KWW52" s="142"/>
      <c r="KWX52" s="142"/>
      <c r="KWY52" s="142"/>
      <c r="KWZ52" s="142"/>
      <c r="KXA52" s="142"/>
      <c r="KXB52" s="142"/>
      <c r="KXC52" s="142"/>
      <c r="KXD52" s="142"/>
      <c r="KXE52" s="142"/>
      <c r="KXF52" s="142"/>
      <c r="KXG52" s="142"/>
      <c r="KXH52" s="142"/>
      <c r="KXI52" s="142"/>
      <c r="KXJ52" s="142"/>
      <c r="KXK52" s="142"/>
      <c r="KXL52" s="142"/>
      <c r="KXM52" s="142"/>
      <c r="KXN52" s="142"/>
      <c r="KXO52" s="142"/>
      <c r="KXP52" s="142"/>
      <c r="KXQ52" s="142"/>
      <c r="KXR52" s="142"/>
      <c r="KXS52" s="142"/>
      <c r="KXT52" s="142"/>
      <c r="KXU52" s="142"/>
      <c r="KXV52" s="142"/>
      <c r="KXW52" s="142"/>
      <c r="KXX52" s="142"/>
      <c r="KXY52" s="142"/>
      <c r="KXZ52" s="142"/>
      <c r="KYA52" s="142"/>
      <c r="KYB52" s="142"/>
      <c r="KYC52" s="142"/>
      <c r="KYD52" s="142"/>
      <c r="KYE52" s="142"/>
      <c r="KYF52" s="142"/>
      <c r="KYG52" s="142"/>
      <c r="KYH52" s="142"/>
      <c r="KYI52" s="142"/>
      <c r="KYJ52" s="142"/>
      <c r="KYK52" s="142"/>
      <c r="KYL52" s="142"/>
      <c r="KYM52" s="142"/>
      <c r="KYN52" s="142"/>
      <c r="KYO52" s="142"/>
      <c r="KYP52" s="142"/>
      <c r="KYQ52" s="142"/>
      <c r="KYR52" s="142"/>
      <c r="KYS52" s="142"/>
      <c r="KYT52" s="142"/>
      <c r="KYU52" s="142"/>
      <c r="KYV52" s="142"/>
      <c r="KYW52" s="142"/>
      <c r="KYX52" s="142"/>
      <c r="KYY52" s="142"/>
      <c r="KYZ52" s="142"/>
      <c r="KZA52" s="142"/>
      <c r="KZB52" s="142"/>
      <c r="KZC52" s="142"/>
      <c r="KZD52" s="142"/>
      <c r="KZE52" s="142"/>
      <c r="KZF52" s="142"/>
      <c r="KZG52" s="142"/>
      <c r="KZH52" s="142"/>
      <c r="KZI52" s="142"/>
      <c r="KZJ52" s="142"/>
      <c r="KZK52" s="142"/>
      <c r="KZL52" s="142"/>
      <c r="KZM52" s="142"/>
      <c r="KZN52" s="142"/>
      <c r="KZO52" s="142"/>
      <c r="KZP52" s="142"/>
      <c r="KZQ52" s="142"/>
      <c r="KZR52" s="142"/>
      <c r="KZS52" s="142"/>
      <c r="KZT52" s="142"/>
      <c r="KZU52" s="142"/>
      <c r="KZV52" s="142"/>
      <c r="KZW52" s="142"/>
      <c r="KZX52" s="142"/>
      <c r="KZY52" s="142"/>
      <c r="KZZ52" s="142"/>
      <c r="LAA52" s="142"/>
      <c r="LAB52" s="142"/>
      <c r="LAC52" s="142"/>
      <c r="LAD52" s="142"/>
      <c r="LAE52" s="142"/>
      <c r="LAF52" s="142"/>
      <c r="LAG52" s="142"/>
      <c r="LAH52" s="142"/>
      <c r="LAI52" s="142"/>
      <c r="LAJ52" s="142"/>
      <c r="LAK52" s="142"/>
      <c r="LAL52" s="142"/>
      <c r="LAM52" s="142"/>
      <c r="LAN52" s="142"/>
      <c r="LAO52" s="142"/>
      <c r="LAP52" s="142"/>
      <c r="LAQ52" s="142"/>
      <c r="LAR52" s="142"/>
      <c r="LAS52" s="142"/>
      <c r="LAT52" s="142"/>
      <c r="LAU52" s="142"/>
      <c r="LAV52" s="142"/>
      <c r="LAW52" s="142"/>
      <c r="LAX52" s="142"/>
      <c r="LAY52" s="142"/>
      <c r="LAZ52" s="142"/>
      <c r="LBA52" s="142"/>
      <c r="LBB52" s="142"/>
      <c r="LBC52" s="142"/>
      <c r="LBD52" s="142"/>
      <c r="LBE52" s="142"/>
      <c r="LBF52" s="142"/>
      <c r="LBG52" s="142"/>
      <c r="LBH52" s="142"/>
      <c r="LBI52" s="142"/>
      <c r="LBJ52" s="142"/>
      <c r="LBK52" s="142"/>
      <c r="LBL52" s="142"/>
      <c r="LBM52" s="142"/>
      <c r="LBN52" s="142"/>
      <c r="LBO52" s="142"/>
      <c r="LBP52" s="142"/>
      <c r="LBQ52" s="142"/>
      <c r="LBR52" s="142"/>
      <c r="LBS52" s="142"/>
      <c r="LBT52" s="142"/>
      <c r="LBU52" s="142"/>
      <c r="LBV52" s="142"/>
      <c r="LBW52" s="142"/>
      <c r="LBX52" s="142"/>
      <c r="LBY52" s="142"/>
      <c r="LBZ52" s="142"/>
      <c r="LCA52" s="142"/>
      <c r="LCB52" s="142"/>
      <c r="LCC52" s="142"/>
      <c r="LCD52" s="142"/>
      <c r="LCE52" s="142"/>
      <c r="LCF52" s="142"/>
      <c r="LCG52" s="142"/>
      <c r="LCH52" s="142"/>
      <c r="LCI52" s="142"/>
      <c r="LCJ52" s="142"/>
      <c r="LCK52" s="142"/>
      <c r="LCL52" s="142"/>
      <c r="LCM52" s="142"/>
      <c r="LCN52" s="142"/>
      <c r="LCO52" s="142"/>
      <c r="LCP52" s="142"/>
      <c r="LCQ52" s="142"/>
      <c r="LCR52" s="142"/>
      <c r="LCS52" s="142"/>
      <c r="LCT52" s="142"/>
      <c r="LCU52" s="142"/>
      <c r="LCV52" s="142"/>
      <c r="LCW52" s="142"/>
      <c r="LCX52" s="142"/>
      <c r="LCY52" s="142"/>
      <c r="LCZ52" s="142"/>
      <c r="LDA52" s="142"/>
      <c r="LDB52" s="142"/>
      <c r="LDC52" s="142"/>
      <c r="LDD52" s="142"/>
      <c r="LDE52" s="142"/>
      <c r="LDF52" s="142"/>
      <c r="LDG52" s="142"/>
      <c r="LDH52" s="142"/>
      <c r="LDI52" s="142"/>
      <c r="LDJ52" s="142"/>
      <c r="LDK52" s="142"/>
      <c r="LDL52" s="142"/>
      <c r="LDM52" s="142"/>
      <c r="LDN52" s="142"/>
      <c r="LDO52" s="142"/>
      <c r="LDP52" s="142"/>
      <c r="LDQ52" s="142"/>
      <c r="LDR52" s="142"/>
      <c r="LDS52" s="142"/>
      <c r="LDT52" s="142"/>
      <c r="LDU52" s="142"/>
      <c r="LDV52" s="142"/>
      <c r="LDW52" s="142"/>
      <c r="LDX52" s="142"/>
      <c r="LDY52" s="142"/>
      <c r="LDZ52" s="142"/>
      <c r="LEA52" s="142"/>
      <c r="LEB52" s="142"/>
      <c r="LEC52" s="142"/>
      <c r="LED52" s="142"/>
      <c r="LEE52" s="142"/>
      <c r="LEF52" s="142"/>
      <c r="LEG52" s="142"/>
      <c r="LEH52" s="142"/>
      <c r="LEI52" s="142"/>
      <c r="LEJ52" s="142"/>
      <c r="LEK52" s="142"/>
      <c r="LEL52" s="142"/>
      <c r="LEM52" s="142"/>
      <c r="LEN52" s="142"/>
      <c r="LEO52" s="142"/>
      <c r="LEP52" s="142"/>
      <c r="LEQ52" s="142"/>
      <c r="LER52" s="142"/>
      <c r="LES52" s="142"/>
      <c r="LET52" s="142"/>
      <c r="LEU52" s="142"/>
      <c r="LEV52" s="142"/>
      <c r="LEW52" s="142"/>
      <c r="LEX52" s="142"/>
      <c r="LEY52" s="142"/>
      <c r="LEZ52" s="142"/>
      <c r="LFA52" s="142"/>
      <c r="LFB52" s="142"/>
      <c r="LFC52" s="142"/>
      <c r="LFD52" s="142"/>
      <c r="LFE52" s="142"/>
      <c r="LFF52" s="142"/>
      <c r="LFG52" s="142"/>
      <c r="LFH52" s="142"/>
      <c r="LFI52" s="142"/>
      <c r="LFJ52" s="142"/>
      <c r="LFK52" s="142"/>
      <c r="LFL52" s="142"/>
      <c r="LFM52" s="142"/>
      <c r="LFN52" s="142"/>
      <c r="LFO52" s="142"/>
      <c r="LFP52" s="142"/>
      <c r="LFQ52" s="142"/>
      <c r="LFR52" s="142"/>
      <c r="LFS52" s="142"/>
      <c r="LFT52" s="142"/>
      <c r="LFU52" s="142"/>
      <c r="LFV52" s="142"/>
      <c r="LFW52" s="142"/>
      <c r="LFX52" s="142"/>
      <c r="LFY52" s="142"/>
      <c r="LFZ52" s="142"/>
      <c r="LGA52" s="142"/>
      <c r="LGB52" s="142"/>
      <c r="LGC52" s="142"/>
      <c r="LGD52" s="142"/>
      <c r="LGE52" s="142"/>
      <c r="LGF52" s="142"/>
      <c r="LGG52" s="142"/>
      <c r="LGH52" s="142"/>
      <c r="LGI52" s="142"/>
      <c r="LGJ52" s="142"/>
      <c r="LGK52" s="142"/>
      <c r="LGL52" s="142"/>
      <c r="LGM52" s="142"/>
      <c r="LGN52" s="142"/>
      <c r="LGO52" s="142"/>
      <c r="LGP52" s="142"/>
      <c r="LGQ52" s="142"/>
      <c r="LGR52" s="142"/>
      <c r="LGS52" s="142"/>
      <c r="LGT52" s="142"/>
      <c r="LGU52" s="142"/>
      <c r="LGV52" s="142"/>
      <c r="LGW52" s="142"/>
      <c r="LGX52" s="142"/>
      <c r="LGY52" s="142"/>
      <c r="LGZ52" s="142"/>
      <c r="LHA52" s="142"/>
      <c r="LHB52" s="142"/>
      <c r="LHC52" s="142"/>
      <c r="LHD52" s="142"/>
      <c r="LHE52" s="142"/>
      <c r="LHF52" s="142"/>
      <c r="LHG52" s="142"/>
      <c r="LHH52" s="142"/>
      <c r="LHI52" s="142"/>
      <c r="LHJ52" s="142"/>
      <c r="LHK52" s="142"/>
      <c r="LHL52" s="142"/>
      <c r="LHM52" s="142"/>
      <c r="LHN52" s="142"/>
      <c r="LHO52" s="142"/>
      <c r="LHP52" s="142"/>
      <c r="LHQ52" s="142"/>
      <c r="LHR52" s="142"/>
      <c r="LHS52" s="142"/>
      <c r="LHT52" s="142"/>
      <c r="LHU52" s="142"/>
      <c r="LHV52" s="142"/>
      <c r="LHW52" s="142"/>
      <c r="LHX52" s="142"/>
      <c r="LHY52" s="142"/>
      <c r="LHZ52" s="142"/>
      <c r="LIA52" s="142"/>
      <c r="LIB52" s="142"/>
      <c r="LIC52" s="142"/>
      <c r="LID52" s="142"/>
      <c r="LIE52" s="142"/>
      <c r="LIF52" s="142"/>
      <c r="LIG52" s="142"/>
      <c r="LIH52" s="142"/>
      <c r="LII52" s="142"/>
      <c r="LIJ52" s="142"/>
      <c r="LIK52" s="142"/>
      <c r="LIL52" s="142"/>
      <c r="LIM52" s="142"/>
      <c r="LIN52" s="142"/>
      <c r="LIO52" s="142"/>
      <c r="LIP52" s="142"/>
      <c r="LIQ52" s="142"/>
      <c r="LIR52" s="142"/>
      <c r="LIS52" s="142"/>
      <c r="LIT52" s="142"/>
      <c r="LIU52" s="142"/>
      <c r="LIV52" s="142"/>
      <c r="LIW52" s="142"/>
      <c r="LIX52" s="142"/>
      <c r="LIY52" s="142"/>
      <c r="LIZ52" s="142"/>
      <c r="LJA52" s="142"/>
      <c r="LJB52" s="142"/>
      <c r="LJC52" s="142"/>
      <c r="LJD52" s="142"/>
      <c r="LJE52" s="142"/>
      <c r="LJF52" s="142"/>
      <c r="LJG52" s="142"/>
      <c r="LJH52" s="142"/>
      <c r="LJI52" s="142"/>
      <c r="LJJ52" s="142"/>
      <c r="LJK52" s="142"/>
      <c r="LJL52" s="142"/>
      <c r="LJM52" s="142"/>
      <c r="LJN52" s="142"/>
      <c r="LJO52" s="142"/>
      <c r="LJP52" s="142"/>
      <c r="LJQ52" s="142"/>
      <c r="LJR52" s="142"/>
      <c r="LJS52" s="142"/>
      <c r="LJT52" s="142"/>
      <c r="LJU52" s="142"/>
      <c r="LJV52" s="142"/>
      <c r="LJW52" s="142"/>
      <c r="LJX52" s="142"/>
      <c r="LJY52" s="142"/>
      <c r="LJZ52" s="142"/>
      <c r="LKA52" s="142"/>
      <c r="LKB52" s="142"/>
      <c r="LKC52" s="142"/>
      <c r="LKD52" s="142"/>
      <c r="LKE52" s="142"/>
      <c r="LKF52" s="142"/>
      <c r="LKG52" s="142"/>
      <c r="LKH52" s="142"/>
      <c r="LKI52" s="142"/>
      <c r="LKJ52" s="142"/>
      <c r="LKK52" s="142"/>
      <c r="LKL52" s="142"/>
      <c r="LKM52" s="142"/>
      <c r="LKN52" s="142"/>
      <c r="LKO52" s="142"/>
      <c r="LKP52" s="142"/>
      <c r="LKQ52" s="142"/>
      <c r="LKR52" s="142"/>
      <c r="LKS52" s="142"/>
      <c r="LKT52" s="142"/>
      <c r="LKU52" s="142"/>
      <c r="LKV52" s="142"/>
      <c r="LKW52" s="142"/>
      <c r="LKX52" s="142"/>
      <c r="LKY52" s="142"/>
      <c r="LKZ52" s="142"/>
      <c r="LLA52" s="142"/>
      <c r="LLB52" s="142"/>
      <c r="LLC52" s="142"/>
      <c r="LLD52" s="142"/>
      <c r="LLE52" s="142"/>
      <c r="LLF52" s="142"/>
      <c r="LLG52" s="142"/>
      <c r="LLH52" s="142"/>
      <c r="LLI52" s="142"/>
      <c r="LLJ52" s="142"/>
      <c r="LLK52" s="142"/>
      <c r="LLL52" s="142"/>
      <c r="LLM52" s="142"/>
      <c r="LLN52" s="142"/>
      <c r="LLO52" s="142"/>
      <c r="LLP52" s="142"/>
      <c r="LLQ52" s="142"/>
      <c r="LLR52" s="142"/>
      <c r="LLS52" s="142"/>
      <c r="LLT52" s="142"/>
      <c r="LLU52" s="142"/>
      <c r="LLV52" s="142"/>
      <c r="LLW52" s="142"/>
      <c r="LLX52" s="142"/>
      <c r="LLY52" s="142"/>
      <c r="LLZ52" s="142"/>
      <c r="LMA52" s="142"/>
      <c r="LMB52" s="142"/>
      <c r="LMC52" s="142"/>
      <c r="LMD52" s="142"/>
      <c r="LME52" s="142"/>
      <c r="LMF52" s="142"/>
      <c r="LMG52" s="142"/>
      <c r="LMH52" s="142"/>
      <c r="LMI52" s="142"/>
      <c r="LMJ52" s="142"/>
      <c r="LMK52" s="142"/>
      <c r="LML52" s="142"/>
      <c r="LMM52" s="142"/>
      <c r="LMN52" s="142"/>
      <c r="LMO52" s="142"/>
      <c r="LMP52" s="142"/>
      <c r="LMQ52" s="142"/>
      <c r="LMR52" s="142"/>
      <c r="LMS52" s="142"/>
      <c r="LMT52" s="142"/>
      <c r="LMU52" s="142"/>
      <c r="LMV52" s="142"/>
      <c r="LMW52" s="142"/>
      <c r="LMX52" s="142"/>
      <c r="LMY52" s="142"/>
      <c r="LMZ52" s="142"/>
      <c r="LNA52" s="142"/>
      <c r="LNB52" s="142"/>
      <c r="LNC52" s="142"/>
      <c r="LND52" s="142"/>
      <c r="LNE52" s="142"/>
      <c r="LNF52" s="142"/>
      <c r="LNG52" s="142"/>
      <c r="LNH52" s="142"/>
      <c r="LNI52" s="142"/>
      <c r="LNJ52" s="142"/>
      <c r="LNK52" s="142"/>
      <c r="LNL52" s="142"/>
      <c r="LNM52" s="142"/>
      <c r="LNN52" s="142"/>
      <c r="LNO52" s="142"/>
      <c r="LNP52" s="142"/>
      <c r="LNQ52" s="142"/>
      <c r="LNR52" s="142"/>
      <c r="LNS52" s="142"/>
      <c r="LNT52" s="142"/>
      <c r="LNU52" s="142"/>
      <c r="LNV52" s="142"/>
      <c r="LNW52" s="142"/>
      <c r="LNX52" s="142"/>
      <c r="LNY52" s="142"/>
      <c r="LNZ52" s="142"/>
      <c r="LOA52" s="142"/>
      <c r="LOB52" s="142"/>
      <c r="LOC52" s="142"/>
      <c r="LOD52" s="142"/>
      <c r="LOE52" s="142"/>
      <c r="LOF52" s="142"/>
      <c r="LOG52" s="142"/>
      <c r="LOH52" s="142"/>
      <c r="LOI52" s="142"/>
      <c r="LOJ52" s="142"/>
      <c r="LOK52" s="142"/>
      <c r="LOL52" s="142"/>
      <c r="LOM52" s="142"/>
      <c r="LON52" s="142"/>
      <c r="LOO52" s="142"/>
      <c r="LOP52" s="142"/>
      <c r="LOQ52" s="142"/>
      <c r="LOR52" s="142"/>
      <c r="LOS52" s="142"/>
      <c r="LOT52" s="142"/>
      <c r="LOU52" s="142"/>
      <c r="LOV52" s="142"/>
      <c r="LOW52" s="142"/>
      <c r="LOX52" s="142"/>
      <c r="LOY52" s="142"/>
      <c r="LOZ52" s="142"/>
      <c r="LPA52" s="142"/>
      <c r="LPB52" s="142"/>
      <c r="LPC52" s="142"/>
      <c r="LPD52" s="142"/>
      <c r="LPE52" s="142"/>
      <c r="LPF52" s="142"/>
      <c r="LPG52" s="142"/>
      <c r="LPH52" s="142"/>
      <c r="LPI52" s="142"/>
      <c r="LPJ52" s="142"/>
      <c r="LPK52" s="142"/>
      <c r="LPL52" s="142"/>
      <c r="LPM52" s="142"/>
      <c r="LPN52" s="142"/>
      <c r="LPO52" s="142"/>
      <c r="LPP52" s="142"/>
      <c r="LPQ52" s="142"/>
      <c r="LPR52" s="142"/>
      <c r="LPS52" s="142"/>
      <c r="LPT52" s="142"/>
      <c r="LPU52" s="142"/>
      <c r="LPV52" s="142"/>
      <c r="LPW52" s="142"/>
      <c r="LPX52" s="142"/>
      <c r="LPY52" s="142"/>
      <c r="LPZ52" s="142"/>
      <c r="LQA52" s="142"/>
      <c r="LQB52" s="142"/>
      <c r="LQC52" s="142"/>
      <c r="LQD52" s="142"/>
      <c r="LQE52" s="142"/>
      <c r="LQF52" s="142"/>
      <c r="LQG52" s="142"/>
      <c r="LQH52" s="142"/>
      <c r="LQI52" s="142"/>
      <c r="LQJ52" s="142"/>
      <c r="LQK52" s="142"/>
      <c r="LQL52" s="142"/>
      <c r="LQM52" s="142"/>
      <c r="LQN52" s="142"/>
      <c r="LQO52" s="142"/>
      <c r="LQP52" s="142"/>
      <c r="LQQ52" s="142"/>
      <c r="LQR52" s="142"/>
      <c r="LQS52" s="142"/>
      <c r="LQT52" s="142"/>
      <c r="LQU52" s="142"/>
      <c r="LQV52" s="142"/>
      <c r="LQW52" s="142"/>
      <c r="LQX52" s="142"/>
      <c r="LQY52" s="142"/>
      <c r="LQZ52" s="142"/>
      <c r="LRA52" s="142"/>
      <c r="LRB52" s="142"/>
      <c r="LRC52" s="142"/>
      <c r="LRD52" s="142"/>
      <c r="LRE52" s="142"/>
      <c r="LRF52" s="142"/>
      <c r="LRG52" s="142"/>
      <c r="LRH52" s="142"/>
      <c r="LRI52" s="142"/>
      <c r="LRJ52" s="142"/>
      <c r="LRK52" s="142"/>
      <c r="LRL52" s="142"/>
      <c r="LRM52" s="142"/>
      <c r="LRN52" s="142"/>
      <c r="LRO52" s="142"/>
      <c r="LRP52" s="142"/>
      <c r="LRQ52" s="142"/>
      <c r="LRR52" s="142"/>
      <c r="LRS52" s="142"/>
      <c r="LRT52" s="142"/>
      <c r="LRU52" s="142"/>
      <c r="LRV52" s="142"/>
      <c r="LRW52" s="142"/>
      <c r="LRX52" s="142"/>
      <c r="LRY52" s="142"/>
      <c r="LRZ52" s="142"/>
      <c r="LSA52" s="142"/>
      <c r="LSB52" s="142"/>
      <c r="LSC52" s="142"/>
      <c r="LSD52" s="142"/>
      <c r="LSE52" s="142"/>
      <c r="LSF52" s="142"/>
      <c r="LSG52" s="142"/>
      <c r="LSH52" s="142"/>
      <c r="LSI52" s="142"/>
      <c r="LSJ52" s="142"/>
      <c r="LSK52" s="142"/>
      <c r="LSL52" s="142"/>
      <c r="LSM52" s="142"/>
      <c r="LSN52" s="142"/>
      <c r="LSO52" s="142"/>
      <c r="LSP52" s="142"/>
      <c r="LSQ52" s="142"/>
      <c r="LSR52" s="142"/>
      <c r="LSS52" s="142"/>
      <c r="LST52" s="142"/>
      <c r="LSU52" s="142"/>
      <c r="LSV52" s="142"/>
      <c r="LSW52" s="142"/>
      <c r="LSX52" s="142"/>
      <c r="LSY52" s="142"/>
      <c r="LSZ52" s="142"/>
      <c r="LTA52" s="142"/>
      <c r="LTB52" s="142"/>
      <c r="LTC52" s="142"/>
      <c r="LTD52" s="142"/>
      <c r="LTE52" s="142"/>
      <c r="LTF52" s="142"/>
      <c r="LTG52" s="142"/>
      <c r="LTH52" s="142"/>
      <c r="LTI52" s="142"/>
      <c r="LTJ52" s="142"/>
      <c r="LTK52" s="142"/>
      <c r="LTL52" s="142"/>
      <c r="LTM52" s="142"/>
      <c r="LTN52" s="142"/>
      <c r="LTO52" s="142"/>
      <c r="LTP52" s="142"/>
      <c r="LTQ52" s="142"/>
      <c r="LTR52" s="142"/>
      <c r="LTS52" s="142"/>
      <c r="LTT52" s="142"/>
      <c r="LTU52" s="142"/>
      <c r="LTV52" s="142"/>
      <c r="LTW52" s="142"/>
      <c r="LTX52" s="142"/>
      <c r="LTY52" s="142"/>
      <c r="LTZ52" s="142"/>
      <c r="LUA52" s="142"/>
      <c r="LUB52" s="142"/>
      <c r="LUC52" s="142"/>
      <c r="LUD52" s="142"/>
      <c r="LUE52" s="142"/>
      <c r="LUF52" s="142"/>
      <c r="LUG52" s="142"/>
      <c r="LUH52" s="142"/>
      <c r="LUI52" s="142"/>
      <c r="LUJ52" s="142"/>
      <c r="LUK52" s="142"/>
      <c r="LUL52" s="142"/>
      <c r="LUM52" s="142"/>
      <c r="LUN52" s="142"/>
      <c r="LUO52" s="142"/>
      <c r="LUP52" s="142"/>
      <c r="LUQ52" s="142"/>
      <c r="LUR52" s="142"/>
      <c r="LUS52" s="142"/>
      <c r="LUT52" s="142"/>
      <c r="LUU52" s="142"/>
      <c r="LUV52" s="142"/>
      <c r="LUW52" s="142"/>
      <c r="LUX52" s="142"/>
      <c r="LUY52" s="142"/>
      <c r="LUZ52" s="142"/>
      <c r="LVA52" s="142"/>
      <c r="LVB52" s="142"/>
      <c r="LVC52" s="142"/>
      <c r="LVD52" s="142"/>
      <c r="LVE52" s="142"/>
      <c r="LVF52" s="142"/>
      <c r="LVG52" s="142"/>
      <c r="LVH52" s="142"/>
      <c r="LVI52" s="142"/>
      <c r="LVJ52" s="142"/>
      <c r="LVK52" s="142"/>
      <c r="LVL52" s="142"/>
      <c r="LVM52" s="142"/>
      <c r="LVN52" s="142"/>
      <c r="LVO52" s="142"/>
      <c r="LVP52" s="142"/>
      <c r="LVQ52" s="142"/>
      <c r="LVR52" s="142"/>
      <c r="LVS52" s="142"/>
      <c r="LVT52" s="142"/>
      <c r="LVU52" s="142"/>
      <c r="LVV52" s="142"/>
      <c r="LVW52" s="142"/>
      <c r="LVX52" s="142"/>
      <c r="LVY52" s="142"/>
      <c r="LVZ52" s="142"/>
      <c r="LWA52" s="142"/>
      <c r="LWB52" s="142"/>
      <c r="LWC52" s="142"/>
      <c r="LWD52" s="142"/>
      <c r="LWE52" s="142"/>
      <c r="LWF52" s="142"/>
      <c r="LWG52" s="142"/>
      <c r="LWH52" s="142"/>
      <c r="LWI52" s="142"/>
      <c r="LWJ52" s="142"/>
      <c r="LWK52" s="142"/>
      <c r="LWL52" s="142"/>
      <c r="LWM52" s="142"/>
      <c r="LWN52" s="142"/>
      <c r="LWO52" s="142"/>
      <c r="LWP52" s="142"/>
      <c r="LWQ52" s="142"/>
      <c r="LWR52" s="142"/>
      <c r="LWS52" s="142"/>
      <c r="LWT52" s="142"/>
      <c r="LWU52" s="142"/>
      <c r="LWV52" s="142"/>
      <c r="LWW52" s="142"/>
      <c r="LWX52" s="142"/>
      <c r="LWY52" s="142"/>
      <c r="LWZ52" s="142"/>
      <c r="LXA52" s="142"/>
      <c r="LXB52" s="142"/>
      <c r="LXC52" s="142"/>
      <c r="LXD52" s="142"/>
      <c r="LXE52" s="142"/>
      <c r="LXF52" s="142"/>
      <c r="LXG52" s="142"/>
      <c r="LXH52" s="142"/>
      <c r="LXI52" s="142"/>
      <c r="LXJ52" s="142"/>
      <c r="LXK52" s="142"/>
      <c r="LXL52" s="142"/>
      <c r="LXM52" s="142"/>
      <c r="LXN52" s="142"/>
      <c r="LXO52" s="142"/>
      <c r="LXP52" s="142"/>
      <c r="LXQ52" s="142"/>
      <c r="LXR52" s="142"/>
      <c r="LXS52" s="142"/>
      <c r="LXT52" s="142"/>
      <c r="LXU52" s="142"/>
      <c r="LXV52" s="142"/>
      <c r="LXW52" s="142"/>
      <c r="LXX52" s="142"/>
      <c r="LXY52" s="142"/>
      <c r="LXZ52" s="142"/>
      <c r="LYA52" s="142"/>
      <c r="LYB52" s="142"/>
      <c r="LYC52" s="142"/>
      <c r="LYD52" s="142"/>
      <c r="LYE52" s="142"/>
      <c r="LYF52" s="142"/>
      <c r="LYG52" s="142"/>
      <c r="LYH52" s="142"/>
      <c r="LYI52" s="142"/>
      <c r="LYJ52" s="142"/>
      <c r="LYK52" s="142"/>
      <c r="LYL52" s="142"/>
      <c r="LYM52" s="142"/>
      <c r="LYN52" s="142"/>
      <c r="LYO52" s="142"/>
      <c r="LYP52" s="142"/>
      <c r="LYQ52" s="142"/>
      <c r="LYR52" s="142"/>
      <c r="LYS52" s="142"/>
      <c r="LYT52" s="142"/>
      <c r="LYU52" s="142"/>
      <c r="LYV52" s="142"/>
      <c r="LYW52" s="142"/>
      <c r="LYX52" s="142"/>
      <c r="LYY52" s="142"/>
      <c r="LYZ52" s="142"/>
      <c r="LZA52" s="142"/>
      <c r="LZB52" s="142"/>
      <c r="LZC52" s="142"/>
      <c r="LZD52" s="142"/>
      <c r="LZE52" s="142"/>
      <c r="LZF52" s="142"/>
      <c r="LZG52" s="142"/>
      <c r="LZH52" s="142"/>
      <c r="LZI52" s="142"/>
      <c r="LZJ52" s="142"/>
      <c r="LZK52" s="142"/>
      <c r="LZL52" s="142"/>
      <c r="LZM52" s="142"/>
      <c r="LZN52" s="142"/>
      <c r="LZO52" s="142"/>
      <c r="LZP52" s="142"/>
      <c r="LZQ52" s="142"/>
      <c r="LZR52" s="142"/>
      <c r="LZS52" s="142"/>
      <c r="LZT52" s="142"/>
      <c r="LZU52" s="142"/>
      <c r="LZV52" s="142"/>
      <c r="LZW52" s="142"/>
      <c r="LZX52" s="142"/>
      <c r="LZY52" s="142"/>
      <c r="LZZ52" s="142"/>
      <c r="MAA52" s="142"/>
      <c r="MAB52" s="142"/>
      <c r="MAC52" s="142"/>
      <c r="MAD52" s="142"/>
      <c r="MAE52" s="142"/>
      <c r="MAF52" s="142"/>
      <c r="MAG52" s="142"/>
      <c r="MAH52" s="142"/>
      <c r="MAI52" s="142"/>
      <c r="MAJ52" s="142"/>
      <c r="MAK52" s="142"/>
      <c r="MAL52" s="142"/>
      <c r="MAM52" s="142"/>
      <c r="MAN52" s="142"/>
      <c r="MAO52" s="142"/>
      <c r="MAP52" s="142"/>
      <c r="MAQ52" s="142"/>
      <c r="MAR52" s="142"/>
      <c r="MAS52" s="142"/>
      <c r="MAT52" s="142"/>
      <c r="MAU52" s="142"/>
      <c r="MAV52" s="142"/>
      <c r="MAW52" s="142"/>
      <c r="MAX52" s="142"/>
      <c r="MAY52" s="142"/>
      <c r="MAZ52" s="142"/>
      <c r="MBA52" s="142"/>
      <c r="MBB52" s="142"/>
      <c r="MBC52" s="142"/>
      <c r="MBD52" s="142"/>
      <c r="MBE52" s="142"/>
      <c r="MBF52" s="142"/>
      <c r="MBG52" s="142"/>
      <c r="MBH52" s="142"/>
      <c r="MBI52" s="142"/>
      <c r="MBJ52" s="142"/>
      <c r="MBK52" s="142"/>
      <c r="MBL52" s="142"/>
      <c r="MBM52" s="142"/>
      <c r="MBN52" s="142"/>
      <c r="MBO52" s="142"/>
      <c r="MBP52" s="142"/>
      <c r="MBQ52" s="142"/>
      <c r="MBR52" s="142"/>
      <c r="MBS52" s="142"/>
      <c r="MBT52" s="142"/>
      <c r="MBU52" s="142"/>
      <c r="MBV52" s="142"/>
      <c r="MBW52" s="142"/>
      <c r="MBX52" s="142"/>
      <c r="MBY52" s="142"/>
      <c r="MBZ52" s="142"/>
      <c r="MCA52" s="142"/>
      <c r="MCB52" s="142"/>
      <c r="MCC52" s="142"/>
      <c r="MCD52" s="142"/>
      <c r="MCE52" s="142"/>
      <c r="MCF52" s="142"/>
      <c r="MCG52" s="142"/>
      <c r="MCH52" s="142"/>
      <c r="MCI52" s="142"/>
      <c r="MCJ52" s="142"/>
      <c r="MCK52" s="142"/>
      <c r="MCL52" s="142"/>
      <c r="MCM52" s="142"/>
      <c r="MCN52" s="142"/>
      <c r="MCO52" s="142"/>
      <c r="MCP52" s="142"/>
      <c r="MCQ52" s="142"/>
      <c r="MCR52" s="142"/>
      <c r="MCS52" s="142"/>
      <c r="MCT52" s="142"/>
      <c r="MCU52" s="142"/>
      <c r="MCV52" s="142"/>
      <c r="MCW52" s="142"/>
      <c r="MCX52" s="142"/>
      <c r="MCY52" s="142"/>
      <c r="MCZ52" s="142"/>
      <c r="MDA52" s="142"/>
      <c r="MDB52" s="142"/>
      <c r="MDC52" s="142"/>
      <c r="MDD52" s="142"/>
      <c r="MDE52" s="142"/>
      <c r="MDF52" s="142"/>
      <c r="MDG52" s="142"/>
      <c r="MDH52" s="142"/>
      <c r="MDI52" s="142"/>
      <c r="MDJ52" s="142"/>
      <c r="MDK52" s="142"/>
      <c r="MDL52" s="142"/>
      <c r="MDM52" s="142"/>
      <c r="MDN52" s="142"/>
      <c r="MDO52" s="142"/>
      <c r="MDP52" s="142"/>
      <c r="MDQ52" s="142"/>
      <c r="MDR52" s="142"/>
      <c r="MDS52" s="142"/>
      <c r="MDT52" s="142"/>
      <c r="MDU52" s="142"/>
      <c r="MDV52" s="142"/>
      <c r="MDW52" s="142"/>
      <c r="MDX52" s="142"/>
      <c r="MDY52" s="142"/>
      <c r="MDZ52" s="142"/>
      <c r="MEA52" s="142"/>
      <c r="MEB52" s="142"/>
      <c r="MEC52" s="142"/>
      <c r="MED52" s="142"/>
      <c r="MEE52" s="142"/>
      <c r="MEF52" s="142"/>
      <c r="MEG52" s="142"/>
      <c r="MEH52" s="142"/>
      <c r="MEI52" s="142"/>
      <c r="MEJ52" s="142"/>
      <c r="MEK52" s="142"/>
      <c r="MEL52" s="142"/>
      <c r="MEM52" s="142"/>
      <c r="MEN52" s="142"/>
      <c r="MEO52" s="142"/>
      <c r="MEP52" s="142"/>
      <c r="MEQ52" s="142"/>
      <c r="MER52" s="142"/>
      <c r="MES52" s="142"/>
      <c r="MET52" s="142"/>
      <c r="MEU52" s="142"/>
      <c r="MEV52" s="142"/>
      <c r="MEW52" s="142"/>
      <c r="MEX52" s="142"/>
      <c r="MEY52" s="142"/>
      <c r="MEZ52" s="142"/>
      <c r="MFA52" s="142"/>
      <c r="MFB52" s="142"/>
      <c r="MFC52" s="142"/>
      <c r="MFD52" s="142"/>
      <c r="MFE52" s="142"/>
      <c r="MFF52" s="142"/>
      <c r="MFG52" s="142"/>
      <c r="MFH52" s="142"/>
      <c r="MFI52" s="142"/>
      <c r="MFJ52" s="142"/>
      <c r="MFK52" s="142"/>
      <c r="MFL52" s="142"/>
      <c r="MFM52" s="142"/>
      <c r="MFN52" s="142"/>
      <c r="MFO52" s="142"/>
      <c r="MFP52" s="142"/>
      <c r="MFQ52" s="142"/>
      <c r="MFR52" s="142"/>
      <c r="MFS52" s="142"/>
      <c r="MFT52" s="142"/>
      <c r="MFU52" s="142"/>
      <c r="MFV52" s="142"/>
      <c r="MFW52" s="142"/>
      <c r="MFX52" s="142"/>
      <c r="MFY52" s="142"/>
      <c r="MFZ52" s="142"/>
      <c r="MGA52" s="142"/>
      <c r="MGB52" s="142"/>
      <c r="MGC52" s="142"/>
      <c r="MGD52" s="142"/>
      <c r="MGE52" s="142"/>
      <c r="MGF52" s="142"/>
      <c r="MGG52" s="142"/>
      <c r="MGH52" s="142"/>
      <c r="MGI52" s="142"/>
      <c r="MGJ52" s="142"/>
      <c r="MGK52" s="142"/>
      <c r="MGL52" s="142"/>
      <c r="MGM52" s="142"/>
      <c r="MGN52" s="142"/>
      <c r="MGO52" s="142"/>
      <c r="MGP52" s="142"/>
      <c r="MGQ52" s="142"/>
      <c r="MGR52" s="142"/>
      <c r="MGS52" s="142"/>
      <c r="MGT52" s="142"/>
      <c r="MGU52" s="142"/>
      <c r="MGV52" s="142"/>
      <c r="MGW52" s="142"/>
      <c r="MGX52" s="142"/>
      <c r="MGY52" s="142"/>
      <c r="MGZ52" s="142"/>
      <c r="MHA52" s="142"/>
      <c r="MHB52" s="142"/>
      <c r="MHC52" s="142"/>
      <c r="MHD52" s="142"/>
      <c r="MHE52" s="142"/>
      <c r="MHF52" s="142"/>
      <c r="MHG52" s="142"/>
      <c r="MHH52" s="142"/>
      <c r="MHI52" s="142"/>
      <c r="MHJ52" s="142"/>
      <c r="MHK52" s="142"/>
      <c r="MHL52" s="142"/>
      <c r="MHM52" s="142"/>
      <c r="MHN52" s="142"/>
      <c r="MHO52" s="142"/>
      <c r="MHP52" s="142"/>
      <c r="MHQ52" s="142"/>
      <c r="MHR52" s="142"/>
      <c r="MHS52" s="142"/>
      <c r="MHT52" s="142"/>
      <c r="MHU52" s="142"/>
      <c r="MHV52" s="142"/>
      <c r="MHW52" s="142"/>
      <c r="MHX52" s="142"/>
      <c r="MHY52" s="142"/>
      <c r="MHZ52" s="142"/>
      <c r="MIA52" s="142"/>
      <c r="MIB52" s="142"/>
      <c r="MIC52" s="142"/>
      <c r="MID52" s="142"/>
      <c r="MIE52" s="142"/>
      <c r="MIF52" s="142"/>
      <c r="MIG52" s="142"/>
      <c r="MIH52" s="142"/>
      <c r="MII52" s="142"/>
      <c r="MIJ52" s="142"/>
      <c r="MIK52" s="142"/>
      <c r="MIL52" s="142"/>
      <c r="MIM52" s="142"/>
      <c r="MIN52" s="142"/>
      <c r="MIO52" s="142"/>
      <c r="MIP52" s="142"/>
      <c r="MIQ52" s="142"/>
      <c r="MIR52" s="142"/>
      <c r="MIS52" s="142"/>
      <c r="MIT52" s="142"/>
      <c r="MIU52" s="142"/>
      <c r="MIV52" s="142"/>
      <c r="MIW52" s="142"/>
      <c r="MIX52" s="142"/>
      <c r="MIY52" s="142"/>
      <c r="MIZ52" s="142"/>
      <c r="MJA52" s="142"/>
      <c r="MJB52" s="142"/>
      <c r="MJC52" s="142"/>
      <c r="MJD52" s="142"/>
      <c r="MJE52" s="142"/>
      <c r="MJF52" s="142"/>
      <c r="MJG52" s="142"/>
      <c r="MJH52" s="142"/>
      <c r="MJI52" s="142"/>
      <c r="MJJ52" s="142"/>
      <c r="MJK52" s="142"/>
      <c r="MJL52" s="142"/>
      <c r="MJM52" s="142"/>
      <c r="MJN52" s="142"/>
      <c r="MJO52" s="142"/>
      <c r="MJP52" s="142"/>
      <c r="MJQ52" s="142"/>
      <c r="MJR52" s="142"/>
      <c r="MJS52" s="142"/>
      <c r="MJT52" s="142"/>
      <c r="MJU52" s="142"/>
      <c r="MJV52" s="142"/>
      <c r="MJW52" s="142"/>
      <c r="MJX52" s="142"/>
      <c r="MJY52" s="142"/>
      <c r="MJZ52" s="142"/>
      <c r="MKA52" s="142"/>
      <c r="MKB52" s="142"/>
      <c r="MKC52" s="142"/>
      <c r="MKD52" s="142"/>
      <c r="MKE52" s="142"/>
      <c r="MKF52" s="142"/>
      <c r="MKG52" s="142"/>
      <c r="MKH52" s="142"/>
      <c r="MKI52" s="142"/>
      <c r="MKJ52" s="142"/>
      <c r="MKK52" s="142"/>
      <c r="MKL52" s="142"/>
      <c r="MKM52" s="142"/>
      <c r="MKN52" s="142"/>
      <c r="MKO52" s="142"/>
      <c r="MKP52" s="142"/>
      <c r="MKQ52" s="142"/>
      <c r="MKR52" s="142"/>
      <c r="MKS52" s="142"/>
      <c r="MKT52" s="142"/>
      <c r="MKU52" s="142"/>
      <c r="MKV52" s="142"/>
      <c r="MKW52" s="142"/>
      <c r="MKX52" s="142"/>
      <c r="MKY52" s="142"/>
      <c r="MKZ52" s="142"/>
      <c r="MLA52" s="142"/>
      <c r="MLB52" s="142"/>
      <c r="MLC52" s="142"/>
      <c r="MLD52" s="142"/>
      <c r="MLE52" s="142"/>
      <c r="MLF52" s="142"/>
      <c r="MLG52" s="142"/>
      <c r="MLH52" s="142"/>
      <c r="MLI52" s="142"/>
      <c r="MLJ52" s="142"/>
      <c r="MLK52" s="142"/>
      <c r="MLL52" s="142"/>
      <c r="MLM52" s="142"/>
      <c r="MLN52" s="142"/>
      <c r="MLO52" s="142"/>
      <c r="MLP52" s="142"/>
      <c r="MLQ52" s="142"/>
      <c r="MLR52" s="142"/>
      <c r="MLS52" s="142"/>
      <c r="MLT52" s="142"/>
      <c r="MLU52" s="142"/>
      <c r="MLV52" s="142"/>
      <c r="MLW52" s="142"/>
      <c r="MLX52" s="142"/>
      <c r="MLY52" s="142"/>
      <c r="MLZ52" s="142"/>
      <c r="MMA52" s="142"/>
      <c r="MMB52" s="142"/>
      <c r="MMC52" s="142"/>
      <c r="MMD52" s="142"/>
      <c r="MME52" s="142"/>
      <c r="MMF52" s="142"/>
      <c r="MMG52" s="142"/>
      <c r="MMH52" s="142"/>
      <c r="MMI52" s="142"/>
      <c r="MMJ52" s="142"/>
      <c r="MMK52" s="142"/>
      <c r="MML52" s="142"/>
      <c r="MMM52" s="142"/>
      <c r="MMN52" s="142"/>
      <c r="MMO52" s="142"/>
      <c r="MMP52" s="142"/>
      <c r="MMQ52" s="142"/>
      <c r="MMR52" s="142"/>
      <c r="MMS52" s="142"/>
      <c r="MMT52" s="142"/>
      <c r="MMU52" s="142"/>
      <c r="MMV52" s="142"/>
      <c r="MMW52" s="142"/>
      <c r="MMX52" s="142"/>
      <c r="MMY52" s="142"/>
      <c r="MMZ52" s="142"/>
      <c r="MNA52" s="142"/>
      <c r="MNB52" s="142"/>
      <c r="MNC52" s="142"/>
      <c r="MND52" s="142"/>
      <c r="MNE52" s="142"/>
      <c r="MNF52" s="142"/>
      <c r="MNG52" s="142"/>
      <c r="MNH52" s="142"/>
      <c r="MNI52" s="142"/>
      <c r="MNJ52" s="142"/>
      <c r="MNK52" s="142"/>
      <c r="MNL52" s="142"/>
      <c r="MNM52" s="142"/>
      <c r="MNN52" s="142"/>
      <c r="MNO52" s="142"/>
      <c r="MNP52" s="142"/>
      <c r="MNQ52" s="142"/>
      <c r="MNR52" s="142"/>
      <c r="MNS52" s="142"/>
      <c r="MNT52" s="142"/>
      <c r="MNU52" s="142"/>
      <c r="MNV52" s="142"/>
      <c r="MNW52" s="142"/>
      <c r="MNX52" s="142"/>
      <c r="MNY52" s="142"/>
      <c r="MNZ52" s="142"/>
      <c r="MOA52" s="142"/>
      <c r="MOB52" s="142"/>
      <c r="MOC52" s="142"/>
      <c r="MOD52" s="142"/>
      <c r="MOE52" s="142"/>
      <c r="MOF52" s="142"/>
      <c r="MOG52" s="142"/>
      <c r="MOH52" s="142"/>
      <c r="MOI52" s="142"/>
      <c r="MOJ52" s="142"/>
      <c r="MOK52" s="142"/>
      <c r="MOL52" s="142"/>
      <c r="MOM52" s="142"/>
      <c r="MON52" s="142"/>
      <c r="MOO52" s="142"/>
      <c r="MOP52" s="142"/>
      <c r="MOQ52" s="142"/>
      <c r="MOR52" s="142"/>
      <c r="MOS52" s="142"/>
      <c r="MOT52" s="142"/>
      <c r="MOU52" s="142"/>
      <c r="MOV52" s="142"/>
      <c r="MOW52" s="142"/>
      <c r="MOX52" s="142"/>
      <c r="MOY52" s="142"/>
      <c r="MOZ52" s="142"/>
      <c r="MPA52" s="142"/>
      <c r="MPB52" s="142"/>
      <c r="MPC52" s="142"/>
      <c r="MPD52" s="142"/>
      <c r="MPE52" s="142"/>
      <c r="MPF52" s="142"/>
      <c r="MPG52" s="142"/>
      <c r="MPH52" s="142"/>
      <c r="MPI52" s="142"/>
      <c r="MPJ52" s="142"/>
      <c r="MPK52" s="142"/>
      <c r="MPL52" s="142"/>
      <c r="MPM52" s="142"/>
      <c r="MPN52" s="142"/>
      <c r="MPO52" s="142"/>
      <c r="MPP52" s="142"/>
      <c r="MPQ52" s="142"/>
      <c r="MPR52" s="142"/>
      <c r="MPS52" s="142"/>
      <c r="MPT52" s="142"/>
      <c r="MPU52" s="142"/>
      <c r="MPV52" s="142"/>
      <c r="MPW52" s="142"/>
      <c r="MPX52" s="142"/>
      <c r="MPY52" s="142"/>
      <c r="MPZ52" s="142"/>
      <c r="MQA52" s="142"/>
      <c r="MQB52" s="142"/>
      <c r="MQC52" s="142"/>
      <c r="MQD52" s="142"/>
      <c r="MQE52" s="142"/>
      <c r="MQF52" s="142"/>
      <c r="MQG52" s="142"/>
      <c r="MQH52" s="142"/>
      <c r="MQI52" s="142"/>
      <c r="MQJ52" s="142"/>
      <c r="MQK52" s="142"/>
      <c r="MQL52" s="142"/>
      <c r="MQM52" s="142"/>
      <c r="MQN52" s="142"/>
      <c r="MQO52" s="142"/>
      <c r="MQP52" s="142"/>
      <c r="MQQ52" s="142"/>
      <c r="MQR52" s="142"/>
      <c r="MQS52" s="142"/>
      <c r="MQT52" s="142"/>
      <c r="MQU52" s="142"/>
      <c r="MQV52" s="142"/>
      <c r="MQW52" s="142"/>
      <c r="MQX52" s="142"/>
      <c r="MQY52" s="142"/>
      <c r="MQZ52" s="142"/>
      <c r="MRA52" s="142"/>
      <c r="MRB52" s="142"/>
      <c r="MRC52" s="142"/>
      <c r="MRD52" s="142"/>
      <c r="MRE52" s="142"/>
      <c r="MRF52" s="142"/>
      <c r="MRG52" s="142"/>
      <c r="MRH52" s="142"/>
      <c r="MRI52" s="142"/>
      <c r="MRJ52" s="142"/>
      <c r="MRK52" s="142"/>
      <c r="MRL52" s="142"/>
      <c r="MRM52" s="142"/>
      <c r="MRN52" s="142"/>
      <c r="MRO52" s="142"/>
      <c r="MRP52" s="142"/>
      <c r="MRQ52" s="142"/>
      <c r="MRR52" s="142"/>
      <c r="MRS52" s="142"/>
      <c r="MRT52" s="142"/>
      <c r="MRU52" s="142"/>
      <c r="MRV52" s="142"/>
      <c r="MRW52" s="142"/>
      <c r="MRX52" s="142"/>
      <c r="MRY52" s="142"/>
      <c r="MRZ52" s="142"/>
      <c r="MSA52" s="142"/>
      <c r="MSB52" s="142"/>
      <c r="MSC52" s="142"/>
      <c r="MSD52" s="142"/>
      <c r="MSE52" s="142"/>
      <c r="MSF52" s="142"/>
      <c r="MSG52" s="142"/>
      <c r="MSH52" s="142"/>
      <c r="MSI52" s="142"/>
      <c r="MSJ52" s="142"/>
      <c r="MSK52" s="142"/>
      <c r="MSL52" s="142"/>
      <c r="MSM52" s="142"/>
      <c r="MSN52" s="142"/>
      <c r="MSO52" s="142"/>
      <c r="MSP52" s="142"/>
      <c r="MSQ52" s="142"/>
      <c r="MSR52" s="142"/>
      <c r="MSS52" s="142"/>
      <c r="MST52" s="142"/>
      <c r="MSU52" s="142"/>
      <c r="MSV52" s="142"/>
      <c r="MSW52" s="142"/>
      <c r="MSX52" s="142"/>
      <c r="MSY52" s="142"/>
      <c r="MSZ52" s="142"/>
      <c r="MTA52" s="142"/>
      <c r="MTB52" s="142"/>
      <c r="MTC52" s="142"/>
      <c r="MTD52" s="142"/>
      <c r="MTE52" s="142"/>
      <c r="MTF52" s="142"/>
      <c r="MTG52" s="142"/>
      <c r="MTH52" s="142"/>
      <c r="MTI52" s="142"/>
      <c r="MTJ52" s="142"/>
      <c r="MTK52" s="142"/>
      <c r="MTL52" s="142"/>
      <c r="MTM52" s="142"/>
      <c r="MTN52" s="142"/>
      <c r="MTO52" s="142"/>
      <c r="MTP52" s="142"/>
      <c r="MTQ52" s="142"/>
      <c r="MTR52" s="142"/>
      <c r="MTS52" s="142"/>
      <c r="MTT52" s="142"/>
      <c r="MTU52" s="142"/>
      <c r="MTV52" s="142"/>
      <c r="MTW52" s="142"/>
      <c r="MTX52" s="142"/>
      <c r="MTY52" s="142"/>
      <c r="MTZ52" s="142"/>
      <c r="MUA52" s="142"/>
      <c r="MUB52" s="142"/>
      <c r="MUC52" s="142"/>
      <c r="MUD52" s="142"/>
      <c r="MUE52" s="142"/>
      <c r="MUF52" s="142"/>
      <c r="MUG52" s="142"/>
      <c r="MUH52" s="142"/>
      <c r="MUI52" s="142"/>
      <c r="MUJ52" s="142"/>
      <c r="MUK52" s="142"/>
      <c r="MUL52" s="142"/>
      <c r="MUM52" s="142"/>
      <c r="MUN52" s="142"/>
      <c r="MUO52" s="142"/>
      <c r="MUP52" s="142"/>
      <c r="MUQ52" s="142"/>
      <c r="MUR52" s="142"/>
      <c r="MUS52" s="142"/>
      <c r="MUT52" s="142"/>
      <c r="MUU52" s="142"/>
      <c r="MUV52" s="142"/>
      <c r="MUW52" s="142"/>
      <c r="MUX52" s="142"/>
      <c r="MUY52" s="142"/>
      <c r="MUZ52" s="142"/>
      <c r="MVA52" s="142"/>
      <c r="MVB52" s="142"/>
      <c r="MVC52" s="142"/>
      <c r="MVD52" s="142"/>
      <c r="MVE52" s="142"/>
      <c r="MVF52" s="142"/>
      <c r="MVG52" s="142"/>
      <c r="MVH52" s="142"/>
      <c r="MVI52" s="142"/>
      <c r="MVJ52" s="142"/>
      <c r="MVK52" s="142"/>
      <c r="MVL52" s="142"/>
      <c r="MVM52" s="142"/>
      <c r="MVN52" s="142"/>
      <c r="MVO52" s="142"/>
      <c r="MVP52" s="142"/>
      <c r="MVQ52" s="142"/>
      <c r="MVR52" s="142"/>
      <c r="MVS52" s="142"/>
      <c r="MVT52" s="142"/>
      <c r="MVU52" s="142"/>
      <c r="MVV52" s="142"/>
      <c r="MVW52" s="142"/>
      <c r="MVX52" s="142"/>
      <c r="MVY52" s="142"/>
      <c r="MVZ52" s="142"/>
      <c r="MWA52" s="142"/>
      <c r="MWB52" s="142"/>
      <c r="MWC52" s="142"/>
      <c r="MWD52" s="142"/>
      <c r="MWE52" s="142"/>
      <c r="MWF52" s="142"/>
      <c r="MWG52" s="142"/>
      <c r="MWH52" s="142"/>
      <c r="MWI52" s="142"/>
      <c r="MWJ52" s="142"/>
      <c r="MWK52" s="142"/>
      <c r="MWL52" s="142"/>
      <c r="MWM52" s="142"/>
      <c r="MWN52" s="142"/>
      <c r="MWO52" s="142"/>
      <c r="MWP52" s="142"/>
      <c r="MWQ52" s="142"/>
      <c r="MWR52" s="142"/>
      <c r="MWS52" s="142"/>
      <c r="MWT52" s="142"/>
      <c r="MWU52" s="142"/>
      <c r="MWV52" s="142"/>
      <c r="MWW52" s="142"/>
      <c r="MWX52" s="142"/>
      <c r="MWY52" s="142"/>
      <c r="MWZ52" s="142"/>
      <c r="MXA52" s="142"/>
      <c r="MXB52" s="142"/>
      <c r="MXC52" s="142"/>
      <c r="MXD52" s="142"/>
      <c r="MXE52" s="142"/>
      <c r="MXF52" s="142"/>
      <c r="MXG52" s="142"/>
      <c r="MXH52" s="142"/>
      <c r="MXI52" s="142"/>
      <c r="MXJ52" s="142"/>
      <c r="MXK52" s="142"/>
      <c r="MXL52" s="142"/>
      <c r="MXM52" s="142"/>
      <c r="MXN52" s="142"/>
      <c r="MXO52" s="142"/>
      <c r="MXP52" s="142"/>
      <c r="MXQ52" s="142"/>
      <c r="MXR52" s="142"/>
      <c r="MXS52" s="142"/>
      <c r="MXT52" s="142"/>
      <c r="MXU52" s="142"/>
      <c r="MXV52" s="142"/>
      <c r="MXW52" s="142"/>
      <c r="MXX52" s="142"/>
      <c r="MXY52" s="142"/>
      <c r="MXZ52" s="142"/>
      <c r="MYA52" s="142"/>
      <c r="MYB52" s="142"/>
      <c r="MYC52" s="142"/>
      <c r="MYD52" s="142"/>
      <c r="MYE52" s="142"/>
      <c r="MYF52" s="142"/>
      <c r="MYG52" s="142"/>
      <c r="MYH52" s="142"/>
      <c r="MYI52" s="142"/>
      <c r="MYJ52" s="142"/>
      <c r="MYK52" s="142"/>
      <c r="MYL52" s="142"/>
      <c r="MYM52" s="142"/>
      <c r="MYN52" s="142"/>
      <c r="MYO52" s="142"/>
      <c r="MYP52" s="142"/>
      <c r="MYQ52" s="142"/>
      <c r="MYR52" s="142"/>
      <c r="MYS52" s="142"/>
      <c r="MYT52" s="142"/>
      <c r="MYU52" s="142"/>
      <c r="MYV52" s="142"/>
      <c r="MYW52" s="142"/>
      <c r="MYX52" s="142"/>
      <c r="MYY52" s="142"/>
      <c r="MYZ52" s="142"/>
      <c r="MZA52" s="142"/>
      <c r="MZB52" s="142"/>
      <c r="MZC52" s="142"/>
      <c r="MZD52" s="142"/>
      <c r="MZE52" s="142"/>
      <c r="MZF52" s="142"/>
      <c r="MZG52" s="142"/>
      <c r="MZH52" s="142"/>
      <c r="MZI52" s="142"/>
      <c r="MZJ52" s="142"/>
      <c r="MZK52" s="142"/>
      <c r="MZL52" s="142"/>
      <c r="MZM52" s="142"/>
      <c r="MZN52" s="142"/>
      <c r="MZO52" s="142"/>
      <c r="MZP52" s="142"/>
      <c r="MZQ52" s="142"/>
      <c r="MZR52" s="142"/>
      <c r="MZS52" s="142"/>
      <c r="MZT52" s="142"/>
      <c r="MZU52" s="142"/>
      <c r="MZV52" s="142"/>
      <c r="MZW52" s="142"/>
      <c r="MZX52" s="142"/>
      <c r="MZY52" s="142"/>
      <c r="MZZ52" s="142"/>
      <c r="NAA52" s="142"/>
      <c r="NAB52" s="142"/>
      <c r="NAC52" s="142"/>
      <c r="NAD52" s="142"/>
      <c r="NAE52" s="142"/>
      <c r="NAF52" s="142"/>
      <c r="NAG52" s="142"/>
      <c r="NAH52" s="142"/>
      <c r="NAI52" s="142"/>
      <c r="NAJ52" s="142"/>
      <c r="NAK52" s="142"/>
      <c r="NAL52" s="142"/>
      <c r="NAM52" s="142"/>
      <c r="NAN52" s="142"/>
      <c r="NAO52" s="142"/>
      <c r="NAP52" s="142"/>
      <c r="NAQ52" s="142"/>
      <c r="NAR52" s="142"/>
      <c r="NAS52" s="142"/>
      <c r="NAT52" s="142"/>
      <c r="NAU52" s="142"/>
      <c r="NAV52" s="142"/>
      <c r="NAW52" s="142"/>
      <c r="NAX52" s="142"/>
      <c r="NAY52" s="142"/>
      <c r="NAZ52" s="142"/>
      <c r="NBA52" s="142"/>
      <c r="NBB52" s="142"/>
      <c r="NBC52" s="142"/>
      <c r="NBD52" s="142"/>
      <c r="NBE52" s="142"/>
      <c r="NBF52" s="142"/>
      <c r="NBG52" s="142"/>
      <c r="NBH52" s="142"/>
      <c r="NBI52" s="142"/>
      <c r="NBJ52" s="142"/>
      <c r="NBK52" s="142"/>
      <c r="NBL52" s="142"/>
      <c r="NBM52" s="142"/>
      <c r="NBN52" s="142"/>
      <c r="NBO52" s="142"/>
      <c r="NBP52" s="142"/>
      <c r="NBQ52" s="142"/>
      <c r="NBR52" s="142"/>
      <c r="NBS52" s="142"/>
      <c r="NBT52" s="142"/>
      <c r="NBU52" s="142"/>
      <c r="NBV52" s="142"/>
      <c r="NBW52" s="142"/>
      <c r="NBX52" s="142"/>
      <c r="NBY52" s="142"/>
      <c r="NBZ52" s="142"/>
      <c r="NCA52" s="142"/>
      <c r="NCB52" s="142"/>
      <c r="NCC52" s="142"/>
      <c r="NCD52" s="142"/>
      <c r="NCE52" s="142"/>
      <c r="NCF52" s="142"/>
      <c r="NCG52" s="142"/>
      <c r="NCH52" s="142"/>
      <c r="NCI52" s="142"/>
      <c r="NCJ52" s="142"/>
      <c r="NCK52" s="142"/>
      <c r="NCL52" s="142"/>
      <c r="NCM52" s="142"/>
      <c r="NCN52" s="142"/>
      <c r="NCO52" s="142"/>
      <c r="NCP52" s="142"/>
      <c r="NCQ52" s="142"/>
      <c r="NCR52" s="142"/>
      <c r="NCS52" s="142"/>
      <c r="NCT52" s="142"/>
      <c r="NCU52" s="142"/>
      <c r="NCV52" s="142"/>
      <c r="NCW52" s="142"/>
      <c r="NCX52" s="142"/>
      <c r="NCY52" s="142"/>
      <c r="NCZ52" s="142"/>
      <c r="NDA52" s="142"/>
      <c r="NDB52" s="142"/>
      <c r="NDC52" s="142"/>
      <c r="NDD52" s="142"/>
      <c r="NDE52" s="142"/>
      <c r="NDF52" s="142"/>
      <c r="NDG52" s="142"/>
      <c r="NDH52" s="142"/>
      <c r="NDI52" s="142"/>
      <c r="NDJ52" s="142"/>
      <c r="NDK52" s="142"/>
      <c r="NDL52" s="142"/>
      <c r="NDM52" s="142"/>
      <c r="NDN52" s="142"/>
      <c r="NDO52" s="142"/>
      <c r="NDP52" s="142"/>
      <c r="NDQ52" s="142"/>
      <c r="NDR52" s="142"/>
      <c r="NDS52" s="142"/>
      <c r="NDT52" s="142"/>
      <c r="NDU52" s="142"/>
      <c r="NDV52" s="142"/>
      <c r="NDW52" s="142"/>
      <c r="NDX52" s="142"/>
      <c r="NDY52" s="142"/>
      <c r="NDZ52" s="142"/>
      <c r="NEA52" s="142"/>
      <c r="NEB52" s="142"/>
      <c r="NEC52" s="142"/>
      <c r="NED52" s="142"/>
      <c r="NEE52" s="142"/>
      <c r="NEF52" s="142"/>
      <c r="NEG52" s="142"/>
      <c r="NEH52" s="142"/>
      <c r="NEI52" s="142"/>
      <c r="NEJ52" s="142"/>
      <c r="NEK52" s="142"/>
      <c r="NEL52" s="142"/>
      <c r="NEM52" s="142"/>
      <c r="NEN52" s="142"/>
      <c r="NEO52" s="142"/>
      <c r="NEP52" s="142"/>
      <c r="NEQ52" s="142"/>
      <c r="NER52" s="142"/>
      <c r="NES52" s="142"/>
      <c r="NET52" s="142"/>
      <c r="NEU52" s="142"/>
      <c r="NEV52" s="142"/>
      <c r="NEW52" s="142"/>
      <c r="NEX52" s="142"/>
      <c r="NEY52" s="142"/>
      <c r="NEZ52" s="142"/>
      <c r="NFA52" s="142"/>
      <c r="NFB52" s="142"/>
      <c r="NFC52" s="142"/>
      <c r="NFD52" s="142"/>
      <c r="NFE52" s="142"/>
      <c r="NFF52" s="142"/>
      <c r="NFG52" s="142"/>
      <c r="NFH52" s="142"/>
      <c r="NFI52" s="142"/>
      <c r="NFJ52" s="142"/>
      <c r="NFK52" s="142"/>
      <c r="NFL52" s="142"/>
      <c r="NFM52" s="142"/>
      <c r="NFN52" s="142"/>
      <c r="NFO52" s="142"/>
      <c r="NFP52" s="142"/>
      <c r="NFQ52" s="142"/>
      <c r="NFR52" s="142"/>
      <c r="NFS52" s="142"/>
      <c r="NFT52" s="142"/>
      <c r="NFU52" s="142"/>
      <c r="NFV52" s="142"/>
      <c r="NFW52" s="142"/>
      <c r="NFX52" s="142"/>
      <c r="NFY52" s="142"/>
      <c r="NFZ52" s="142"/>
      <c r="NGA52" s="142"/>
      <c r="NGB52" s="142"/>
      <c r="NGC52" s="142"/>
      <c r="NGD52" s="142"/>
      <c r="NGE52" s="142"/>
      <c r="NGF52" s="142"/>
      <c r="NGG52" s="142"/>
      <c r="NGH52" s="142"/>
      <c r="NGI52" s="142"/>
      <c r="NGJ52" s="142"/>
      <c r="NGK52" s="142"/>
      <c r="NGL52" s="142"/>
      <c r="NGM52" s="142"/>
      <c r="NGN52" s="142"/>
      <c r="NGO52" s="142"/>
      <c r="NGP52" s="142"/>
      <c r="NGQ52" s="142"/>
      <c r="NGR52" s="142"/>
      <c r="NGS52" s="142"/>
      <c r="NGT52" s="142"/>
      <c r="NGU52" s="142"/>
      <c r="NGV52" s="142"/>
      <c r="NGW52" s="142"/>
      <c r="NGX52" s="142"/>
      <c r="NGY52" s="142"/>
      <c r="NGZ52" s="142"/>
      <c r="NHA52" s="142"/>
      <c r="NHB52" s="142"/>
      <c r="NHC52" s="142"/>
      <c r="NHD52" s="142"/>
      <c r="NHE52" s="142"/>
      <c r="NHF52" s="142"/>
      <c r="NHG52" s="142"/>
      <c r="NHH52" s="142"/>
      <c r="NHI52" s="142"/>
      <c r="NHJ52" s="142"/>
      <c r="NHK52" s="142"/>
      <c r="NHL52" s="142"/>
      <c r="NHM52" s="142"/>
      <c r="NHN52" s="142"/>
      <c r="NHO52" s="142"/>
      <c r="NHP52" s="142"/>
      <c r="NHQ52" s="142"/>
      <c r="NHR52" s="142"/>
      <c r="NHS52" s="142"/>
      <c r="NHT52" s="142"/>
      <c r="NHU52" s="142"/>
      <c r="NHV52" s="142"/>
      <c r="NHW52" s="142"/>
      <c r="NHX52" s="142"/>
      <c r="NHY52" s="142"/>
      <c r="NHZ52" s="142"/>
      <c r="NIA52" s="142"/>
      <c r="NIB52" s="142"/>
      <c r="NIC52" s="142"/>
      <c r="NID52" s="142"/>
      <c r="NIE52" s="142"/>
      <c r="NIF52" s="142"/>
      <c r="NIG52" s="142"/>
      <c r="NIH52" s="142"/>
      <c r="NII52" s="142"/>
      <c r="NIJ52" s="142"/>
      <c r="NIK52" s="142"/>
      <c r="NIL52" s="142"/>
      <c r="NIM52" s="142"/>
      <c r="NIN52" s="142"/>
      <c r="NIO52" s="142"/>
      <c r="NIP52" s="142"/>
      <c r="NIQ52" s="142"/>
      <c r="NIR52" s="142"/>
      <c r="NIS52" s="142"/>
      <c r="NIT52" s="142"/>
      <c r="NIU52" s="142"/>
      <c r="NIV52" s="142"/>
      <c r="NIW52" s="142"/>
      <c r="NIX52" s="142"/>
      <c r="NIY52" s="142"/>
      <c r="NIZ52" s="142"/>
      <c r="NJA52" s="142"/>
      <c r="NJB52" s="142"/>
      <c r="NJC52" s="142"/>
      <c r="NJD52" s="142"/>
      <c r="NJE52" s="142"/>
      <c r="NJF52" s="142"/>
      <c r="NJG52" s="142"/>
      <c r="NJH52" s="142"/>
      <c r="NJI52" s="142"/>
      <c r="NJJ52" s="142"/>
      <c r="NJK52" s="142"/>
      <c r="NJL52" s="142"/>
      <c r="NJM52" s="142"/>
      <c r="NJN52" s="142"/>
      <c r="NJO52" s="142"/>
      <c r="NJP52" s="142"/>
      <c r="NJQ52" s="142"/>
      <c r="NJR52" s="142"/>
      <c r="NJS52" s="142"/>
      <c r="NJT52" s="142"/>
      <c r="NJU52" s="142"/>
      <c r="NJV52" s="142"/>
      <c r="NJW52" s="142"/>
      <c r="NJX52" s="142"/>
      <c r="NJY52" s="142"/>
      <c r="NJZ52" s="142"/>
      <c r="NKA52" s="142"/>
      <c r="NKB52" s="142"/>
      <c r="NKC52" s="142"/>
      <c r="NKD52" s="142"/>
      <c r="NKE52" s="142"/>
      <c r="NKF52" s="142"/>
      <c r="NKG52" s="142"/>
      <c r="NKH52" s="142"/>
      <c r="NKI52" s="142"/>
      <c r="NKJ52" s="142"/>
      <c r="NKK52" s="142"/>
      <c r="NKL52" s="142"/>
      <c r="NKM52" s="142"/>
      <c r="NKN52" s="142"/>
      <c r="NKO52" s="142"/>
      <c r="NKP52" s="142"/>
      <c r="NKQ52" s="142"/>
      <c r="NKR52" s="142"/>
      <c r="NKS52" s="142"/>
      <c r="NKT52" s="142"/>
      <c r="NKU52" s="142"/>
      <c r="NKV52" s="142"/>
      <c r="NKW52" s="142"/>
      <c r="NKX52" s="142"/>
      <c r="NKY52" s="142"/>
      <c r="NKZ52" s="142"/>
      <c r="NLA52" s="142"/>
      <c r="NLB52" s="142"/>
      <c r="NLC52" s="142"/>
      <c r="NLD52" s="142"/>
      <c r="NLE52" s="142"/>
      <c r="NLF52" s="142"/>
      <c r="NLG52" s="142"/>
      <c r="NLH52" s="142"/>
      <c r="NLI52" s="142"/>
      <c r="NLJ52" s="142"/>
      <c r="NLK52" s="142"/>
      <c r="NLL52" s="142"/>
      <c r="NLM52" s="142"/>
      <c r="NLN52" s="142"/>
      <c r="NLO52" s="142"/>
      <c r="NLP52" s="142"/>
      <c r="NLQ52" s="142"/>
      <c r="NLR52" s="142"/>
      <c r="NLS52" s="142"/>
      <c r="NLT52" s="142"/>
      <c r="NLU52" s="142"/>
      <c r="NLV52" s="142"/>
      <c r="NLW52" s="142"/>
      <c r="NLX52" s="142"/>
      <c r="NLY52" s="142"/>
      <c r="NLZ52" s="142"/>
      <c r="NMA52" s="142"/>
      <c r="NMB52" s="142"/>
      <c r="NMC52" s="142"/>
      <c r="NMD52" s="142"/>
      <c r="NME52" s="142"/>
      <c r="NMF52" s="142"/>
      <c r="NMG52" s="142"/>
      <c r="NMH52" s="142"/>
      <c r="NMI52" s="142"/>
      <c r="NMJ52" s="142"/>
      <c r="NMK52" s="142"/>
      <c r="NML52" s="142"/>
      <c r="NMM52" s="142"/>
      <c r="NMN52" s="142"/>
      <c r="NMO52" s="142"/>
      <c r="NMP52" s="142"/>
      <c r="NMQ52" s="142"/>
      <c r="NMR52" s="142"/>
      <c r="NMS52" s="142"/>
      <c r="NMT52" s="142"/>
      <c r="NMU52" s="142"/>
      <c r="NMV52" s="142"/>
      <c r="NMW52" s="142"/>
      <c r="NMX52" s="142"/>
      <c r="NMY52" s="142"/>
      <c r="NMZ52" s="142"/>
      <c r="NNA52" s="142"/>
      <c r="NNB52" s="142"/>
      <c r="NNC52" s="142"/>
      <c r="NND52" s="142"/>
      <c r="NNE52" s="142"/>
      <c r="NNF52" s="142"/>
      <c r="NNG52" s="142"/>
      <c r="NNH52" s="142"/>
      <c r="NNI52" s="142"/>
      <c r="NNJ52" s="142"/>
      <c r="NNK52" s="142"/>
      <c r="NNL52" s="142"/>
      <c r="NNM52" s="142"/>
      <c r="NNN52" s="142"/>
      <c r="NNO52" s="142"/>
      <c r="NNP52" s="142"/>
      <c r="NNQ52" s="142"/>
      <c r="NNR52" s="142"/>
      <c r="NNS52" s="142"/>
      <c r="NNT52" s="142"/>
      <c r="NNU52" s="142"/>
      <c r="NNV52" s="142"/>
      <c r="NNW52" s="142"/>
      <c r="NNX52" s="142"/>
      <c r="NNY52" s="142"/>
      <c r="NNZ52" s="142"/>
      <c r="NOA52" s="142"/>
      <c r="NOB52" s="142"/>
      <c r="NOC52" s="142"/>
      <c r="NOD52" s="142"/>
      <c r="NOE52" s="142"/>
      <c r="NOF52" s="142"/>
      <c r="NOG52" s="142"/>
      <c r="NOH52" s="142"/>
      <c r="NOI52" s="142"/>
      <c r="NOJ52" s="142"/>
      <c r="NOK52" s="142"/>
      <c r="NOL52" s="142"/>
      <c r="NOM52" s="142"/>
      <c r="NON52" s="142"/>
      <c r="NOO52" s="142"/>
      <c r="NOP52" s="142"/>
      <c r="NOQ52" s="142"/>
      <c r="NOR52" s="142"/>
      <c r="NOS52" s="142"/>
      <c r="NOT52" s="142"/>
      <c r="NOU52" s="142"/>
      <c r="NOV52" s="142"/>
      <c r="NOW52" s="142"/>
      <c r="NOX52" s="142"/>
      <c r="NOY52" s="142"/>
      <c r="NOZ52" s="142"/>
      <c r="NPA52" s="142"/>
      <c r="NPB52" s="142"/>
      <c r="NPC52" s="142"/>
      <c r="NPD52" s="142"/>
      <c r="NPE52" s="142"/>
      <c r="NPF52" s="142"/>
      <c r="NPG52" s="142"/>
      <c r="NPH52" s="142"/>
      <c r="NPI52" s="142"/>
      <c r="NPJ52" s="142"/>
      <c r="NPK52" s="142"/>
      <c r="NPL52" s="142"/>
      <c r="NPM52" s="142"/>
      <c r="NPN52" s="142"/>
      <c r="NPO52" s="142"/>
      <c r="NPP52" s="142"/>
      <c r="NPQ52" s="142"/>
      <c r="NPR52" s="142"/>
      <c r="NPS52" s="142"/>
      <c r="NPT52" s="142"/>
      <c r="NPU52" s="142"/>
      <c r="NPV52" s="142"/>
      <c r="NPW52" s="142"/>
      <c r="NPX52" s="142"/>
      <c r="NPY52" s="142"/>
      <c r="NPZ52" s="142"/>
      <c r="NQA52" s="142"/>
      <c r="NQB52" s="142"/>
      <c r="NQC52" s="142"/>
      <c r="NQD52" s="142"/>
      <c r="NQE52" s="142"/>
      <c r="NQF52" s="142"/>
      <c r="NQG52" s="142"/>
      <c r="NQH52" s="142"/>
      <c r="NQI52" s="142"/>
      <c r="NQJ52" s="142"/>
      <c r="NQK52" s="142"/>
      <c r="NQL52" s="142"/>
      <c r="NQM52" s="142"/>
      <c r="NQN52" s="142"/>
      <c r="NQO52" s="142"/>
      <c r="NQP52" s="142"/>
      <c r="NQQ52" s="142"/>
      <c r="NQR52" s="142"/>
      <c r="NQS52" s="142"/>
      <c r="NQT52" s="142"/>
      <c r="NQU52" s="142"/>
      <c r="NQV52" s="142"/>
      <c r="NQW52" s="142"/>
      <c r="NQX52" s="142"/>
      <c r="NQY52" s="142"/>
      <c r="NQZ52" s="142"/>
      <c r="NRA52" s="142"/>
      <c r="NRB52" s="142"/>
      <c r="NRC52" s="142"/>
      <c r="NRD52" s="142"/>
      <c r="NRE52" s="142"/>
      <c r="NRF52" s="142"/>
      <c r="NRG52" s="142"/>
      <c r="NRH52" s="142"/>
      <c r="NRI52" s="142"/>
      <c r="NRJ52" s="142"/>
      <c r="NRK52" s="142"/>
      <c r="NRL52" s="142"/>
      <c r="NRM52" s="142"/>
      <c r="NRN52" s="142"/>
      <c r="NRO52" s="142"/>
      <c r="NRP52" s="142"/>
      <c r="NRQ52" s="142"/>
      <c r="NRR52" s="142"/>
      <c r="NRS52" s="142"/>
      <c r="NRT52" s="142"/>
      <c r="NRU52" s="142"/>
      <c r="NRV52" s="142"/>
      <c r="NRW52" s="142"/>
      <c r="NRX52" s="142"/>
      <c r="NRY52" s="142"/>
      <c r="NRZ52" s="142"/>
      <c r="NSA52" s="142"/>
      <c r="NSB52" s="142"/>
      <c r="NSC52" s="142"/>
      <c r="NSD52" s="142"/>
      <c r="NSE52" s="142"/>
      <c r="NSF52" s="142"/>
      <c r="NSG52" s="142"/>
      <c r="NSH52" s="142"/>
      <c r="NSI52" s="142"/>
      <c r="NSJ52" s="142"/>
      <c r="NSK52" s="142"/>
      <c r="NSL52" s="142"/>
      <c r="NSM52" s="142"/>
      <c r="NSN52" s="142"/>
      <c r="NSO52" s="142"/>
      <c r="NSP52" s="142"/>
      <c r="NSQ52" s="142"/>
      <c r="NSR52" s="142"/>
      <c r="NSS52" s="142"/>
      <c r="NST52" s="142"/>
      <c r="NSU52" s="142"/>
      <c r="NSV52" s="142"/>
      <c r="NSW52" s="142"/>
      <c r="NSX52" s="142"/>
      <c r="NSY52" s="142"/>
      <c r="NSZ52" s="142"/>
      <c r="NTA52" s="142"/>
      <c r="NTB52" s="142"/>
      <c r="NTC52" s="142"/>
      <c r="NTD52" s="142"/>
      <c r="NTE52" s="142"/>
      <c r="NTF52" s="142"/>
      <c r="NTG52" s="142"/>
      <c r="NTH52" s="142"/>
      <c r="NTI52" s="142"/>
      <c r="NTJ52" s="142"/>
      <c r="NTK52" s="142"/>
      <c r="NTL52" s="142"/>
      <c r="NTM52" s="142"/>
      <c r="NTN52" s="142"/>
      <c r="NTO52" s="142"/>
      <c r="NTP52" s="142"/>
      <c r="NTQ52" s="142"/>
      <c r="NTR52" s="142"/>
      <c r="NTS52" s="142"/>
      <c r="NTT52" s="142"/>
      <c r="NTU52" s="142"/>
      <c r="NTV52" s="142"/>
      <c r="NTW52" s="142"/>
      <c r="NTX52" s="142"/>
      <c r="NTY52" s="142"/>
      <c r="NTZ52" s="142"/>
      <c r="NUA52" s="142"/>
      <c r="NUB52" s="142"/>
      <c r="NUC52" s="142"/>
      <c r="NUD52" s="142"/>
      <c r="NUE52" s="142"/>
      <c r="NUF52" s="142"/>
      <c r="NUG52" s="142"/>
      <c r="NUH52" s="142"/>
      <c r="NUI52" s="142"/>
      <c r="NUJ52" s="142"/>
      <c r="NUK52" s="142"/>
      <c r="NUL52" s="142"/>
      <c r="NUM52" s="142"/>
      <c r="NUN52" s="142"/>
      <c r="NUO52" s="142"/>
      <c r="NUP52" s="142"/>
      <c r="NUQ52" s="142"/>
      <c r="NUR52" s="142"/>
      <c r="NUS52" s="142"/>
      <c r="NUT52" s="142"/>
      <c r="NUU52" s="142"/>
      <c r="NUV52" s="142"/>
      <c r="NUW52" s="142"/>
      <c r="NUX52" s="142"/>
      <c r="NUY52" s="142"/>
      <c r="NUZ52" s="142"/>
      <c r="NVA52" s="142"/>
      <c r="NVB52" s="142"/>
      <c r="NVC52" s="142"/>
      <c r="NVD52" s="142"/>
      <c r="NVE52" s="142"/>
      <c r="NVF52" s="142"/>
      <c r="NVG52" s="142"/>
      <c r="NVH52" s="142"/>
      <c r="NVI52" s="142"/>
      <c r="NVJ52" s="142"/>
      <c r="NVK52" s="142"/>
      <c r="NVL52" s="142"/>
      <c r="NVM52" s="142"/>
      <c r="NVN52" s="142"/>
      <c r="NVO52" s="142"/>
      <c r="NVP52" s="142"/>
      <c r="NVQ52" s="142"/>
      <c r="NVR52" s="142"/>
      <c r="NVS52" s="142"/>
      <c r="NVT52" s="142"/>
      <c r="NVU52" s="142"/>
      <c r="NVV52" s="142"/>
      <c r="NVW52" s="142"/>
      <c r="NVX52" s="142"/>
      <c r="NVY52" s="142"/>
      <c r="NVZ52" s="142"/>
      <c r="NWA52" s="142"/>
      <c r="NWB52" s="142"/>
      <c r="NWC52" s="142"/>
      <c r="NWD52" s="142"/>
      <c r="NWE52" s="142"/>
      <c r="NWF52" s="142"/>
      <c r="NWG52" s="142"/>
      <c r="NWH52" s="142"/>
      <c r="NWI52" s="142"/>
      <c r="NWJ52" s="142"/>
      <c r="NWK52" s="142"/>
      <c r="NWL52" s="142"/>
      <c r="NWM52" s="142"/>
      <c r="NWN52" s="142"/>
      <c r="NWO52" s="142"/>
      <c r="NWP52" s="142"/>
      <c r="NWQ52" s="142"/>
      <c r="NWR52" s="142"/>
      <c r="NWS52" s="142"/>
      <c r="NWT52" s="142"/>
      <c r="NWU52" s="142"/>
      <c r="NWV52" s="142"/>
      <c r="NWW52" s="142"/>
      <c r="NWX52" s="142"/>
      <c r="NWY52" s="142"/>
      <c r="NWZ52" s="142"/>
      <c r="NXA52" s="142"/>
      <c r="NXB52" s="142"/>
      <c r="NXC52" s="142"/>
      <c r="NXD52" s="142"/>
      <c r="NXE52" s="142"/>
      <c r="NXF52" s="142"/>
      <c r="NXG52" s="142"/>
      <c r="NXH52" s="142"/>
      <c r="NXI52" s="142"/>
      <c r="NXJ52" s="142"/>
      <c r="NXK52" s="142"/>
      <c r="NXL52" s="142"/>
      <c r="NXM52" s="142"/>
      <c r="NXN52" s="142"/>
      <c r="NXO52" s="142"/>
      <c r="NXP52" s="142"/>
      <c r="NXQ52" s="142"/>
      <c r="NXR52" s="142"/>
      <c r="NXS52" s="142"/>
      <c r="NXT52" s="142"/>
      <c r="NXU52" s="142"/>
      <c r="NXV52" s="142"/>
      <c r="NXW52" s="142"/>
      <c r="NXX52" s="142"/>
      <c r="NXY52" s="142"/>
      <c r="NXZ52" s="142"/>
      <c r="NYA52" s="142"/>
      <c r="NYB52" s="142"/>
      <c r="NYC52" s="142"/>
      <c r="NYD52" s="142"/>
      <c r="NYE52" s="142"/>
      <c r="NYF52" s="142"/>
      <c r="NYG52" s="142"/>
      <c r="NYH52" s="142"/>
      <c r="NYI52" s="142"/>
      <c r="NYJ52" s="142"/>
      <c r="NYK52" s="142"/>
      <c r="NYL52" s="142"/>
      <c r="NYM52" s="142"/>
      <c r="NYN52" s="142"/>
      <c r="NYO52" s="142"/>
      <c r="NYP52" s="142"/>
      <c r="NYQ52" s="142"/>
      <c r="NYR52" s="142"/>
      <c r="NYS52" s="142"/>
      <c r="NYT52" s="142"/>
      <c r="NYU52" s="142"/>
      <c r="NYV52" s="142"/>
      <c r="NYW52" s="142"/>
      <c r="NYX52" s="142"/>
      <c r="NYY52" s="142"/>
      <c r="NYZ52" s="142"/>
      <c r="NZA52" s="142"/>
      <c r="NZB52" s="142"/>
      <c r="NZC52" s="142"/>
      <c r="NZD52" s="142"/>
      <c r="NZE52" s="142"/>
      <c r="NZF52" s="142"/>
      <c r="NZG52" s="142"/>
      <c r="NZH52" s="142"/>
      <c r="NZI52" s="142"/>
      <c r="NZJ52" s="142"/>
      <c r="NZK52" s="142"/>
      <c r="NZL52" s="142"/>
      <c r="NZM52" s="142"/>
      <c r="NZN52" s="142"/>
      <c r="NZO52" s="142"/>
      <c r="NZP52" s="142"/>
      <c r="NZQ52" s="142"/>
      <c r="NZR52" s="142"/>
      <c r="NZS52" s="142"/>
      <c r="NZT52" s="142"/>
      <c r="NZU52" s="142"/>
      <c r="NZV52" s="142"/>
      <c r="NZW52" s="142"/>
      <c r="NZX52" s="142"/>
      <c r="NZY52" s="142"/>
      <c r="NZZ52" s="142"/>
      <c r="OAA52" s="142"/>
      <c r="OAB52" s="142"/>
      <c r="OAC52" s="142"/>
      <c r="OAD52" s="142"/>
      <c r="OAE52" s="142"/>
      <c r="OAF52" s="142"/>
      <c r="OAG52" s="142"/>
      <c r="OAH52" s="142"/>
      <c r="OAI52" s="142"/>
      <c r="OAJ52" s="142"/>
      <c r="OAK52" s="142"/>
      <c r="OAL52" s="142"/>
      <c r="OAM52" s="142"/>
      <c r="OAN52" s="142"/>
      <c r="OAO52" s="142"/>
      <c r="OAP52" s="142"/>
      <c r="OAQ52" s="142"/>
      <c r="OAR52" s="142"/>
      <c r="OAS52" s="142"/>
      <c r="OAT52" s="142"/>
      <c r="OAU52" s="142"/>
      <c r="OAV52" s="142"/>
      <c r="OAW52" s="142"/>
      <c r="OAX52" s="142"/>
      <c r="OAY52" s="142"/>
      <c r="OAZ52" s="142"/>
      <c r="OBA52" s="142"/>
      <c r="OBB52" s="142"/>
      <c r="OBC52" s="142"/>
      <c r="OBD52" s="142"/>
      <c r="OBE52" s="142"/>
      <c r="OBF52" s="142"/>
      <c r="OBG52" s="142"/>
      <c r="OBH52" s="142"/>
      <c r="OBI52" s="142"/>
      <c r="OBJ52" s="142"/>
      <c r="OBK52" s="142"/>
      <c r="OBL52" s="142"/>
      <c r="OBM52" s="142"/>
      <c r="OBN52" s="142"/>
      <c r="OBO52" s="142"/>
      <c r="OBP52" s="142"/>
      <c r="OBQ52" s="142"/>
      <c r="OBR52" s="142"/>
      <c r="OBS52" s="142"/>
      <c r="OBT52" s="142"/>
      <c r="OBU52" s="142"/>
      <c r="OBV52" s="142"/>
      <c r="OBW52" s="142"/>
      <c r="OBX52" s="142"/>
      <c r="OBY52" s="142"/>
      <c r="OBZ52" s="142"/>
      <c r="OCA52" s="142"/>
      <c r="OCB52" s="142"/>
      <c r="OCC52" s="142"/>
      <c r="OCD52" s="142"/>
      <c r="OCE52" s="142"/>
      <c r="OCF52" s="142"/>
      <c r="OCG52" s="142"/>
      <c r="OCH52" s="142"/>
      <c r="OCI52" s="142"/>
      <c r="OCJ52" s="142"/>
      <c r="OCK52" s="142"/>
      <c r="OCL52" s="142"/>
      <c r="OCM52" s="142"/>
      <c r="OCN52" s="142"/>
      <c r="OCO52" s="142"/>
      <c r="OCP52" s="142"/>
      <c r="OCQ52" s="142"/>
      <c r="OCR52" s="142"/>
      <c r="OCS52" s="142"/>
      <c r="OCT52" s="142"/>
      <c r="OCU52" s="142"/>
      <c r="OCV52" s="142"/>
      <c r="OCW52" s="142"/>
      <c r="OCX52" s="142"/>
      <c r="OCY52" s="142"/>
      <c r="OCZ52" s="142"/>
      <c r="ODA52" s="142"/>
      <c r="ODB52" s="142"/>
      <c r="ODC52" s="142"/>
      <c r="ODD52" s="142"/>
      <c r="ODE52" s="142"/>
      <c r="ODF52" s="142"/>
      <c r="ODG52" s="142"/>
      <c r="ODH52" s="142"/>
      <c r="ODI52" s="142"/>
      <c r="ODJ52" s="142"/>
      <c r="ODK52" s="142"/>
      <c r="ODL52" s="142"/>
      <c r="ODM52" s="142"/>
      <c r="ODN52" s="142"/>
      <c r="ODO52" s="142"/>
      <c r="ODP52" s="142"/>
      <c r="ODQ52" s="142"/>
      <c r="ODR52" s="142"/>
      <c r="ODS52" s="142"/>
      <c r="ODT52" s="142"/>
      <c r="ODU52" s="142"/>
      <c r="ODV52" s="142"/>
      <c r="ODW52" s="142"/>
      <c r="ODX52" s="142"/>
      <c r="ODY52" s="142"/>
      <c r="ODZ52" s="142"/>
      <c r="OEA52" s="142"/>
      <c r="OEB52" s="142"/>
      <c r="OEC52" s="142"/>
      <c r="OED52" s="142"/>
      <c r="OEE52" s="142"/>
      <c r="OEF52" s="142"/>
      <c r="OEG52" s="142"/>
      <c r="OEH52" s="142"/>
      <c r="OEI52" s="142"/>
      <c r="OEJ52" s="142"/>
      <c r="OEK52" s="142"/>
      <c r="OEL52" s="142"/>
      <c r="OEM52" s="142"/>
      <c r="OEN52" s="142"/>
      <c r="OEO52" s="142"/>
      <c r="OEP52" s="142"/>
      <c r="OEQ52" s="142"/>
      <c r="OER52" s="142"/>
      <c r="OES52" s="142"/>
      <c r="OET52" s="142"/>
      <c r="OEU52" s="142"/>
      <c r="OEV52" s="142"/>
      <c r="OEW52" s="142"/>
      <c r="OEX52" s="142"/>
      <c r="OEY52" s="142"/>
      <c r="OEZ52" s="142"/>
      <c r="OFA52" s="142"/>
      <c r="OFB52" s="142"/>
      <c r="OFC52" s="142"/>
      <c r="OFD52" s="142"/>
      <c r="OFE52" s="142"/>
      <c r="OFF52" s="142"/>
      <c r="OFG52" s="142"/>
      <c r="OFH52" s="142"/>
      <c r="OFI52" s="142"/>
      <c r="OFJ52" s="142"/>
      <c r="OFK52" s="142"/>
      <c r="OFL52" s="142"/>
      <c r="OFM52" s="142"/>
      <c r="OFN52" s="142"/>
      <c r="OFO52" s="142"/>
      <c r="OFP52" s="142"/>
      <c r="OFQ52" s="142"/>
      <c r="OFR52" s="142"/>
      <c r="OFS52" s="142"/>
      <c r="OFT52" s="142"/>
      <c r="OFU52" s="142"/>
      <c r="OFV52" s="142"/>
      <c r="OFW52" s="142"/>
      <c r="OFX52" s="142"/>
      <c r="OFY52" s="142"/>
      <c r="OFZ52" s="142"/>
      <c r="OGA52" s="142"/>
      <c r="OGB52" s="142"/>
      <c r="OGC52" s="142"/>
      <c r="OGD52" s="142"/>
      <c r="OGE52" s="142"/>
      <c r="OGF52" s="142"/>
      <c r="OGG52" s="142"/>
      <c r="OGH52" s="142"/>
      <c r="OGI52" s="142"/>
      <c r="OGJ52" s="142"/>
      <c r="OGK52" s="142"/>
      <c r="OGL52" s="142"/>
      <c r="OGM52" s="142"/>
      <c r="OGN52" s="142"/>
      <c r="OGO52" s="142"/>
      <c r="OGP52" s="142"/>
      <c r="OGQ52" s="142"/>
      <c r="OGR52" s="142"/>
      <c r="OGS52" s="142"/>
      <c r="OGT52" s="142"/>
      <c r="OGU52" s="142"/>
      <c r="OGV52" s="142"/>
      <c r="OGW52" s="142"/>
      <c r="OGX52" s="142"/>
      <c r="OGY52" s="142"/>
      <c r="OGZ52" s="142"/>
      <c r="OHA52" s="142"/>
      <c r="OHB52" s="142"/>
      <c r="OHC52" s="142"/>
      <c r="OHD52" s="142"/>
      <c r="OHE52" s="142"/>
      <c r="OHF52" s="142"/>
      <c r="OHG52" s="142"/>
      <c r="OHH52" s="142"/>
      <c r="OHI52" s="142"/>
      <c r="OHJ52" s="142"/>
      <c r="OHK52" s="142"/>
      <c r="OHL52" s="142"/>
      <c r="OHM52" s="142"/>
      <c r="OHN52" s="142"/>
      <c r="OHO52" s="142"/>
      <c r="OHP52" s="142"/>
      <c r="OHQ52" s="142"/>
      <c r="OHR52" s="142"/>
      <c r="OHS52" s="142"/>
      <c r="OHT52" s="142"/>
      <c r="OHU52" s="142"/>
      <c r="OHV52" s="142"/>
      <c r="OHW52" s="142"/>
      <c r="OHX52" s="142"/>
      <c r="OHY52" s="142"/>
      <c r="OHZ52" s="142"/>
      <c r="OIA52" s="142"/>
      <c r="OIB52" s="142"/>
      <c r="OIC52" s="142"/>
      <c r="OID52" s="142"/>
      <c r="OIE52" s="142"/>
      <c r="OIF52" s="142"/>
      <c r="OIG52" s="142"/>
      <c r="OIH52" s="142"/>
      <c r="OII52" s="142"/>
      <c r="OIJ52" s="142"/>
      <c r="OIK52" s="142"/>
      <c r="OIL52" s="142"/>
      <c r="OIM52" s="142"/>
      <c r="OIN52" s="142"/>
      <c r="OIO52" s="142"/>
      <c r="OIP52" s="142"/>
      <c r="OIQ52" s="142"/>
      <c r="OIR52" s="142"/>
      <c r="OIS52" s="142"/>
      <c r="OIT52" s="142"/>
      <c r="OIU52" s="142"/>
      <c r="OIV52" s="142"/>
      <c r="OIW52" s="142"/>
      <c r="OIX52" s="142"/>
      <c r="OIY52" s="142"/>
      <c r="OIZ52" s="142"/>
      <c r="OJA52" s="142"/>
      <c r="OJB52" s="142"/>
      <c r="OJC52" s="142"/>
      <c r="OJD52" s="142"/>
      <c r="OJE52" s="142"/>
      <c r="OJF52" s="142"/>
      <c r="OJG52" s="142"/>
      <c r="OJH52" s="142"/>
      <c r="OJI52" s="142"/>
      <c r="OJJ52" s="142"/>
      <c r="OJK52" s="142"/>
      <c r="OJL52" s="142"/>
      <c r="OJM52" s="142"/>
      <c r="OJN52" s="142"/>
      <c r="OJO52" s="142"/>
      <c r="OJP52" s="142"/>
      <c r="OJQ52" s="142"/>
      <c r="OJR52" s="142"/>
      <c r="OJS52" s="142"/>
      <c r="OJT52" s="142"/>
      <c r="OJU52" s="142"/>
      <c r="OJV52" s="142"/>
      <c r="OJW52" s="142"/>
      <c r="OJX52" s="142"/>
      <c r="OJY52" s="142"/>
      <c r="OJZ52" s="142"/>
      <c r="OKA52" s="142"/>
      <c r="OKB52" s="142"/>
      <c r="OKC52" s="142"/>
      <c r="OKD52" s="142"/>
      <c r="OKE52" s="142"/>
      <c r="OKF52" s="142"/>
      <c r="OKG52" s="142"/>
      <c r="OKH52" s="142"/>
      <c r="OKI52" s="142"/>
      <c r="OKJ52" s="142"/>
      <c r="OKK52" s="142"/>
      <c r="OKL52" s="142"/>
      <c r="OKM52" s="142"/>
      <c r="OKN52" s="142"/>
      <c r="OKO52" s="142"/>
      <c r="OKP52" s="142"/>
      <c r="OKQ52" s="142"/>
      <c r="OKR52" s="142"/>
      <c r="OKS52" s="142"/>
      <c r="OKT52" s="142"/>
      <c r="OKU52" s="142"/>
      <c r="OKV52" s="142"/>
      <c r="OKW52" s="142"/>
      <c r="OKX52" s="142"/>
      <c r="OKY52" s="142"/>
      <c r="OKZ52" s="142"/>
      <c r="OLA52" s="142"/>
      <c r="OLB52" s="142"/>
      <c r="OLC52" s="142"/>
      <c r="OLD52" s="142"/>
      <c r="OLE52" s="142"/>
      <c r="OLF52" s="142"/>
      <c r="OLG52" s="142"/>
      <c r="OLH52" s="142"/>
      <c r="OLI52" s="142"/>
      <c r="OLJ52" s="142"/>
      <c r="OLK52" s="142"/>
      <c r="OLL52" s="142"/>
      <c r="OLM52" s="142"/>
      <c r="OLN52" s="142"/>
      <c r="OLO52" s="142"/>
      <c r="OLP52" s="142"/>
      <c r="OLQ52" s="142"/>
      <c r="OLR52" s="142"/>
      <c r="OLS52" s="142"/>
      <c r="OLT52" s="142"/>
      <c r="OLU52" s="142"/>
      <c r="OLV52" s="142"/>
      <c r="OLW52" s="142"/>
      <c r="OLX52" s="142"/>
      <c r="OLY52" s="142"/>
      <c r="OLZ52" s="142"/>
      <c r="OMA52" s="142"/>
      <c r="OMB52" s="142"/>
      <c r="OMC52" s="142"/>
      <c r="OMD52" s="142"/>
      <c r="OME52" s="142"/>
      <c r="OMF52" s="142"/>
      <c r="OMG52" s="142"/>
      <c r="OMH52" s="142"/>
      <c r="OMI52" s="142"/>
      <c r="OMJ52" s="142"/>
      <c r="OMK52" s="142"/>
      <c r="OML52" s="142"/>
      <c r="OMM52" s="142"/>
      <c r="OMN52" s="142"/>
      <c r="OMO52" s="142"/>
      <c r="OMP52" s="142"/>
      <c r="OMQ52" s="142"/>
      <c r="OMR52" s="142"/>
      <c r="OMS52" s="142"/>
      <c r="OMT52" s="142"/>
      <c r="OMU52" s="142"/>
      <c r="OMV52" s="142"/>
      <c r="OMW52" s="142"/>
      <c r="OMX52" s="142"/>
      <c r="OMY52" s="142"/>
      <c r="OMZ52" s="142"/>
      <c r="ONA52" s="142"/>
      <c r="ONB52" s="142"/>
      <c r="ONC52" s="142"/>
      <c r="OND52" s="142"/>
      <c r="ONE52" s="142"/>
      <c r="ONF52" s="142"/>
      <c r="ONG52" s="142"/>
      <c r="ONH52" s="142"/>
      <c r="ONI52" s="142"/>
      <c r="ONJ52" s="142"/>
      <c r="ONK52" s="142"/>
      <c r="ONL52" s="142"/>
      <c r="ONM52" s="142"/>
      <c r="ONN52" s="142"/>
      <c r="ONO52" s="142"/>
      <c r="ONP52" s="142"/>
      <c r="ONQ52" s="142"/>
      <c r="ONR52" s="142"/>
      <c r="ONS52" s="142"/>
      <c r="ONT52" s="142"/>
      <c r="ONU52" s="142"/>
      <c r="ONV52" s="142"/>
      <c r="ONW52" s="142"/>
      <c r="ONX52" s="142"/>
      <c r="ONY52" s="142"/>
      <c r="ONZ52" s="142"/>
      <c r="OOA52" s="142"/>
      <c r="OOB52" s="142"/>
      <c r="OOC52" s="142"/>
      <c r="OOD52" s="142"/>
      <c r="OOE52" s="142"/>
      <c r="OOF52" s="142"/>
      <c r="OOG52" s="142"/>
      <c r="OOH52" s="142"/>
      <c r="OOI52" s="142"/>
      <c r="OOJ52" s="142"/>
      <c r="OOK52" s="142"/>
      <c r="OOL52" s="142"/>
      <c r="OOM52" s="142"/>
      <c r="OON52" s="142"/>
      <c r="OOO52" s="142"/>
      <c r="OOP52" s="142"/>
      <c r="OOQ52" s="142"/>
      <c r="OOR52" s="142"/>
      <c r="OOS52" s="142"/>
      <c r="OOT52" s="142"/>
      <c r="OOU52" s="142"/>
      <c r="OOV52" s="142"/>
      <c r="OOW52" s="142"/>
      <c r="OOX52" s="142"/>
      <c r="OOY52" s="142"/>
      <c r="OOZ52" s="142"/>
      <c r="OPA52" s="142"/>
      <c r="OPB52" s="142"/>
      <c r="OPC52" s="142"/>
      <c r="OPD52" s="142"/>
      <c r="OPE52" s="142"/>
      <c r="OPF52" s="142"/>
      <c r="OPG52" s="142"/>
      <c r="OPH52" s="142"/>
      <c r="OPI52" s="142"/>
      <c r="OPJ52" s="142"/>
      <c r="OPK52" s="142"/>
      <c r="OPL52" s="142"/>
      <c r="OPM52" s="142"/>
      <c r="OPN52" s="142"/>
      <c r="OPO52" s="142"/>
      <c r="OPP52" s="142"/>
      <c r="OPQ52" s="142"/>
      <c r="OPR52" s="142"/>
      <c r="OPS52" s="142"/>
      <c r="OPT52" s="142"/>
      <c r="OPU52" s="142"/>
      <c r="OPV52" s="142"/>
      <c r="OPW52" s="142"/>
      <c r="OPX52" s="142"/>
      <c r="OPY52" s="142"/>
      <c r="OPZ52" s="142"/>
      <c r="OQA52" s="142"/>
      <c r="OQB52" s="142"/>
      <c r="OQC52" s="142"/>
      <c r="OQD52" s="142"/>
      <c r="OQE52" s="142"/>
      <c r="OQF52" s="142"/>
      <c r="OQG52" s="142"/>
      <c r="OQH52" s="142"/>
      <c r="OQI52" s="142"/>
      <c r="OQJ52" s="142"/>
      <c r="OQK52" s="142"/>
      <c r="OQL52" s="142"/>
      <c r="OQM52" s="142"/>
      <c r="OQN52" s="142"/>
      <c r="OQO52" s="142"/>
      <c r="OQP52" s="142"/>
      <c r="OQQ52" s="142"/>
      <c r="OQR52" s="142"/>
      <c r="OQS52" s="142"/>
      <c r="OQT52" s="142"/>
      <c r="OQU52" s="142"/>
      <c r="OQV52" s="142"/>
      <c r="OQW52" s="142"/>
      <c r="OQX52" s="142"/>
      <c r="OQY52" s="142"/>
      <c r="OQZ52" s="142"/>
      <c r="ORA52" s="142"/>
      <c r="ORB52" s="142"/>
      <c r="ORC52" s="142"/>
      <c r="ORD52" s="142"/>
      <c r="ORE52" s="142"/>
      <c r="ORF52" s="142"/>
      <c r="ORG52" s="142"/>
      <c r="ORH52" s="142"/>
      <c r="ORI52" s="142"/>
      <c r="ORJ52" s="142"/>
      <c r="ORK52" s="142"/>
      <c r="ORL52" s="142"/>
      <c r="ORM52" s="142"/>
      <c r="ORN52" s="142"/>
      <c r="ORO52" s="142"/>
      <c r="ORP52" s="142"/>
      <c r="ORQ52" s="142"/>
      <c r="ORR52" s="142"/>
      <c r="ORS52" s="142"/>
      <c r="ORT52" s="142"/>
      <c r="ORU52" s="142"/>
      <c r="ORV52" s="142"/>
      <c r="ORW52" s="142"/>
      <c r="ORX52" s="142"/>
      <c r="ORY52" s="142"/>
      <c r="ORZ52" s="142"/>
      <c r="OSA52" s="142"/>
      <c r="OSB52" s="142"/>
      <c r="OSC52" s="142"/>
      <c r="OSD52" s="142"/>
      <c r="OSE52" s="142"/>
      <c r="OSF52" s="142"/>
      <c r="OSG52" s="142"/>
      <c r="OSH52" s="142"/>
      <c r="OSI52" s="142"/>
      <c r="OSJ52" s="142"/>
      <c r="OSK52" s="142"/>
      <c r="OSL52" s="142"/>
      <c r="OSM52" s="142"/>
      <c r="OSN52" s="142"/>
      <c r="OSO52" s="142"/>
      <c r="OSP52" s="142"/>
      <c r="OSQ52" s="142"/>
      <c r="OSR52" s="142"/>
      <c r="OSS52" s="142"/>
      <c r="OST52" s="142"/>
      <c r="OSU52" s="142"/>
      <c r="OSV52" s="142"/>
      <c r="OSW52" s="142"/>
      <c r="OSX52" s="142"/>
      <c r="OSY52" s="142"/>
      <c r="OSZ52" s="142"/>
      <c r="OTA52" s="142"/>
      <c r="OTB52" s="142"/>
      <c r="OTC52" s="142"/>
      <c r="OTD52" s="142"/>
      <c r="OTE52" s="142"/>
      <c r="OTF52" s="142"/>
      <c r="OTG52" s="142"/>
      <c r="OTH52" s="142"/>
      <c r="OTI52" s="142"/>
      <c r="OTJ52" s="142"/>
      <c r="OTK52" s="142"/>
      <c r="OTL52" s="142"/>
      <c r="OTM52" s="142"/>
      <c r="OTN52" s="142"/>
      <c r="OTO52" s="142"/>
      <c r="OTP52" s="142"/>
      <c r="OTQ52" s="142"/>
      <c r="OTR52" s="142"/>
      <c r="OTS52" s="142"/>
      <c r="OTT52" s="142"/>
      <c r="OTU52" s="142"/>
      <c r="OTV52" s="142"/>
      <c r="OTW52" s="142"/>
      <c r="OTX52" s="142"/>
      <c r="OTY52" s="142"/>
      <c r="OTZ52" s="142"/>
      <c r="OUA52" s="142"/>
      <c r="OUB52" s="142"/>
      <c r="OUC52" s="142"/>
      <c r="OUD52" s="142"/>
      <c r="OUE52" s="142"/>
      <c r="OUF52" s="142"/>
      <c r="OUG52" s="142"/>
      <c r="OUH52" s="142"/>
      <c r="OUI52" s="142"/>
      <c r="OUJ52" s="142"/>
      <c r="OUK52" s="142"/>
      <c r="OUL52" s="142"/>
      <c r="OUM52" s="142"/>
      <c r="OUN52" s="142"/>
      <c r="OUO52" s="142"/>
      <c r="OUP52" s="142"/>
      <c r="OUQ52" s="142"/>
      <c r="OUR52" s="142"/>
      <c r="OUS52" s="142"/>
      <c r="OUT52" s="142"/>
      <c r="OUU52" s="142"/>
      <c r="OUV52" s="142"/>
      <c r="OUW52" s="142"/>
      <c r="OUX52" s="142"/>
      <c r="OUY52" s="142"/>
      <c r="OUZ52" s="142"/>
      <c r="OVA52" s="142"/>
      <c r="OVB52" s="142"/>
      <c r="OVC52" s="142"/>
      <c r="OVD52" s="142"/>
      <c r="OVE52" s="142"/>
      <c r="OVF52" s="142"/>
      <c r="OVG52" s="142"/>
      <c r="OVH52" s="142"/>
      <c r="OVI52" s="142"/>
      <c r="OVJ52" s="142"/>
      <c r="OVK52" s="142"/>
      <c r="OVL52" s="142"/>
      <c r="OVM52" s="142"/>
      <c r="OVN52" s="142"/>
      <c r="OVO52" s="142"/>
      <c r="OVP52" s="142"/>
      <c r="OVQ52" s="142"/>
      <c r="OVR52" s="142"/>
      <c r="OVS52" s="142"/>
      <c r="OVT52" s="142"/>
      <c r="OVU52" s="142"/>
      <c r="OVV52" s="142"/>
      <c r="OVW52" s="142"/>
      <c r="OVX52" s="142"/>
      <c r="OVY52" s="142"/>
      <c r="OVZ52" s="142"/>
      <c r="OWA52" s="142"/>
      <c r="OWB52" s="142"/>
      <c r="OWC52" s="142"/>
      <c r="OWD52" s="142"/>
      <c r="OWE52" s="142"/>
      <c r="OWF52" s="142"/>
      <c r="OWG52" s="142"/>
      <c r="OWH52" s="142"/>
      <c r="OWI52" s="142"/>
      <c r="OWJ52" s="142"/>
      <c r="OWK52" s="142"/>
      <c r="OWL52" s="142"/>
      <c r="OWM52" s="142"/>
      <c r="OWN52" s="142"/>
      <c r="OWO52" s="142"/>
      <c r="OWP52" s="142"/>
      <c r="OWQ52" s="142"/>
      <c r="OWR52" s="142"/>
      <c r="OWS52" s="142"/>
      <c r="OWT52" s="142"/>
      <c r="OWU52" s="142"/>
      <c r="OWV52" s="142"/>
      <c r="OWW52" s="142"/>
      <c r="OWX52" s="142"/>
      <c r="OWY52" s="142"/>
      <c r="OWZ52" s="142"/>
      <c r="OXA52" s="142"/>
      <c r="OXB52" s="142"/>
      <c r="OXC52" s="142"/>
      <c r="OXD52" s="142"/>
      <c r="OXE52" s="142"/>
      <c r="OXF52" s="142"/>
      <c r="OXG52" s="142"/>
      <c r="OXH52" s="142"/>
      <c r="OXI52" s="142"/>
      <c r="OXJ52" s="142"/>
      <c r="OXK52" s="142"/>
      <c r="OXL52" s="142"/>
      <c r="OXM52" s="142"/>
      <c r="OXN52" s="142"/>
      <c r="OXO52" s="142"/>
      <c r="OXP52" s="142"/>
      <c r="OXQ52" s="142"/>
      <c r="OXR52" s="142"/>
      <c r="OXS52" s="142"/>
      <c r="OXT52" s="142"/>
      <c r="OXU52" s="142"/>
      <c r="OXV52" s="142"/>
      <c r="OXW52" s="142"/>
      <c r="OXX52" s="142"/>
      <c r="OXY52" s="142"/>
      <c r="OXZ52" s="142"/>
      <c r="OYA52" s="142"/>
      <c r="OYB52" s="142"/>
      <c r="OYC52" s="142"/>
      <c r="OYD52" s="142"/>
      <c r="OYE52" s="142"/>
      <c r="OYF52" s="142"/>
      <c r="OYG52" s="142"/>
      <c r="OYH52" s="142"/>
      <c r="OYI52" s="142"/>
      <c r="OYJ52" s="142"/>
      <c r="OYK52" s="142"/>
      <c r="OYL52" s="142"/>
      <c r="OYM52" s="142"/>
      <c r="OYN52" s="142"/>
      <c r="OYO52" s="142"/>
      <c r="OYP52" s="142"/>
      <c r="OYQ52" s="142"/>
      <c r="OYR52" s="142"/>
      <c r="OYS52" s="142"/>
      <c r="OYT52" s="142"/>
      <c r="OYU52" s="142"/>
      <c r="OYV52" s="142"/>
      <c r="OYW52" s="142"/>
      <c r="OYX52" s="142"/>
      <c r="OYY52" s="142"/>
      <c r="OYZ52" s="142"/>
      <c r="OZA52" s="142"/>
      <c r="OZB52" s="142"/>
      <c r="OZC52" s="142"/>
      <c r="OZD52" s="142"/>
      <c r="OZE52" s="142"/>
      <c r="OZF52" s="142"/>
      <c r="OZG52" s="142"/>
      <c r="OZH52" s="142"/>
      <c r="OZI52" s="142"/>
      <c r="OZJ52" s="142"/>
      <c r="OZK52" s="142"/>
      <c r="OZL52" s="142"/>
      <c r="OZM52" s="142"/>
      <c r="OZN52" s="142"/>
      <c r="OZO52" s="142"/>
      <c r="OZP52" s="142"/>
      <c r="OZQ52" s="142"/>
      <c r="OZR52" s="142"/>
      <c r="OZS52" s="142"/>
      <c r="OZT52" s="142"/>
      <c r="OZU52" s="142"/>
      <c r="OZV52" s="142"/>
      <c r="OZW52" s="142"/>
      <c r="OZX52" s="142"/>
      <c r="OZY52" s="142"/>
      <c r="OZZ52" s="142"/>
      <c r="PAA52" s="142"/>
      <c r="PAB52" s="142"/>
      <c r="PAC52" s="142"/>
      <c r="PAD52" s="142"/>
      <c r="PAE52" s="142"/>
      <c r="PAF52" s="142"/>
      <c r="PAG52" s="142"/>
      <c r="PAH52" s="142"/>
      <c r="PAI52" s="142"/>
      <c r="PAJ52" s="142"/>
      <c r="PAK52" s="142"/>
      <c r="PAL52" s="142"/>
      <c r="PAM52" s="142"/>
      <c r="PAN52" s="142"/>
      <c r="PAO52" s="142"/>
      <c r="PAP52" s="142"/>
      <c r="PAQ52" s="142"/>
      <c r="PAR52" s="142"/>
      <c r="PAS52" s="142"/>
      <c r="PAT52" s="142"/>
      <c r="PAU52" s="142"/>
      <c r="PAV52" s="142"/>
      <c r="PAW52" s="142"/>
      <c r="PAX52" s="142"/>
      <c r="PAY52" s="142"/>
      <c r="PAZ52" s="142"/>
      <c r="PBA52" s="142"/>
      <c r="PBB52" s="142"/>
      <c r="PBC52" s="142"/>
      <c r="PBD52" s="142"/>
      <c r="PBE52" s="142"/>
      <c r="PBF52" s="142"/>
      <c r="PBG52" s="142"/>
      <c r="PBH52" s="142"/>
      <c r="PBI52" s="142"/>
      <c r="PBJ52" s="142"/>
      <c r="PBK52" s="142"/>
      <c r="PBL52" s="142"/>
      <c r="PBM52" s="142"/>
      <c r="PBN52" s="142"/>
      <c r="PBO52" s="142"/>
      <c r="PBP52" s="142"/>
      <c r="PBQ52" s="142"/>
      <c r="PBR52" s="142"/>
      <c r="PBS52" s="142"/>
      <c r="PBT52" s="142"/>
      <c r="PBU52" s="142"/>
      <c r="PBV52" s="142"/>
      <c r="PBW52" s="142"/>
      <c r="PBX52" s="142"/>
      <c r="PBY52" s="142"/>
      <c r="PBZ52" s="142"/>
      <c r="PCA52" s="142"/>
      <c r="PCB52" s="142"/>
      <c r="PCC52" s="142"/>
      <c r="PCD52" s="142"/>
      <c r="PCE52" s="142"/>
      <c r="PCF52" s="142"/>
      <c r="PCG52" s="142"/>
      <c r="PCH52" s="142"/>
      <c r="PCI52" s="142"/>
      <c r="PCJ52" s="142"/>
      <c r="PCK52" s="142"/>
      <c r="PCL52" s="142"/>
      <c r="PCM52" s="142"/>
      <c r="PCN52" s="142"/>
      <c r="PCO52" s="142"/>
      <c r="PCP52" s="142"/>
      <c r="PCQ52" s="142"/>
      <c r="PCR52" s="142"/>
      <c r="PCS52" s="142"/>
      <c r="PCT52" s="142"/>
      <c r="PCU52" s="142"/>
      <c r="PCV52" s="142"/>
      <c r="PCW52" s="142"/>
      <c r="PCX52" s="142"/>
      <c r="PCY52" s="142"/>
      <c r="PCZ52" s="142"/>
      <c r="PDA52" s="142"/>
      <c r="PDB52" s="142"/>
      <c r="PDC52" s="142"/>
      <c r="PDD52" s="142"/>
      <c r="PDE52" s="142"/>
      <c r="PDF52" s="142"/>
      <c r="PDG52" s="142"/>
      <c r="PDH52" s="142"/>
      <c r="PDI52" s="142"/>
      <c r="PDJ52" s="142"/>
      <c r="PDK52" s="142"/>
      <c r="PDL52" s="142"/>
      <c r="PDM52" s="142"/>
      <c r="PDN52" s="142"/>
      <c r="PDO52" s="142"/>
      <c r="PDP52" s="142"/>
      <c r="PDQ52" s="142"/>
      <c r="PDR52" s="142"/>
      <c r="PDS52" s="142"/>
      <c r="PDT52" s="142"/>
      <c r="PDU52" s="142"/>
      <c r="PDV52" s="142"/>
      <c r="PDW52" s="142"/>
      <c r="PDX52" s="142"/>
      <c r="PDY52" s="142"/>
      <c r="PDZ52" s="142"/>
      <c r="PEA52" s="142"/>
      <c r="PEB52" s="142"/>
      <c r="PEC52" s="142"/>
      <c r="PED52" s="142"/>
      <c r="PEE52" s="142"/>
      <c r="PEF52" s="142"/>
      <c r="PEG52" s="142"/>
      <c r="PEH52" s="142"/>
      <c r="PEI52" s="142"/>
      <c r="PEJ52" s="142"/>
      <c r="PEK52" s="142"/>
      <c r="PEL52" s="142"/>
      <c r="PEM52" s="142"/>
      <c r="PEN52" s="142"/>
      <c r="PEO52" s="142"/>
      <c r="PEP52" s="142"/>
      <c r="PEQ52" s="142"/>
      <c r="PER52" s="142"/>
      <c r="PES52" s="142"/>
      <c r="PET52" s="142"/>
      <c r="PEU52" s="142"/>
      <c r="PEV52" s="142"/>
      <c r="PEW52" s="142"/>
      <c r="PEX52" s="142"/>
      <c r="PEY52" s="142"/>
      <c r="PEZ52" s="142"/>
      <c r="PFA52" s="142"/>
      <c r="PFB52" s="142"/>
      <c r="PFC52" s="142"/>
      <c r="PFD52" s="142"/>
      <c r="PFE52" s="142"/>
      <c r="PFF52" s="142"/>
      <c r="PFG52" s="142"/>
      <c r="PFH52" s="142"/>
      <c r="PFI52" s="142"/>
      <c r="PFJ52" s="142"/>
      <c r="PFK52" s="142"/>
      <c r="PFL52" s="142"/>
      <c r="PFM52" s="142"/>
      <c r="PFN52" s="142"/>
      <c r="PFO52" s="142"/>
      <c r="PFP52" s="142"/>
      <c r="PFQ52" s="142"/>
      <c r="PFR52" s="142"/>
      <c r="PFS52" s="142"/>
      <c r="PFT52" s="142"/>
      <c r="PFU52" s="142"/>
      <c r="PFV52" s="142"/>
      <c r="PFW52" s="142"/>
      <c r="PFX52" s="142"/>
      <c r="PFY52" s="142"/>
      <c r="PFZ52" s="142"/>
      <c r="PGA52" s="142"/>
      <c r="PGB52" s="142"/>
      <c r="PGC52" s="142"/>
      <c r="PGD52" s="142"/>
      <c r="PGE52" s="142"/>
      <c r="PGF52" s="142"/>
      <c r="PGG52" s="142"/>
      <c r="PGH52" s="142"/>
      <c r="PGI52" s="142"/>
      <c r="PGJ52" s="142"/>
      <c r="PGK52" s="142"/>
      <c r="PGL52" s="142"/>
      <c r="PGM52" s="142"/>
      <c r="PGN52" s="142"/>
      <c r="PGO52" s="142"/>
      <c r="PGP52" s="142"/>
      <c r="PGQ52" s="142"/>
      <c r="PGR52" s="142"/>
      <c r="PGS52" s="142"/>
      <c r="PGT52" s="142"/>
      <c r="PGU52" s="142"/>
      <c r="PGV52" s="142"/>
      <c r="PGW52" s="142"/>
      <c r="PGX52" s="142"/>
      <c r="PGY52" s="142"/>
      <c r="PGZ52" s="142"/>
      <c r="PHA52" s="142"/>
      <c r="PHB52" s="142"/>
      <c r="PHC52" s="142"/>
      <c r="PHD52" s="142"/>
      <c r="PHE52" s="142"/>
      <c r="PHF52" s="142"/>
      <c r="PHG52" s="142"/>
      <c r="PHH52" s="142"/>
      <c r="PHI52" s="142"/>
      <c r="PHJ52" s="142"/>
      <c r="PHK52" s="142"/>
      <c r="PHL52" s="142"/>
      <c r="PHM52" s="142"/>
      <c r="PHN52" s="142"/>
      <c r="PHO52" s="142"/>
      <c r="PHP52" s="142"/>
      <c r="PHQ52" s="142"/>
      <c r="PHR52" s="142"/>
      <c r="PHS52" s="142"/>
      <c r="PHT52" s="142"/>
      <c r="PHU52" s="142"/>
      <c r="PHV52" s="142"/>
      <c r="PHW52" s="142"/>
      <c r="PHX52" s="142"/>
      <c r="PHY52" s="142"/>
      <c r="PHZ52" s="142"/>
      <c r="PIA52" s="142"/>
      <c r="PIB52" s="142"/>
      <c r="PIC52" s="142"/>
      <c r="PID52" s="142"/>
      <c r="PIE52" s="142"/>
      <c r="PIF52" s="142"/>
      <c r="PIG52" s="142"/>
      <c r="PIH52" s="142"/>
      <c r="PII52" s="142"/>
      <c r="PIJ52" s="142"/>
      <c r="PIK52" s="142"/>
      <c r="PIL52" s="142"/>
      <c r="PIM52" s="142"/>
      <c r="PIN52" s="142"/>
      <c r="PIO52" s="142"/>
      <c r="PIP52" s="142"/>
      <c r="PIQ52" s="142"/>
      <c r="PIR52" s="142"/>
      <c r="PIS52" s="142"/>
      <c r="PIT52" s="142"/>
      <c r="PIU52" s="142"/>
      <c r="PIV52" s="142"/>
      <c r="PIW52" s="142"/>
      <c r="PIX52" s="142"/>
      <c r="PIY52" s="142"/>
      <c r="PIZ52" s="142"/>
      <c r="PJA52" s="142"/>
      <c r="PJB52" s="142"/>
      <c r="PJC52" s="142"/>
      <c r="PJD52" s="142"/>
      <c r="PJE52" s="142"/>
      <c r="PJF52" s="142"/>
      <c r="PJG52" s="142"/>
      <c r="PJH52" s="142"/>
      <c r="PJI52" s="142"/>
      <c r="PJJ52" s="142"/>
      <c r="PJK52" s="142"/>
      <c r="PJL52" s="142"/>
      <c r="PJM52" s="142"/>
      <c r="PJN52" s="142"/>
      <c r="PJO52" s="142"/>
      <c r="PJP52" s="142"/>
      <c r="PJQ52" s="142"/>
      <c r="PJR52" s="142"/>
      <c r="PJS52" s="142"/>
      <c r="PJT52" s="142"/>
      <c r="PJU52" s="142"/>
      <c r="PJV52" s="142"/>
      <c r="PJW52" s="142"/>
      <c r="PJX52" s="142"/>
      <c r="PJY52" s="142"/>
      <c r="PJZ52" s="142"/>
      <c r="PKA52" s="142"/>
      <c r="PKB52" s="142"/>
      <c r="PKC52" s="142"/>
      <c r="PKD52" s="142"/>
      <c r="PKE52" s="142"/>
      <c r="PKF52" s="142"/>
      <c r="PKG52" s="142"/>
      <c r="PKH52" s="142"/>
      <c r="PKI52" s="142"/>
      <c r="PKJ52" s="142"/>
      <c r="PKK52" s="142"/>
      <c r="PKL52" s="142"/>
      <c r="PKM52" s="142"/>
      <c r="PKN52" s="142"/>
      <c r="PKO52" s="142"/>
      <c r="PKP52" s="142"/>
      <c r="PKQ52" s="142"/>
      <c r="PKR52" s="142"/>
      <c r="PKS52" s="142"/>
      <c r="PKT52" s="142"/>
      <c r="PKU52" s="142"/>
      <c r="PKV52" s="142"/>
      <c r="PKW52" s="142"/>
      <c r="PKX52" s="142"/>
      <c r="PKY52" s="142"/>
      <c r="PKZ52" s="142"/>
      <c r="PLA52" s="142"/>
      <c r="PLB52" s="142"/>
      <c r="PLC52" s="142"/>
      <c r="PLD52" s="142"/>
      <c r="PLE52" s="142"/>
      <c r="PLF52" s="142"/>
      <c r="PLG52" s="142"/>
      <c r="PLH52" s="142"/>
      <c r="PLI52" s="142"/>
      <c r="PLJ52" s="142"/>
      <c r="PLK52" s="142"/>
      <c r="PLL52" s="142"/>
      <c r="PLM52" s="142"/>
      <c r="PLN52" s="142"/>
      <c r="PLO52" s="142"/>
      <c r="PLP52" s="142"/>
      <c r="PLQ52" s="142"/>
      <c r="PLR52" s="142"/>
      <c r="PLS52" s="142"/>
      <c r="PLT52" s="142"/>
      <c r="PLU52" s="142"/>
      <c r="PLV52" s="142"/>
      <c r="PLW52" s="142"/>
      <c r="PLX52" s="142"/>
      <c r="PLY52" s="142"/>
      <c r="PLZ52" s="142"/>
      <c r="PMA52" s="142"/>
      <c r="PMB52" s="142"/>
      <c r="PMC52" s="142"/>
      <c r="PMD52" s="142"/>
      <c r="PME52" s="142"/>
      <c r="PMF52" s="142"/>
      <c r="PMG52" s="142"/>
      <c r="PMH52" s="142"/>
      <c r="PMI52" s="142"/>
      <c r="PMJ52" s="142"/>
      <c r="PMK52" s="142"/>
      <c r="PML52" s="142"/>
      <c r="PMM52" s="142"/>
      <c r="PMN52" s="142"/>
      <c r="PMO52" s="142"/>
      <c r="PMP52" s="142"/>
      <c r="PMQ52" s="142"/>
      <c r="PMR52" s="142"/>
      <c r="PMS52" s="142"/>
      <c r="PMT52" s="142"/>
      <c r="PMU52" s="142"/>
      <c r="PMV52" s="142"/>
      <c r="PMW52" s="142"/>
      <c r="PMX52" s="142"/>
      <c r="PMY52" s="142"/>
      <c r="PMZ52" s="142"/>
      <c r="PNA52" s="142"/>
      <c r="PNB52" s="142"/>
      <c r="PNC52" s="142"/>
      <c r="PND52" s="142"/>
      <c r="PNE52" s="142"/>
      <c r="PNF52" s="142"/>
      <c r="PNG52" s="142"/>
      <c r="PNH52" s="142"/>
      <c r="PNI52" s="142"/>
      <c r="PNJ52" s="142"/>
      <c r="PNK52" s="142"/>
      <c r="PNL52" s="142"/>
      <c r="PNM52" s="142"/>
      <c r="PNN52" s="142"/>
      <c r="PNO52" s="142"/>
      <c r="PNP52" s="142"/>
      <c r="PNQ52" s="142"/>
      <c r="PNR52" s="142"/>
      <c r="PNS52" s="142"/>
      <c r="PNT52" s="142"/>
      <c r="PNU52" s="142"/>
      <c r="PNV52" s="142"/>
      <c r="PNW52" s="142"/>
      <c r="PNX52" s="142"/>
      <c r="PNY52" s="142"/>
      <c r="PNZ52" s="142"/>
      <c r="POA52" s="142"/>
      <c r="POB52" s="142"/>
      <c r="POC52" s="142"/>
      <c r="POD52" s="142"/>
      <c r="POE52" s="142"/>
      <c r="POF52" s="142"/>
      <c r="POG52" s="142"/>
      <c r="POH52" s="142"/>
      <c r="POI52" s="142"/>
      <c r="POJ52" s="142"/>
      <c r="POK52" s="142"/>
      <c r="POL52" s="142"/>
      <c r="POM52" s="142"/>
      <c r="PON52" s="142"/>
      <c r="POO52" s="142"/>
      <c r="POP52" s="142"/>
      <c r="POQ52" s="142"/>
      <c r="POR52" s="142"/>
      <c r="POS52" s="142"/>
      <c r="POT52" s="142"/>
      <c r="POU52" s="142"/>
      <c r="POV52" s="142"/>
      <c r="POW52" s="142"/>
      <c r="POX52" s="142"/>
      <c r="POY52" s="142"/>
      <c r="POZ52" s="142"/>
      <c r="PPA52" s="142"/>
      <c r="PPB52" s="142"/>
      <c r="PPC52" s="142"/>
      <c r="PPD52" s="142"/>
      <c r="PPE52" s="142"/>
      <c r="PPF52" s="142"/>
      <c r="PPG52" s="142"/>
      <c r="PPH52" s="142"/>
      <c r="PPI52" s="142"/>
      <c r="PPJ52" s="142"/>
      <c r="PPK52" s="142"/>
      <c r="PPL52" s="142"/>
      <c r="PPM52" s="142"/>
      <c r="PPN52" s="142"/>
      <c r="PPO52" s="142"/>
      <c r="PPP52" s="142"/>
      <c r="PPQ52" s="142"/>
      <c r="PPR52" s="142"/>
      <c r="PPS52" s="142"/>
      <c r="PPT52" s="142"/>
      <c r="PPU52" s="142"/>
      <c r="PPV52" s="142"/>
      <c r="PPW52" s="142"/>
      <c r="PPX52" s="142"/>
      <c r="PPY52" s="142"/>
      <c r="PPZ52" s="142"/>
      <c r="PQA52" s="142"/>
      <c r="PQB52" s="142"/>
      <c r="PQC52" s="142"/>
      <c r="PQD52" s="142"/>
      <c r="PQE52" s="142"/>
      <c r="PQF52" s="142"/>
      <c r="PQG52" s="142"/>
      <c r="PQH52" s="142"/>
      <c r="PQI52" s="142"/>
      <c r="PQJ52" s="142"/>
      <c r="PQK52" s="142"/>
      <c r="PQL52" s="142"/>
      <c r="PQM52" s="142"/>
      <c r="PQN52" s="142"/>
      <c r="PQO52" s="142"/>
      <c r="PQP52" s="142"/>
      <c r="PQQ52" s="142"/>
      <c r="PQR52" s="142"/>
      <c r="PQS52" s="142"/>
      <c r="PQT52" s="142"/>
      <c r="PQU52" s="142"/>
      <c r="PQV52" s="142"/>
      <c r="PQW52" s="142"/>
      <c r="PQX52" s="142"/>
      <c r="PQY52" s="142"/>
      <c r="PQZ52" s="142"/>
      <c r="PRA52" s="142"/>
      <c r="PRB52" s="142"/>
      <c r="PRC52" s="142"/>
      <c r="PRD52" s="142"/>
      <c r="PRE52" s="142"/>
      <c r="PRF52" s="142"/>
      <c r="PRG52" s="142"/>
      <c r="PRH52" s="142"/>
      <c r="PRI52" s="142"/>
      <c r="PRJ52" s="142"/>
      <c r="PRK52" s="142"/>
      <c r="PRL52" s="142"/>
      <c r="PRM52" s="142"/>
      <c r="PRN52" s="142"/>
      <c r="PRO52" s="142"/>
      <c r="PRP52" s="142"/>
      <c r="PRQ52" s="142"/>
      <c r="PRR52" s="142"/>
      <c r="PRS52" s="142"/>
      <c r="PRT52" s="142"/>
      <c r="PRU52" s="142"/>
      <c r="PRV52" s="142"/>
      <c r="PRW52" s="142"/>
      <c r="PRX52" s="142"/>
      <c r="PRY52" s="142"/>
      <c r="PRZ52" s="142"/>
      <c r="PSA52" s="142"/>
      <c r="PSB52" s="142"/>
      <c r="PSC52" s="142"/>
      <c r="PSD52" s="142"/>
      <c r="PSE52" s="142"/>
      <c r="PSF52" s="142"/>
      <c r="PSG52" s="142"/>
      <c r="PSH52" s="142"/>
      <c r="PSI52" s="142"/>
      <c r="PSJ52" s="142"/>
      <c r="PSK52" s="142"/>
      <c r="PSL52" s="142"/>
      <c r="PSM52" s="142"/>
      <c r="PSN52" s="142"/>
      <c r="PSO52" s="142"/>
      <c r="PSP52" s="142"/>
      <c r="PSQ52" s="142"/>
      <c r="PSR52" s="142"/>
      <c r="PSS52" s="142"/>
      <c r="PST52" s="142"/>
      <c r="PSU52" s="142"/>
      <c r="PSV52" s="142"/>
      <c r="PSW52" s="142"/>
      <c r="PSX52" s="142"/>
      <c r="PSY52" s="142"/>
      <c r="PSZ52" s="142"/>
      <c r="PTA52" s="142"/>
      <c r="PTB52" s="142"/>
      <c r="PTC52" s="142"/>
      <c r="PTD52" s="142"/>
      <c r="PTE52" s="142"/>
      <c r="PTF52" s="142"/>
      <c r="PTG52" s="142"/>
      <c r="PTH52" s="142"/>
      <c r="PTI52" s="142"/>
      <c r="PTJ52" s="142"/>
      <c r="PTK52" s="142"/>
      <c r="PTL52" s="142"/>
      <c r="PTM52" s="142"/>
      <c r="PTN52" s="142"/>
      <c r="PTO52" s="142"/>
      <c r="PTP52" s="142"/>
      <c r="PTQ52" s="142"/>
      <c r="PTR52" s="142"/>
      <c r="PTS52" s="142"/>
      <c r="PTT52" s="142"/>
      <c r="PTU52" s="142"/>
      <c r="PTV52" s="142"/>
      <c r="PTW52" s="142"/>
      <c r="PTX52" s="142"/>
      <c r="PTY52" s="142"/>
      <c r="PTZ52" s="142"/>
      <c r="PUA52" s="142"/>
      <c r="PUB52" s="142"/>
      <c r="PUC52" s="142"/>
      <c r="PUD52" s="142"/>
      <c r="PUE52" s="142"/>
      <c r="PUF52" s="142"/>
      <c r="PUG52" s="142"/>
      <c r="PUH52" s="142"/>
      <c r="PUI52" s="142"/>
      <c r="PUJ52" s="142"/>
      <c r="PUK52" s="142"/>
      <c r="PUL52" s="142"/>
      <c r="PUM52" s="142"/>
      <c r="PUN52" s="142"/>
      <c r="PUO52" s="142"/>
      <c r="PUP52" s="142"/>
      <c r="PUQ52" s="142"/>
      <c r="PUR52" s="142"/>
      <c r="PUS52" s="142"/>
      <c r="PUT52" s="142"/>
      <c r="PUU52" s="142"/>
      <c r="PUV52" s="142"/>
      <c r="PUW52" s="142"/>
      <c r="PUX52" s="142"/>
      <c r="PUY52" s="142"/>
      <c r="PUZ52" s="142"/>
      <c r="PVA52" s="142"/>
      <c r="PVB52" s="142"/>
      <c r="PVC52" s="142"/>
      <c r="PVD52" s="142"/>
      <c r="PVE52" s="142"/>
      <c r="PVF52" s="142"/>
      <c r="PVG52" s="142"/>
      <c r="PVH52" s="142"/>
      <c r="PVI52" s="142"/>
      <c r="PVJ52" s="142"/>
      <c r="PVK52" s="142"/>
      <c r="PVL52" s="142"/>
      <c r="PVM52" s="142"/>
      <c r="PVN52" s="142"/>
      <c r="PVO52" s="142"/>
      <c r="PVP52" s="142"/>
      <c r="PVQ52" s="142"/>
      <c r="PVR52" s="142"/>
      <c r="PVS52" s="142"/>
      <c r="PVT52" s="142"/>
      <c r="PVU52" s="142"/>
      <c r="PVV52" s="142"/>
      <c r="PVW52" s="142"/>
      <c r="PVX52" s="142"/>
      <c r="PVY52" s="142"/>
      <c r="PVZ52" s="142"/>
      <c r="PWA52" s="142"/>
      <c r="PWB52" s="142"/>
      <c r="PWC52" s="142"/>
      <c r="PWD52" s="142"/>
      <c r="PWE52" s="142"/>
      <c r="PWF52" s="142"/>
      <c r="PWG52" s="142"/>
      <c r="PWH52" s="142"/>
      <c r="PWI52" s="142"/>
      <c r="PWJ52" s="142"/>
      <c r="PWK52" s="142"/>
      <c r="PWL52" s="142"/>
      <c r="PWM52" s="142"/>
      <c r="PWN52" s="142"/>
      <c r="PWO52" s="142"/>
      <c r="PWP52" s="142"/>
      <c r="PWQ52" s="142"/>
      <c r="PWR52" s="142"/>
      <c r="PWS52" s="142"/>
      <c r="PWT52" s="142"/>
      <c r="PWU52" s="142"/>
      <c r="PWV52" s="142"/>
      <c r="PWW52" s="142"/>
      <c r="PWX52" s="142"/>
      <c r="PWY52" s="142"/>
      <c r="PWZ52" s="142"/>
      <c r="PXA52" s="142"/>
      <c r="PXB52" s="142"/>
      <c r="PXC52" s="142"/>
      <c r="PXD52" s="142"/>
      <c r="PXE52" s="142"/>
      <c r="PXF52" s="142"/>
      <c r="PXG52" s="142"/>
      <c r="PXH52" s="142"/>
      <c r="PXI52" s="142"/>
      <c r="PXJ52" s="142"/>
      <c r="PXK52" s="142"/>
      <c r="PXL52" s="142"/>
      <c r="PXM52" s="142"/>
      <c r="PXN52" s="142"/>
      <c r="PXO52" s="142"/>
      <c r="PXP52" s="142"/>
      <c r="PXQ52" s="142"/>
      <c r="PXR52" s="142"/>
      <c r="PXS52" s="142"/>
      <c r="PXT52" s="142"/>
      <c r="PXU52" s="142"/>
      <c r="PXV52" s="142"/>
      <c r="PXW52" s="142"/>
      <c r="PXX52" s="142"/>
      <c r="PXY52" s="142"/>
      <c r="PXZ52" s="142"/>
      <c r="PYA52" s="142"/>
      <c r="PYB52" s="142"/>
      <c r="PYC52" s="142"/>
      <c r="PYD52" s="142"/>
      <c r="PYE52" s="142"/>
      <c r="PYF52" s="142"/>
      <c r="PYG52" s="142"/>
      <c r="PYH52" s="142"/>
      <c r="PYI52" s="142"/>
      <c r="PYJ52" s="142"/>
      <c r="PYK52" s="142"/>
      <c r="PYL52" s="142"/>
      <c r="PYM52" s="142"/>
      <c r="PYN52" s="142"/>
      <c r="PYO52" s="142"/>
      <c r="PYP52" s="142"/>
      <c r="PYQ52" s="142"/>
      <c r="PYR52" s="142"/>
      <c r="PYS52" s="142"/>
      <c r="PYT52" s="142"/>
      <c r="PYU52" s="142"/>
      <c r="PYV52" s="142"/>
      <c r="PYW52" s="142"/>
      <c r="PYX52" s="142"/>
      <c r="PYY52" s="142"/>
      <c r="PYZ52" s="142"/>
      <c r="PZA52" s="142"/>
      <c r="PZB52" s="142"/>
      <c r="PZC52" s="142"/>
      <c r="PZD52" s="142"/>
      <c r="PZE52" s="142"/>
      <c r="PZF52" s="142"/>
      <c r="PZG52" s="142"/>
      <c r="PZH52" s="142"/>
      <c r="PZI52" s="142"/>
      <c r="PZJ52" s="142"/>
      <c r="PZK52" s="142"/>
      <c r="PZL52" s="142"/>
      <c r="PZM52" s="142"/>
      <c r="PZN52" s="142"/>
      <c r="PZO52" s="142"/>
      <c r="PZP52" s="142"/>
      <c r="PZQ52" s="142"/>
      <c r="PZR52" s="142"/>
      <c r="PZS52" s="142"/>
      <c r="PZT52" s="142"/>
      <c r="PZU52" s="142"/>
      <c r="PZV52" s="142"/>
      <c r="PZW52" s="142"/>
      <c r="PZX52" s="142"/>
      <c r="PZY52" s="142"/>
      <c r="PZZ52" s="142"/>
      <c r="QAA52" s="142"/>
      <c r="QAB52" s="142"/>
      <c r="QAC52" s="142"/>
      <c r="QAD52" s="142"/>
      <c r="QAE52" s="142"/>
      <c r="QAF52" s="142"/>
      <c r="QAG52" s="142"/>
      <c r="QAH52" s="142"/>
      <c r="QAI52" s="142"/>
      <c r="QAJ52" s="142"/>
      <c r="QAK52" s="142"/>
      <c r="QAL52" s="142"/>
      <c r="QAM52" s="142"/>
      <c r="QAN52" s="142"/>
      <c r="QAO52" s="142"/>
      <c r="QAP52" s="142"/>
      <c r="QAQ52" s="142"/>
      <c r="QAR52" s="142"/>
      <c r="QAS52" s="142"/>
      <c r="QAT52" s="142"/>
      <c r="QAU52" s="142"/>
      <c r="QAV52" s="142"/>
      <c r="QAW52" s="142"/>
      <c r="QAX52" s="142"/>
      <c r="QAY52" s="142"/>
      <c r="QAZ52" s="142"/>
      <c r="QBA52" s="142"/>
      <c r="QBB52" s="142"/>
      <c r="QBC52" s="142"/>
      <c r="QBD52" s="142"/>
      <c r="QBE52" s="142"/>
      <c r="QBF52" s="142"/>
      <c r="QBG52" s="142"/>
      <c r="QBH52" s="142"/>
      <c r="QBI52" s="142"/>
      <c r="QBJ52" s="142"/>
      <c r="QBK52" s="142"/>
      <c r="QBL52" s="142"/>
      <c r="QBM52" s="142"/>
      <c r="QBN52" s="142"/>
      <c r="QBO52" s="142"/>
      <c r="QBP52" s="142"/>
      <c r="QBQ52" s="142"/>
      <c r="QBR52" s="142"/>
      <c r="QBS52" s="142"/>
      <c r="QBT52" s="142"/>
      <c r="QBU52" s="142"/>
      <c r="QBV52" s="142"/>
      <c r="QBW52" s="142"/>
      <c r="QBX52" s="142"/>
      <c r="QBY52" s="142"/>
      <c r="QBZ52" s="142"/>
      <c r="QCA52" s="142"/>
      <c r="QCB52" s="142"/>
      <c r="QCC52" s="142"/>
      <c r="QCD52" s="142"/>
      <c r="QCE52" s="142"/>
      <c r="QCF52" s="142"/>
      <c r="QCG52" s="142"/>
      <c r="QCH52" s="142"/>
      <c r="QCI52" s="142"/>
      <c r="QCJ52" s="142"/>
      <c r="QCK52" s="142"/>
      <c r="QCL52" s="142"/>
      <c r="QCM52" s="142"/>
      <c r="QCN52" s="142"/>
      <c r="QCO52" s="142"/>
      <c r="QCP52" s="142"/>
      <c r="QCQ52" s="142"/>
      <c r="QCR52" s="142"/>
      <c r="QCS52" s="142"/>
      <c r="QCT52" s="142"/>
      <c r="QCU52" s="142"/>
      <c r="QCV52" s="142"/>
      <c r="QCW52" s="142"/>
      <c r="QCX52" s="142"/>
      <c r="QCY52" s="142"/>
      <c r="QCZ52" s="142"/>
      <c r="QDA52" s="142"/>
      <c r="QDB52" s="142"/>
      <c r="QDC52" s="142"/>
      <c r="QDD52" s="142"/>
      <c r="QDE52" s="142"/>
      <c r="QDF52" s="142"/>
      <c r="QDG52" s="142"/>
      <c r="QDH52" s="142"/>
      <c r="QDI52" s="142"/>
      <c r="QDJ52" s="142"/>
      <c r="QDK52" s="142"/>
      <c r="QDL52" s="142"/>
      <c r="QDM52" s="142"/>
      <c r="QDN52" s="142"/>
      <c r="QDO52" s="142"/>
      <c r="QDP52" s="142"/>
      <c r="QDQ52" s="142"/>
      <c r="QDR52" s="142"/>
      <c r="QDS52" s="142"/>
      <c r="QDT52" s="142"/>
      <c r="QDU52" s="142"/>
      <c r="QDV52" s="142"/>
      <c r="QDW52" s="142"/>
      <c r="QDX52" s="142"/>
      <c r="QDY52" s="142"/>
      <c r="QDZ52" s="142"/>
      <c r="QEA52" s="142"/>
      <c r="QEB52" s="142"/>
      <c r="QEC52" s="142"/>
      <c r="QED52" s="142"/>
      <c r="QEE52" s="142"/>
      <c r="QEF52" s="142"/>
      <c r="QEG52" s="142"/>
      <c r="QEH52" s="142"/>
      <c r="QEI52" s="142"/>
      <c r="QEJ52" s="142"/>
      <c r="QEK52" s="142"/>
      <c r="QEL52" s="142"/>
      <c r="QEM52" s="142"/>
      <c r="QEN52" s="142"/>
      <c r="QEO52" s="142"/>
      <c r="QEP52" s="142"/>
      <c r="QEQ52" s="142"/>
      <c r="QER52" s="142"/>
      <c r="QES52" s="142"/>
      <c r="QET52" s="142"/>
      <c r="QEU52" s="142"/>
      <c r="QEV52" s="142"/>
      <c r="QEW52" s="142"/>
      <c r="QEX52" s="142"/>
      <c r="QEY52" s="142"/>
      <c r="QEZ52" s="142"/>
      <c r="QFA52" s="142"/>
      <c r="QFB52" s="142"/>
      <c r="QFC52" s="142"/>
      <c r="QFD52" s="142"/>
      <c r="QFE52" s="142"/>
      <c r="QFF52" s="142"/>
      <c r="QFG52" s="142"/>
      <c r="QFH52" s="142"/>
      <c r="QFI52" s="142"/>
      <c r="QFJ52" s="142"/>
      <c r="QFK52" s="142"/>
      <c r="QFL52" s="142"/>
      <c r="QFM52" s="142"/>
      <c r="QFN52" s="142"/>
      <c r="QFO52" s="142"/>
      <c r="QFP52" s="142"/>
      <c r="QFQ52" s="142"/>
      <c r="QFR52" s="142"/>
      <c r="QFS52" s="142"/>
      <c r="QFT52" s="142"/>
      <c r="QFU52" s="142"/>
      <c r="QFV52" s="142"/>
      <c r="QFW52" s="142"/>
      <c r="QFX52" s="142"/>
      <c r="QFY52" s="142"/>
      <c r="QFZ52" s="142"/>
      <c r="QGA52" s="142"/>
      <c r="QGB52" s="142"/>
      <c r="QGC52" s="142"/>
      <c r="QGD52" s="142"/>
      <c r="QGE52" s="142"/>
      <c r="QGF52" s="142"/>
      <c r="QGG52" s="142"/>
      <c r="QGH52" s="142"/>
      <c r="QGI52" s="142"/>
      <c r="QGJ52" s="142"/>
      <c r="QGK52" s="142"/>
      <c r="QGL52" s="142"/>
      <c r="QGM52" s="142"/>
      <c r="QGN52" s="142"/>
      <c r="QGO52" s="142"/>
      <c r="QGP52" s="142"/>
      <c r="QGQ52" s="142"/>
      <c r="QGR52" s="142"/>
      <c r="QGS52" s="142"/>
      <c r="QGT52" s="142"/>
      <c r="QGU52" s="142"/>
      <c r="QGV52" s="142"/>
      <c r="QGW52" s="142"/>
      <c r="QGX52" s="142"/>
      <c r="QGY52" s="142"/>
      <c r="QGZ52" s="142"/>
      <c r="QHA52" s="142"/>
      <c r="QHB52" s="142"/>
      <c r="QHC52" s="142"/>
      <c r="QHD52" s="142"/>
      <c r="QHE52" s="142"/>
      <c r="QHF52" s="142"/>
      <c r="QHG52" s="142"/>
      <c r="QHH52" s="142"/>
      <c r="QHI52" s="142"/>
      <c r="QHJ52" s="142"/>
      <c r="QHK52" s="142"/>
      <c r="QHL52" s="142"/>
      <c r="QHM52" s="142"/>
      <c r="QHN52" s="142"/>
      <c r="QHO52" s="142"/>
      <c r="QHP52" s="142"/>
      <c r="QHQ52" s="142"/>
      <c r="QHR52" s="142"/>
      <c r="QHS52" s="142"/>
      <c r="QHT52" s="142"/>
      <c r="QHU52" s="142"/>
      <c r="QHV52" s="142"/>
      <c r="QHW52" s="142"/>
      <c r="QHX52" s="142"/>
      <c r="QHY52" s="142"/>
      <c r="QHZ52" s="142"/>
      <c r="QIA52" s="142"/>
      <c r="QIB52" s="142"/>
      <c r="QIC52" s="142"/>
      <c r="QID52" s="142"/>
      <c r="QIE52" s="142"/>
      <c r="QIF52" s="142"/>
      <c r="QIG52" s="142"/>
      <c r="QIH52" s="142"/>
      <c r="QII52" s="142"/>
      <c r="QIJ52" s="142"/>
      <c r="QIK52" s="142"/>
      <c r="QIL52" s="142"/>
      <c r="QIM52" s="142"/>
      <c r="QIN52" s="142"/>
      <c r="QIO52" s="142"/>
      <c r="QIP52" s="142"/>
      <c r="QIQ52" s="142"/>
      <c r="QIR52" s="142"/>
      <c r="QIS52" s="142"/>
      <c r="QIT52" s="142"/>
      <c r="QIU52" s="142"/>
      <c r="QIV52" s="142"/>
      <c r="QIW52" s="142"/>
      <c r="QIX52" s="142"/>
      <c r="QIY52" s="142"/>
      <c r="QIZ52" s="142"/>
      <c r="QJA52" s="142"/>
      <c r="QJB52" s="142"/>
      <c r="QJC52" s="142"/>
      <c r="QJD52" s="142"/>
      <c r="QJE52" s="142"/>
      <c r="QJF52" s="142"/>
      <c r="QJG52" s="142"/>
      <c r="QJH52" s="142"/>
      <c r="QJI52" s="142"/>
      <c r="QJJ52" s="142"/>
      <c r="QJK52" s="142"/>
      <c r="QJL52" s="142"/>
      <c r="QJM52" s="142"/>
      <c r="QJN52" s="142"/>
      <c r="QJO52" s="142"/>
      <c r="QJP52" s="142"/>
      <c r="QJQ52" s="142"/>
      <c r="QJR52" s="142"/>
      <c r="QJS52" s="142"/>
      <c r="QJT52" s="142"/>
      <c r="QJU52" s="142"/>
      <c r="QJV52" s="142"/>
      <c r="QJW52" s="142"/>
      <c r="QJX52" s="142"/>
      <c r="QJY52" s="142"/>
      <c r="QJZ52" s="142"/>
      <c r="QKA52" s="142"/>
      <c r="QKB52" s="142"/>
      <c r="QKC52" s="142"/>
      <c r="QKD52" s="142"/>
      <c r="QKE52" s="142"/>
      <c r="QKF52" s="142"/>
      <c r="QKG52" s="142"/>
      <c r="QKH52" s="142"/>
      <c r="QKI52" s="142"/>
      <c r="QKJ52" s="142"/>
      <c r="QKK52" s="142"/>
      <c r="QKL52" s="142"/>
      <c r="QKM52" s="142"/>
      <c r="QKN52" s="142"/>
      <c r="QKO52" s="142"/>
      <c r="QKP52" s="142"/>
      <c r="QKQ52" s="142"/>
      <c r="QKR52" s="142"/>
      <c r="QKS52" s="142"/>
      <c r="QKT52" s="142"/>
      <c r="QKU52" s="142"/>
      <c r="QKV52" s="142"/>
      <c r="QKW52" s="142"/>
      <c r="QKX52" s="142"/>
      <c r="QKY52" s="142"/>
      <c r="QKZ52" s="142"/>
      <c r="QLA52" s="142"/>
      <c r="QLB52" s="142"/>
      <c r="QLC52" s="142"/>
      <c r="QLD52" s="142"/>
      <c r="QLE52" s="142"/>
      <c r="QLF52" s="142"/>
      <c r="QLG52" s="142"/>
      <c r="QLH52" s="142"/>
      <c r="QLI52" s="142"/>
      <c r="QLJ52" s="142"/>
      <c r="QLK52" s="142"/>
      <c r="QLL52" s="142"/>
      <c r="QLM52" s="142"/>
      <c r="QLN52" s="142"/>
      <c r="QLO52" s="142"/>
      <c r="QLP52" s="142"/>
      <c r="QLQ52" s="142"/>
      <c r="QLR52" s="142"/>
      <c r="QLS52" s="142"/>
      <c r="QLT52" s="142"/>
      <c r="QLU52" s="142"/>
      <c r="QLV52" s="142"/>
      <c r="QLW52" s="142"/>
      <c r="QLX52" s="142"/>
      <c r="QLY52" s="142"/>
      <c r="QLZ52" s="142"/>
      <c r="QMA52" s="142"/>
      <c r="QMB52" s="142"/>
      <c r="QMC52" s="142"/>
      <c r="QMD52" s="142"/>
      <c r="QME52" s="142"/>
      <c r="QMF52" s="142"/>
      <c r="QMG52" s="142"/>
      <c r="QMH52" s="142"/>
      <c r="QMI52" s="142"/>
      <c r="QMJ52" s="142"/>
      <c r="QMK52" s="142"/>
      <c r="QML52" s="142"/>
      <c r="QMM52" s="142"/>
      <c r="QMN52" s="142"/>
      <c r="QMO52" s="142"/>
      <c r="QMP52" s="142"/>
      <c r="QMQ52" s="142"/>
      <c r="QMR52" s="142"/>
      <c r="QMS52" s="142"/>
      <c r="QMT52" s="142"/>
      <c r="QMU52" s="142"/>
      <c r="QMV52" s="142"/>
      <c r="QMW52" s="142"/>
      <c r="QMX52" s="142"/>
      <c r="QMY52" s="142"/>
      <c r="QMZ52" s="142"/>
      <c r="QNA52" s="142"/>
      <c r="QNB52" s="142"/>
      <c r="QNC52" s="142"/>
      <c r="QND52" s="142"/>
      <c r="QNE52" s="142"/>
      <c r="QNF52" s="142"/>
      <c r="QNG52" s="142"/>
      <c r="QNH52" s="142"/>
      <c r="QNI52" s="142"/>
      <c r="QNJ52" s="142"/>
      <c r="QNK52" s="142"/>
      <c r="QNL52" s="142"/>
      <c r="QNM52" s="142"/>
      <c r="QNN52" s="142"/>
      <c r="QNO52" s="142"/>
      <c r="QNP52" s="142"/>
      <c r="QNQ52" s="142"/>
      <c r="QNR52" s="142"/>
      <c r="QNS52" s="142"/>
      <c r="QNT52" s="142"/>
      <c r="QNU52" s="142"/>
      <c r="QNV52" s="142"/>
      <c r="QNW52" s="142"/>
      <c r="QNX52" s="142"/>
      <c r="QNY52" s="142"/>
      <c r="QNZ52" s="142"/>
      <c r="QOA52" s="142"/>
      <c r="QOB52" s="142"/>
      <c r="QOC52" s="142"/>
      <c r="QOD52" s="142"/>
      <c r="QOE52" s="142"/>
      <c r="QOF52" s="142"/>
      <c r="QOG52" s="142"/>
      <c r="QOH52" s="142"/>
      <c r="QOI52" s="142"/>
      <c r="QOJ52" s="142"/>
      <c r="QOK52" s="142"/>
      <c r="QOL52" s="142"/>
      <c r="QOM52" s="142"/>
      <c r="QON52" s="142"/>
      <c r="QOO52" s="142"/>
      <c r="QOP52" s="142"/>
      <c r="QOQ52" s="142"/>
      <c r="QOR52" s="142"/>
      <c r="QOS52" s="142"/>
      <c r="QOT52" s="142"/>
      <c r="QOU52" s="142"/>
      <c r="QOV52" s="142"/>
      <c r="QOW52" s="142"/>
      <c r="QOX52" s="142"/>
      <c r="QOY52" s="142"/>
      <c r="QOZ52" s="142"/>
      <c r="QPA52" s="142"/>
      <c r="QPB52" s="142"/>
      <c r="QPC52" s="142"/>
      <c r="QPD52" s="142"/>
      <c r="QPE52" s="142"/>
      <c r="QPF52" s="142"/>
      <c r="QPG52" s="142"/>
      <c r="QPH52" s="142"/>
      <c r="QPI52" s="142"/>
      <c r="QPJ52" s="142"/>
      <c r="QPK52" s="142"/>
      <c r="QPL52" s="142"/>
      <c r="QPM52" s="142"/>
      <c r="QPN52" s="142"/>
      <c r="QPO52" s="142"/>
      <c r="QPP52" s="142"/>
      <c r="QPQ52" s="142"/>
      <c r="QPR52" s="142"/>
      <c r="QPS52" s="142"/>
      <c r="QPT52" s="142"/>
      <c r="QPU52" s="142"/>
      <c r="QPV52" s="142"/>
      <c r="QPW52" s="142"/>
      <c r="QPX52" s="142"/>
      <c r="QPY52" s="142"/>
      <c r="QPZ52" s="142"/>
      <c r="QQA52" s="142"/>
      <c r="QQB52" s="142"/>
      <c r="QQC52" s="142"/>
      <c r="QQD52" s="142"/>
      <c r="QQE52" s="142"/>
      <c r="QQF52" s="142"/>
      <c r="QQG52" s="142"/>
      <c r="QQH52" s="142"/>
      <c r="QQI52" s="142"/>
      <c r="QQJ52" s="142"/>
      <c r="QQK52" s="142"/>
      <c r="QQL52" s="142"/>
      <c r="QQM52" s="142"/>
      <c r="QQN52" s="142"/>
      <c r="QQO52" s="142"/>
      <c r="QQP52" s="142"/>
      <c r="QQQ52" s="142"/>
      <c r="QQR52" s="142"/>
      <c r="QQS52" s="142"/>
      <c r="QQT52" s="142"/>
      <c r="QQU52" s="142"/>
      <c r="QQV52" s="142"/>
      <c r="QQW52" s="142"/>
      <c r="QQX52" s="142"/>
      <c r="QQY52" s="142"/>
      <c r="QQZ52" s="142"/>
      <c r="QRA52" s="142"/>
      <c r="QRB52" s="142"/>
      <c r="QRC52" s="142"/>
      <c r="QRD52" s="142"/>
      <c r="QRE52" s="142"/>
      <c r="QRF52" s="142"/>
      <c r="QRG52" s="142"/>
      <c r="QRH52" s="142"/>
      <c r="QRI52" s="142"/>
      <c r="QRJ52" s="142"/>
      <c r="QRK52" s="142"/>
      <c r="QRL52" s="142"/>
      <c r="QRM52" s="142"/>
      <c r="QRN52" s="142"/>
      <c r="QRO52" s="142"/>
      <c r="QRP52" s="142"/>
      <c r="QRQ52" s="142"/>
      <c r="QRR52" s="142"/>
      <c r="QRS52" s="142"/>
      <c r="QRT52" s="142"/>
      <c r="QRU52" s="142"/>
      <c r="QRV52" s="142"/>
      <c r="QRW52" s="142"/>
      <c r="QRX52" s="142"/>
      <c r="QRY52" s="142"/>
      <c r="QRZ52" s="142"/>
      <c r="QSA52" s="142"/>
      <c r="QSB52" s="142"/>
      <c r="QSC52" s="142"/>
      <c r="QSD52" s="142"/>
      <c r="QSE52" s="142"/>
      <c r="QSF52" s="142"/>
      <c r="QSG52" s="142"/>
      <c r="QSH52" s="142"/>
      <c r="QSI52" s="142"/>
      <c r="QSJ52" s="142"/>
      <c r="QSK52" s="142"/>
      <c r="QSL52" s="142"/>
      <c r="QSM52" s="142"/>
      <c r="QSN52" s="142"/>
      <c r="QSO52" s="142"/>
      <c r="QSP52" s="142"/>
      <c r="QSQ52" s="142"/>
      <c r="QSR52" s="142"/>
      <c r="QSS52" s="142"/>
      <c r="QST52" s="142"/>
      <c r="QSU52" s="142"/>
      <c r="QSV52" s="142"/>
      <c r="QSW52" s="142"/>
      <c r="QSX52" s="142"/>
      <c r="QSY52" s="142"/>
      <c r="QSZ52" s="142"/>
      <c r="QTA52" s="142"/>
      <c r="QTB52" s="142"/>
      <c r="QTC52" s="142"/>
      <c r="QTD52" s="142"/>
      <c r="QTE52" s="142"/>
      <c r="QTF52" s="142"/>
      <c r="QTG52" s="142"/>
      <c r="QTH52" s="142"/>
      <c r="QTI52" s="142"/>
      <c r="QTJ52" s="142"/>
      <c r="QTK52" s="142"/>
      <c r="QTL52" s="142"/>
      <c r="QTM52" s="142"/>
      <c r="QTN52" s="142"/>
      <c r="QTO52" s="142"/>
      <c r="QTP52" s="142"/>
      <c r="QTQ52" s="142"/>
      <c r="QTR52" s="142"/>
      <c r="QTS52" s="142"/>
      <c r="QTT52" s="142"/>
      <c r="QTU52" s="142"/>
      <c r="QTV52" s="142"/>
      <c r="QTW52" s="142"/>
      <c r="QTX52" s="142"/>
      <c r="QTY52" s="142"/>
      <c r="QTZ52" s="142"/>
      <c r="QUA52" s="142"/>
      <c r="QUB52" s="142"/>
      <c r="QUC52" s="142"/>
      <c r="QUD52" s="142"/>
      <c r="QUE52" s="142"/>
      <c r="QUF52" s="142"/>
      <c r="QUG52" s="142"/>
      <c r="QUH52" s="142"/>
      <c r="QUI52" s="142"/>
      <c r="QUJ52" s="142"/>
      <c r="QUK52" s="142"/>
      <c r="QUL52" s="142"/>
      <c r="QUM52" s="142"/>
      <c r="QUN52" s="142"/>
      <c r="QUO52" s="142"/>
      <c r="QUP52" s="142"/>
      <c r="QUQ52" s="142"/>
      <c r="QUR52" s="142"/>
      <c r="QUS52" s="142"/>
      <c r="QUT52" s="142"/>
      <c r="QUU52" s="142"/>
      <c r="QUV52" s="142"/>
      <c r="QUW52" s="142"/>
      <c r="QUX52" s="142"/>
      <c r="QUY52" s="142"/>
      <c r="QUZ52" s="142"/>
      <c r="QVA52" s="142"/>
      <c r="QVB52" s="142"/>
      <c r="QVC52" s="142"/>
      <c r="QVD52" s="142"/>
      <c r="QVE52" s="142"/>
      <c r="QVF52" s="142"/>
      <c r="QVG52" s="142"/>
      <c r="QVH52" s="142"/>
      <c r="QVI52" s="142"/>
      <c r="QVJ52" s="142"/>
      <c r="QVK52" s="142"/>
      <c r="QVL52" s="142"/>
      <c r="QVM52" s="142"/>
      <c r="QVN52" s="142"/>
      <c r="QVO52" s="142"/>
      <c r="QVP52" s="142"/>
      <c r="QVQ52" s="142"/>
      <c r="QVR52" s="142"/>
      <c r="QVS52" s="142"/>
      <c r="QVT52" s="142"/>
      <c r="QVU52" s="142"/>
      <c r="QVV52" s="142"/>
      <c r="QVW52" s="142"/>
      <c r="QVX52" s="142"/>
      <c r="QVY52" s="142"/>
      <c r="QVZ52" s="142"/>
      <c r="QWA52" s="142"/>
      <c r="QWB52" s="142"/>
      <c r="QWC52" s="142"/>
      <c r="QWD52" s="142"/>
      <c r="QWE52" s="142"/>
      <c r="QWF52" s="142"/>
      <c r="QWG52" s="142"/>
      <c r="QWH52" s="142"/>
      <c r="QWI52" s="142"/>
      <c r="QWJ52" s="142"/>
      <c r="QWK52" s="142"/>
      <c r="QWL52" s="142"/>
      <c r="QWM52" s="142"/>
      <c r="QWN52" s="142"/>
      <c r="QWO52" s="142"/>
      <c r="QWP52" s="142"/>
      <c r="QWQ52" s="142"/>
      <c r="QWR52" s="142"/>
      <c r="QWS52" s="142"/>
      <c r="QWT52" s="142"/>
      <c r="QWU52" s="142"/>
      <c r="QWV52" s="142"/>
      <c r="QWW52" s="142"/>
      <c r="QWX52" s="142"/>
      <c r="QWY52" s="142"/>
      <c r="QWZ52" s="142"/>
      <c r="QXA52" s="142"/>
      <c r="QXB52" s="142"/>
      <c r="QXC52" s="142"/>
      <c r="QXD52" s="142"/>
      <c r="QXE52" s="142"/>
      <c r="QXF52" s="142"/>
      <c r="QXG52" s="142"/>
      <c r="QXH52" s="142"/>
      <c r="QXI52" s="142"/>
      <c r="QXJ52" s="142"/>
      <c r="QXK52" s="142"/>
      <c r="QXL52" s="142"/>
      <c r="QXM52" s="142"/>
      <c r="QXN52" s="142"/>
      <c r="QXO52" s="142"/>
      <c r="QXP52" s="142"/>
      <c r="QXQ52" s="142"/>
      <c r="QXR52" s="142"/>
      <c r="QXS52" s="142"/>
      <c r="QXT52" s="142"/>
      <c r="QXU52" s="142"/>
      <c r="QXV52" s="142"/>
      <c r="QXW52" s="142"/>
      <c r="QXX52" s="142"/>
      <c r="QXY52" s="142"/>
      <c r="QXZ52" s="142"/>
      <c r="QYA52" s="142"/>
      <c r="QYB52" s="142"/>
      <c r="QYC52" s="142"/>
      <c r="QYD52" s="142"/>
      <c r="QYE52" s="142"/>
      <c r="QYF52" s="142"/>
      <c r="QYG52" s="142"/>
      <c r="QYH52" s="142"/>
      <c r="QYI52" s="142"/>
      <c r="QYJ52" s="142"/>
      <c r="QYK52" s="142"/>
      <c r="QYL52" s="142"/>
      <c r="QYM52" s="142"/>
      <c r="QYN52" s="142"/>
      <c r="QYO52" s="142"/>
      <c r="QYP52" s="142"/>
      <c r="QYQ52" s="142"/>
      <c r="QYR52" s="142"/>
      <c r="QYS52" s="142"/>
      <c r="QYT52" s="142"/>
      <c r="QYU52" s="142"/>
      <c r="QYV52" s="142"/>
      <c r="QYW52" s="142"/>
      <c r="QYX52" s="142"/>
      <c r="QYY52" s="142"/>
      <c r="QYZ52" s="142"/>
      <c r="QZA52" s="142"/>
      <c r="QZB52" s="142"/>
      <c r="QZC52" s="142"/>
      <c r="QZD52" s="142"/>
      <c r="QZE52" s="142"/>
      <c r="QZF52" s="142"/>
      <c r="QZG52" s="142"/>
      <c r="QZH52" s="142"/>
      <c r="QZI52" s="142"/>
      <c r="QZJ52" s="142"/>
      <c r="QZK52" s="142"/>
      <c r="QZL52" s="142"/>
      <c r="QZM52" s="142"/>
      <c r="QZN52" s="142"/>
      <c r="QZO52" s="142"/>
      <c r="QZP52" s="142"/>
      <c r="QZQ52" s="142"/>
      <c r="QZR52" s="142"/>
      <c r="QZS52" s="142"/>
      <c r="QZT52" s="142"/>
      <c r="QZU52" s="142"/>
      <c r="QZV52" s="142"/>
      <c r="QZW52" s="142"/>
      <c r="QZX52" s="142"/>
      <c r="QZY52" s="142"/>
      <c r="QZZ52" s="142"/>
      <c r="RAA52" s="142"/>
      <c r="RAB52" s="142"/>
      <c r="RAC52" s="142"/>
      <c r="RAD52" s="142"/>
      <c r="RAE52" s="142"/>
      <c r="RAF52" s="142"/>
      <c r="RAG52" s="142"/>
      <c r="RAH52" s="142"/>
      <c r="RAI52" s="142"/>
      <c r="RAJ52" s="142"/>
      <c r="RAK52" s="142"/>
      <c r="RAL52" s="142"/>
      <c r="RAM52" s="142"/>
      <c r="RAN52" s="142"/>
      <c r="RAO52" s="142"/>
      <c r="RAP52" s="142"/>
      <c r="RAQ52" s="142"/>
      <c r="RAR52" s="142"/>
      <c r="RAS52" s="142"/>
      <c r="RAT52" s="142"/>
      <c r="RAU52" s="142"/>
      <c r="RAV52" s="142"/>
      <c r="RAW52" s="142"/>
      <c r="RAX52" s="142"/>
      <c r="RAY52" s="142"/>
      <c r="RAZ52" s="142"/>
      <c r="RBA52" s="142"/>
      <c r="RBB52" s="142"/>
      <c r="RBC52" s="142"/>
      <c r="RBD52" s="142"/>
      <c r="RBE52" s="142"/>
      <c r="RBF52" s="142"/>
      <c r="RBG52" s="142"/>
      <c r="RBH52" s="142"/>
      <c r="RBI52" s="142"/>
      <c r="RBJ52" s="142"/>
      <c r="RBK52" s="142"/>
      <c r="RBL52" s="142"/>
      <c r="RBM52" s="142"/>
      <c r="RBN52" s="142"/>
      <c r="RBO52" s="142"/>
      <c r="RBP52" s="142"/>
      <c r="RBQ52" s="142"/>
      <c r="RBR52" s="142"/>
      <c r="RBS52" s="142"/>
      <c r="RBT52" s="142"/>
      <c r="RBU52" s="142"/>
      <c r="RBV52" s="142"/>
      <c r="RBW52" s="142"/>
      <c r="RBX52" s="142"/>
      <c r="RBY52" s="142"/>
      <c r="RBZ52" s="142"/>
      <c r="RCA52" s="142"/>
      <c r="RCB52" s="142"/>
      <c r="RCC52" s="142"/>
      <c r="RCD52" s="142"/>
      <c r="RCE52" s="142"/>
      <c r="RCF52" s="142"/>
      <c r="RCG52" s="142"/>
      <c r="RCH52" s="142"/>
      <c r="RCI52" s="142"/>
      <c r="RCJ52" s="142"/>
      <c r="RCK52" s="142"/>
      <c r="RCL52" s="142"/>
      <c r="RCM52" s="142"/>
      <c r="RCN52" s="142"/>
      <c r="RCO52" s="142"/>
      <c r="RCP52" s="142"/>
      <c r="RCQ52" s="142"/>
      <c r="RCR52" s="142"/>
      <c r="RCS52" s="142"/>
      <c r="RCT52" s="142"/>
      <c r="RCU52" s="142"/>
      <c r="RCV52" s="142"/>
      <c r="RCW52" s="142"/>
      <c r="RCX52" s="142"/>
      <c r="RCY52" s="142"/>
      <c r="RCZ52" s="142"/>
      <c r="RDA52" s="142"/>
      <c r="RDB52" s="142"/>
      <c r="RDC52" s="142"/>
      <c r="RDD52" s="142"/>
      <c r="RDE52" s="142"/>
      <c r="RDF52" s="142"/>
      <c r="RDG52" s="142"/>
      <c r="RDH52" s="142"/>
      <c r="RDI52" s="142"/>
      <c r="RDJ52" s="142"/>
      <c r="RDK52" s="142"/>
      <c r="RDL52" s="142"/>
      <c r="RDM52" s="142"/>
      <c r="RDN52" s="142"/>
      <c r="RDO52" s="142"/>
      <c r="RDP52" s="142"/>
      <c r="RDQ52" s="142"/>
      <c r="RDR52" s="142"/>
      <c r="RDS52" s="142"/>
      <c r="RDT52" s="142"/>
      <c r="RDU52" s="142"/>
      <c r="RDV52" s="142"/>
      <c r="RDW52" s="142"/>
      <c r="RDX52" s="142"/>
      <c r="RDY52" s="142"/>
      <c r="RDZ52" s="142"/>
      <c r="REA52" s="142"/>
      <c r="REB52" s="142"/>
      <c r="REC52" s="142"/>
      <c r="RED52" s="142"/>
      <c r="REE52" s="142"/>
      <c r="REF52" s="142"/>
      <c r="REG52" s="142"/>
      <c r="REH52" s="142"/>
      <c r="REI52" s="142"/>
      <c r="REJ52" s="142"/>
      <c r="REK52" s="142"/>
      <c r="REL52" s="142"/>
      <c r="REM52" s="142"/>
      <c r="REN52" s="142"/>
      <c r="REO52" s="142"/>
      <c r="REP52" s="142"/>
      <c r="REQ52" s="142"/>
      <c r="RER52" s="142"/>
      <c r="RES52" s="142"/>
      <c r="RET52" s="142"/>
      <c r="REU52" s="142"/>
      <c r="REV52" s="142"/>
      <c r="REW52" s="142"/>
      <c r="REX52" s="142"/>
      <c r="REY52" s="142"/>
      <c r="REZ52" s="142"/>
      <c r="RFA52" s="142"/>
      <c r="RFB52" s="142"/>
      <c r="RFC52" s="142"/>
      <c r="RFD52" s="142"/>
      <c r="RFE52" s="142"/>
      <c r="RFF52" s="142"/>
      <c r="RFG52" s="142"/>
      <c r="RFH52" s="142"/>
      <c r="RFI52" s="142"/>
      <c r="RFJ52" s="142"/>
      <c r="RFK52" s="142"/>
      <c r="RFL52" s="142"/>
      <c r="RFM52" s="142"/>
      <c r="RFN52" s="142"/>
      <c r="RFO52" s="142"/>
      <c r="RFP52" s="142"/>
      <c r="RFQ52" s="142"/>
      <c r="RFR52" s="142"/>
      <c r="RFS52" s="142"/>
      <c r="RFT52" s="142"/>
      <c r="RFU52" s="142"/>
      <c r="RFV52" s="142"/>
      <c r="RFW52" s="142"/>
      <c r="RFX52" s="142"/>
      <c r="RFY52" s="142"/>
      <c r="RFZ52" s="142"/>
      <c r="RGA52" s="142"/>
      <c r="RGB52" s="142"/>
      <c r="RGC52" s="142"/>
      <c r="RGD52" s="142"/>
      <c r="RGE52" s="142"/>
      <c r="RGF52" s="142"/>
      <c r="RGG52" s="142"/>
      <c r="RGH52" s="142"/>
      <c r="RGI52" s="142"/>
      <c r="RGJ52" s="142"/>
      <c r="RGK52" s="142"/>
      <c r="RGL52" s="142"/>
      <c r="RGM52" s="142"/>
      <c r="RGN52" s="142"/>
      <c r="RGO52" s="142"/>
      <c r="RGP52" s="142"/>
      <c r="RGQ52" s="142"/>
      <c r="RGR52" s="142"/>
      <c r="RGS52" s="142"/>
      <c r="RGT52" s="142"/>
      <c r="RGU52" s="142"/>
      <c r="RGV52" s="142"/>
      <c r="RGW52" s="142"/>
      <c r="RGX52" s="142"/>
      <c r="RGY52" s="142"/>
      <c r="RGZ52" s="142"/>
      <c r="RHA52" s="142"/>
      <c r="RHB52" s="142"/>
      <c r="RHC52" s="142"/>
      <c r="RHD52" s="142"/>
      <c r="RHE52" s="142"/>
      <c r="RHF52" s="142"/>
      <c r="RHG52" s="142"/>
      <c r="RHH52" s="142"/>
      <c r="RHI52" s="142"/>
      <c r="RHJ52" s="142"/>
      <c r="RHK52" s="142"/>
      <c r="RHL52" s="142"/>
      <c r="RHM52" s="142"/>
      <c r="RHN52" s="142"/>
      <c r="RHO52" s="142"/>
      <c r="RHP52" s="142"/>
      <c r="RHQ52" s="142"/>
      <c r="RHR52" s="142"/>
      <c r="RHS52" s="142"/>
      <c r="RHT52" s="142"/>
      <c r="RHU52" s="142"/>
      <c r="RHV52" s="142"/>
      <c r="RHW52" s="142"/>
      <c r="RHX52" s="142"/>
      <c r="RHY52" s="142"/>
      <c r="RHZ52" s="142"/>
      <c r="RIA52" s="142"/>
      <c r="RIB52" s="142"/>
      <c r="RIC52" s="142"/>
      <c r="RID52" s="142"/>
      <c r="RIE52" s="142"/>
      <c r="RIF52" s="142"/>
      <c r="RIG52" s="142"/>
      <c r="RIH52" s="142"/>
      <c r="RII52" s="142"/>
      <c r="RIJ52" s="142"/>
      <c r="RIK52" s="142"/>
      <c r="RIL52" s="142"/>
      <c r="RIM52" s="142"/>
      <c r="RIN52" s="142"/>
      <c r="RIO52" s="142"/>
      <c r="RIP52" s="142"/>
      <c r="RIQ52" s="142"/>
      <c r="RIR52" s="142"/>
      <c r="RIS52" s="142"/>
      <c r="RIT52" s="142"/>
      <c r="RIU52" s="142"/>
      <c r="RIV52" s="142"/>
      <c r="RIW52" s="142"/>
      <c r="RIX52" s="142"/>
      <c r="RIY52" s="142"/>
      <c r="RIZ52" s="142"/>
      <c r="RJA52" s="142"/>
      <c r="RJB52" s="142"/>
      <c r="RJC52" s="142"/>
      <c r="RJD52" s="142"/>
      <c r="RJE52" s="142"/>
      <c r="RJF52" s="142"/>
      <c r="RJG52" s="142"/>
      <c r="RJH52" s="142"/>
      <c r="RJI52" s="142"/>
      <c r="RJJ52" s="142"/>
      <c r="RJK52" s="142"/>
      <c r="RJL52" s="142"/>
      <c r="RJM52" s="142"/>
      <c r="RJN52" s="142"/>
      <c r="RJO52" s="142"/>
      <c r="RJP52" s="142"/>
      <c r="RJQ52" s="142"/>
      <c r="RJR52" s="142"/>
      <c r="RJS52" s="142"/>
      <c r="RJT52" s="142"/>
      <c r="RJU52" s="142"/>
      <c r="RJV52" s="142"/>
      <c r="RJW52" s="142"/>
      <c r="RJX52" s="142"/>
      <c r="RJY52" s="142"/>
      <c r="RJZ52" s="142"/>
      <c r="RKA52" s="142"/>
      <c r="RKB52" s="142"/>
      <c r="RKC52" s="142"/>
      <c r="RKD52" s="142"/>
      <c r="RKE52" s="142"/>
      <c r="RKF52" s="142"/>
      <c r="RKG52" s="142"/>
      <c r="RKH52" s="142"/>
      <c r="RKI52" s="142"/>
      <c r="RKJ52" s="142"/>
      <c r="RKK52" s="142"/>
      <c r="RKL52" s="142"/>
      <c r="RKM52" s="142"/>
      <c r="RKN52" s="142"/>
      <c r="RKO52" s="142"/>
      <c r="RKP52" s="142"/>
      <c r="RKQ52" s="142"/>
      <c r="RKR52" s="142"/>
      <c r="RKS52" s="142"/>
      <c r="RKT52" s="142"/>
      <c r="RKU52" s="142"/>
      <c r="RKV52" s="142"/>
      <c r="RKW52" s="142"/>
      <c r="RKX52" s="142"/>
      <c r="RKY52" s="142"/>
      <c r="RKZ52" s="142"/>
      <c r="RLA52" s="142"/>
      <c r="RLB52" s="142"/>
      <c r="RLC52" s="142"/>
      <c r="RLD52" s="142"/>
      <c r="RLE52" s="142"/>
      <c r="RLF52" s="142"/>
      <c r="RLG52" s="142"/>
      <c r="RLH52" s="142"/>
      <c r="RLI52" s="142"/>
      <c r="RLJ52" s="142"/>
      <c r="RLK52" s="142"/>
      <c r="RLL52" s="142"/>
      <c r="RLM52" s="142"/>
      <c r="RLN52" s="142"/>
      <c r="RLO52" s="142"/>
      <c r="RLP52" s="142"/>
      <c r="RLQ52" s="142"/>
      <c r="RLR52" s="142"/>
      <c r="RLS52" s="142"/>
      <c r="RLT52" s="142"/>
      <c r="RLU52" s="142"/>
      <c r="RLV52" s="142"/>
      <c r="RLW52" s="142"/>
      <c r="RLX52" s="142"/>
      <c r="RLY52" s="142"/>
      <c r="RLZ52" s="142"/>
      <c r="RMA52" s="142"/>
      <c r="RMB52" s="142"/>
      <c r="RMC52" s="142"/>
      <c r="RMD52" s="142"/>
      <c r="RME52" s="142"/>
      <c r="RMF52" s="142"/>
      <c r="RMG52" s="142"/>
      <c r="RMH52" s="142"/>
      <c r="RMI52" s="142"/>
      <c r="RMJ52" s="142"/>
      <c r="RMK52" s="142"/>
      <c r="RML52" s="142"/>
      <c r="RMM52" s="142"/>
      <c r="RMN52" s="142"/>
      <c r="RMO52" s="142"/>
      <c r="RMP52" s="142"/>
      <c r="RMQ52" s="142"/>
      <c r="RMR52" s="142"/>
      <c r="RMS52" s="142"/>
      <c r="RMT52" s="142"/>
      <c r="RMU52" s="142"/>
      <c r="RMV52" s="142"/>
      <c r="RMW52" s="142"/>
      <c r="RMX52" s="142"/>
      <c r="RMY52" s="142"/>
      <c r="RMZ52" s="142"/>
      <c r="RNA52" s="142"/>
      <c r="RNB52" s="142"/>
      <c r="RNC52" s="142"/>
      <c r="RND52" s="142"/>
      <c r="RNE52" s="142"/>
      <c r="RNF52" s="142"/>
      <c r="RNG52" s="142"/>
      <c r="RNH52" s="142"/>
      <c r="RNI52" s="142"/>
      <c r="RNJ52" s="142"/>
      <c r="RNK52" s="142"/>
      <c r="RNL52" s="142"/>
      <c r="RNM52" s="142"/>
      <c r="RNN52" s="142"/>
      <c r="RNO52" s="142"/>
      <c r="RNP52" s="142"/>
      <c r="RNQ52" s="142"/>
      <c r="RNR52" s="142"/>
      <c r="RNS52" s="142"/>
      <c r="RNT52" s="142"/>
      <c r="RNU52" s="142"/>
      <c r="RNV52" s="142"/>
      <c r="RNW52" s="142"/>
      <c r="RNX52" s="142"/>
      <c r="RNY52" s="142"/>
      <c r="RNZ52" s="142"/>
      <c r="ROA52" s="142"/>
      <c r="ROB52" s="142"/>
      <c r="ROC52" s="142"/>
      <c r="ROD52" s="142"/>
      <c r="ROE52" s="142"/>
      <c r="ROF52" s="142"/>
      <c r="ROG52" s="142"/>
      <c r="ROH52" s="142"/>
      <c r="ROI52" s="142"/>
      <c r="ROJ52" s="142"/>
      <c r="ROK52" s="142"/>
      <c r="ROL52" s="142"/>
      <c r="ROM52" s="142"/>
      <c r="RON52" s="142"/>
      <c r="ROO52" s="142"/>
      <c r="ROP52" s="142"/>
      <c r="ROQ52" s="142"/>
      <c r="ROR52" s="142"/>
      <c r="ROS52" s="142"/>
      <c r="ROT52" s="142"/>
      <c r="ROU52" s="142"/>
      <c r="ROV52" s="142"/>
      <c r="ROW52" s="142"/>
      <c r="ROX52" s="142"/>
      <c r="ROY52" s="142"/>
      <c r="ROZ52" s="142"/>
      <c r="RPA52" s="142"/>
      <c r="RPB52" s="142"/>
      <c r="RPC52" s="142"/>
      <c r="RPD52" s="142"/>
      <c r="RPE52" s="142"/>
      <c r="RPF52" s="142"/>
      <c r="RPG52" s="142"/>
      <c r="RPH52" s="142"/>
      <c r="RPI52" s="142"/>
      <c r="RPJ52" s="142"/>
      <c r="RPK52" s="142"/>
      <c r="RPL52" s="142"/>
      <c r="RPM52" s="142"/>
      <c r="RPN52" s="142"/>
      <c r="RPO52" s="142"/>
      <c r="RPP52" s="142"/>
      <c r="RPQ52" s="142"/>
      <c r="RPR52" s="142"/>
      <c r="RPS52" s="142"/>
      <c r="RPT52" s="142"/>
      <c r="RPU52" s="142"/>
      <c r="RPV52" s="142"/>
      <c r="RPW52" s="142"/>
      <c r="RPX52" s="142"/>
      <c r="RPY52" s="142"/>
      <c r="RPZ52" s="142"/>
      <c r="RQA52" s="142"/>
      <c r="RQB52" s="142"/>
      <c r="RQC52" s="142"/>
      <c r="RQD52" s="142"/>
      <c r="RQE52" s="142"/>
      <c r="RQF52" s="142"/>
      <c r="RQG52" s="142"/>
      <c r="RQH52" s="142"/>
      <c r="RQI52" s="142"/>
      <c r="RQJ52" s="142"/>
      <c r="RQK52" s="142"/>
      <c r="RQL52" s="142"/>
      <c r="RQM52" s="142"/>
      <c r="RQN52" s="142"/>
      <c r="RQO52" s="142"/>
      <c r="RQP52" s="142"/>
      <c r="RQQ52" s="142"/>
      <c r="RQR52" s="142"/>
      <c r="RQS52" s="142"/>
      <c r="RQT52" s="142"/>
      <c r="RQU52" s="142"/>
      <c r="RQV52" s="142"/>
      <c r="RQW52" s="142"/>
      <c r="RQX52" s="142"/>
      <c r="RQY52" s="142"/>
      <c r="RQZ52" s="142"/>
      <c r="RRA52" s="142"/>
      <c r="RRB52" s="142"/>
      <c r="RRC52" s="142"/>
      <c r="RRD52" s="142"/>
      <c r="RRE52" s="142"/>
      <c r="RRF52" s="142"/>
      <c r="RRG52" s="142"/>
      <c r="RRH52" s="142"/>
      <c r="RRI52" s="142"/>
      <c r="RRJ52" s="142"/>
      <c r="RRK52" s="142"/>
      <c r="RRL52" s="142"/>
      <c r="RRM52" s="142"/>
      <c r="RRN52" s="142"/>
      <c r="RRO52" s="142"/>
      <c r="RRP52" s="142"/>
      <c r="RRQ52" s="142"/>
      <c r="RRR52" s="142"/>
      <c r="RRS52" s="142"/>
      <c r="RRT52" s="142"/>
      <c r="RRU52" s="142"/>
      <c r="RRV52" s="142"/>
      <c r="RRW52" s="142"/>
      <c r="RRX52" s="142"/>
      <c r="RRY52" s="142"/>
      <c r="RRZ52" s="142"/>
      <c r="RSA52" s="142"/>
      <c r="RSB52" s="142"/>
      <c r="RSC52" s="142"/>
      <c r="RSD52" s="142"/>
      <c r="RSE52" s="142"/>
      <c r="RSF52" s="142"/>
      <c r="RSG52" s="142"/>
      <c r="RSH52" s="142"/>
      <c r="RSI52" s="142"/>
      <c r="RSJ52" s="142"/>
      <c r="RSK52" s="142"/>
      <c r="RSL52" s="142"/>
      <c r="RSM52" s="142"/>
      <c r="RSN52" s="142"/>
      <c r="RSO52" s="142"/>
      <c r="RSP52" s="142"/>
      <c r="RSQ52" s="142"/>
      <c r="RSR52" s="142"/>
      <c r="RSS52" s="142"/>
      <c r="RST52" s="142"/>
      <c r="RSU52" s="142"/>
      <c r="RSV52" s="142"/>
      <c r="RSW52" s="142"/>
      <c r="RSX52" s="142"/>
      <c r="RSY52" s="142"/>
      <c r="RSZ52" s="142"/>
      <c r="RTA52" s="142"/>
      <c r="RTB52" s="142"/>
      <c r="RTC52" s="142"/>
      <c r="RTD52" s="142"/>
      <c r="RTE52" s="142"/>
      <c r="RTF52" s="142"/>
      <c r="RTG52" s="142"/>
      <c r="RTH52" s="142"/>
      <c r="RTI52" s="142"/>
      <c r="RTJ52" s="142"/>
      <c r="RTK52" s="142"/>
      <c r="RTL52" s="142"/>
      <c r="RTM52" s="142"/>
      <c r="RTN52" s="142"/>
      <c r="RTO52" s="142"/>
      <c r="RTP52" s="142"/>
      <c r="RTQ52" s="142"/>
      <c r="RTR52" s="142"/>
      <c r="RTS52" s="142"/>
      <c r="RTT52" s="142"/>
      <c r="RTU52" s="142"/>
      <c r="RTV52" s="142"/>
      <c r="RTW52" s="142"/>
      <c r="RTX52" s="142"/>
      <c r="RTY52" s="142"/>
      <c r="RTZ52" s="142"/>
      <c r="RUA52" s="142"/>
      <c r="RUB52" s="142"/>
      <c r="RUC52" s="142"/>
      <c r="RUD52" s="142"/>
      <c r="RUE52" s="142"/>
      <c r="RUF52" s="142"/>
      <c r="RUG52" s="142"/>
      <c r="RUH52" s="142"/>
      <c r="RUI52" s="142"/>
      <c r="RUJ52" s="142"/>
      <c r="RUK52" s="142"/>
      <c r="RUL52" s="142"/>
      <c r="RUM52" s="142"/>
      <c r="RUN52" s="142"/>
      <c r="RUO52" s="142"/>
      <c r="RUP52" s="142"/>
      <c r="RUQ52" s="142"/>
      <c r="RUR52" s="142"/>
      <c r="RUS52" s="142"/>
      <c r="RUT52" s="142"/>
      <c r="RUU52" s="142"/>
      <c r="RUV52" s="142"/>
      <c r="RUW52" s="142"/>
      <c r="RUX52" s="142"/>
      <c r="RUY52" s="142"/>
      <c r="RUZ52" s="142"/>
      <c r="RVA52" s="142"/>
      <c r="RVB52" s="142"/>
      <c r="RVC52" s="142"/>
      <c r="RVD52" s="142"/>
      <c r="RVE52" s="142"/>
      <c r="RVF52" s="142"/>
      <c r="RVG52" s="142"/>
      <c r="RVH52" s="142"/>
      <c r="RVI52" s="142"/>
      <c r="RVJ52" s="142"/>
      <c r="RVK52" s="142"/>
      <c r="RVL52" s="142"/>
      <c r="RVM52" s="142"/>
      <c r="RVN52" s="142"/>
      <c r="RVO52" s="142"/>
      <c r="RVP52" s="142"/>
      <c r="RVQ52" s="142"/>
      <c r="RVR52" s="142"/>
      <c r="RVS52" s="142"/>
      <c r="RVT52" s="142"/>
      <c r="RVU52" s="142"/>
      <c r="RVV52" s="142"/>
      <c r="RVW52" s="142"/>
      <c r="RVX52" s="142"/>
      <c r="RVY52" s="142"/>
      <c r="RVZ52" s="142"/>
      <c r="RWA52" s="142"/>
      <c r="RWB52" s="142"/>
      <c r="RWC52" s="142"/>
      <c r="RWD52" s="142"/>
      <c r="RWE52" s="142"/>
      <c r="RWF52" s="142"/>
      <c r="RWG52" s="142"/>
      <c r="RWH52" s="142"/>
      <c r="RWI52" s="142"/>
      <c r="RWJ52" s="142"/>
      <c r="RWK52" s="142"/>
      <c r="RWL52" s="142"/>
      <c r="RWM52" s="142"/>
      <c r="RWN52" s="142"/>
      <c r="RWO52" s="142"/>
      <c r="RWP52" s="142"/>
      <c r="RWQ52" s="142"/>
      <c r="RWR52" s="142"/>
      <c r="RWS52" s="142"/>
      <c r="RWT52" s="142"/>
      <c r="RWU52" s="142"/>
      <c r="RWV52" s="142"/>
      <c r="RWW52" s="142"/>
      <c r="RWX52" s="142"/>
      <c r="RWY52" s="142"/>
      <c r="RWZ52" s="142"/>
      <c r="RXA52" s="142"/>
      <c r="RXB52" s="142"/>
      <c r="RXC52" s="142"/>
      <c r="RXD52" s="142"/>
      <c r="RXE52" s="142"/>
      <c r="RXF52" s="142"/>
      <c r="RXG52" s="142"/>
      <c r="RXH52" s="142"/>
      <c r="RXI52" s="142"/>
      <c r="RXJ52" s="142"/>
      <c r="RXK52" s="142"/>
      <c r="RXL52" s="142"/>
      <c r="RXM52" s="142"/>
      <c r="RXN52" s="142"/>
      <c r="RXO52" s="142"/>
      <c r="RXP52" s="142"/>
      <c r="RXQ52" s="142"/>
      <c r="RXR52" s="142"/>
      <c r="RXS52" s="142"/>
      <c r="RXT52" s="142"/>
      <c r="RXU52" s="142"/>
      <c r="RXV52" s="142"/>
      <c r="RXW52" s="142"/>
      <c r="RXX52" s="142"/>
      <c r="RXY52" s="142"/>
      <c r="RXZ52" s="142"/>
      <c r="RYA52" s="142"/>
      <c r="RYB52" s="142"/>
      <c r="RYC52" s="142"/>
      <c r="RYD52" s="142"/>
      <c r="RYE52" s="142"/>
      <c r="RYF52" s="142"/>
      <c r="RYG52" s="142"/>
      <c r="RYH52" s="142"/>
      <c r="RYI52" s="142"/>
      <c r="RYJ52" s="142"/>
      <c r="RYK52" s="142"/>
      <c r="RYL52" s="142"/>
      <c r="RYM52" s="142"/>
      <c r="RYN52" s="142"/>
      <c r="RYO52" s="142"/>
      <c r="RYP52" s="142"/>
      <c r="RYQ52" s="142"/>
      <c r="RYR52" s="142"/>
      <c r="RYS52" s="142"/>
      <c r="RYT52" s="142"/>
      <c r="RYU52" s="142"/>
      <c r="RYV52" s="142"/>
      <c r="RYW52" s="142"/>
      <c r="RYX52" s="142"/>
      <c r="RYY52" s="142"/>
      <c r="RYZ52" s="142"/>
      <c r="RZA52" s="142"/>
      <c r="RZB52" s="142"/>
      <c r="RZC52" s="142"/>
      <c r="RZD52" s="142"/>
      <c r="RZE52" s="142"/>
      <c r="RZF52" s="142"/>
      <c r="RZG52" s="142"/>
      <c r="RZH52" s="142"/>
      <c r="RZI52" s="142"/>
      <c r="RZJ52" s="142"/>
      <c r="RZK52" s="142"/>
      <c r="RZL52" s="142"/>
      <c r="RZM52" s="142"/>
      <c r="RZN52" s="142"/>
      <c r="RZO52" s="142"/>
      <c r="RZP52" s="142"/>
      <c r="RZQ52" s="142"/>
      <c r="RZR52" s="142"/>
      <c r="RZS52" s="142"/>
      <c r="RZT52" s="142"/>
      <c r="RZU52" s="142"/>
      <c r="RZV52" s="142"/>
      <c r="RZW52" s="142"/>
      <c r="RZX52" s="142"/>
      <c r="RZY52" s="142"/>
      <c r="RZZ52" s="142"/>
      <c r="SAA52" s="142"/>
      <c r="SAB52" s="142"/>
      <c r="SAC52" s="142"/>
      <c r="SAD52" s="142"/>
      <c r="SAE52" s="142"/>
      <c r="SAF52" s="142"/>
      <c r="SAG52" s="142"/>
      <c r="SAH52" s="142"/>
      <c r="SAI52" s="142"/>
      <c r="SAJ52" s="142"/>
      <c r="SAK52" s="142"/>
      <c r="SAL52" s="142"/>
      <c r="SAM52" s="142"/>
      <c r="SAN52" s="142"/>
      <c r="SAO52" s="142"/>
      <c r="SAP52" s="142"/>
      <c r="SAQ52" s="142"/>
      <c r="SAR52" s="142"/>
      <c r="SAS52" s="142"/>
      <c r="SAT52" s="142"/>
      <c r="SAU52" s="142"/>
      <c r="SAV52" s="142"/>
      <c r="SAW52" s="142"/>
      <c r="SAX52" s="142"/>
      <c r="SAY52" s="142"/>
      <c r="SAZ52" s="142"/>
      <c r="SBA52" s="142"/>
      <c r="SBB52" s="142"/>
      <c r="SBC52" s="142"/>
      <c r="SBD52" s="142"/>
      <c r="SBE52" s="142"/>
      <c r="SBF52" s="142"/>
      <c r="SBG52" s="142"/>
      <c r="SBH52" s="142"/>
      <c r="SBI52" s="142"/>
      <c r="SBJ52" s="142"/>
      <c r="SBK52" s="142"/>
      <c r="SBL52" s="142"/>
      <c r="SBM52" s="142"/>
      <c r="SBN52" s="142"/>
      <c r="SBO52" s="142"/>
      <c r="SBP52" s="142"/>
      <c r="SBQ52" s="142"/>
      <c r="SBR52" s="142"/>
      <c r="SBS52" s="142"/>
      <c r="SBT52" s="142"/>
      <c r="SBU52" s="142"/>
      <c r="SBV52" s="142"/>
      <c r="SBW52" s="142"/>
      <c r="SBX52" s="142"/>
      <c r="SBY52" s="142"/>
      <c r="SBZ52" s="142"/>
      <c r="SCA52" s="142"/>
      <c r="SCB52" s="142"/>
      <c r="SCC52" s="142"/>
      <c r="SCD52" s="142"/>
      <c r="SCE52" s="142"/>
      <c r="SCF52" s="142"/>
      <c r="SCG52" s="142"/>
      <c r="SCH52" s="142"/>
      <c r="SCI52" s="142"/>
      <c r="SCJ52" s="142"/>
      <c r="SCK52" s="142"/>
      <c r="SCL52" s="142"/>
      <c r="SCM52" s="142"/>
      <c r="SCN52" s="142"/>
      <c r="SCO52" s="142"/>
      <c r="SCP52" s="142"/>
      <c r="SCQ52" s="142"/>
      <c r="SCR52" s="142"/>
      <c r="SCS52" s="142"/>
      <c r="SCT52" s="142"/>
      <c r="SCU52" s="142"/>
      <c r="SCV52" s="142"/>
      <c r="SCW52" s="142"/>
      <c r="SCX52" s="142"/>
      <c r="SCY52" s="142"/>
      <c r="SCZ52" s="142"/>
      <c r="SDA52" s="142"/>
      <c r="SDB52" s="142"/>
      <c r="SDC52" s="142"/>
      <c r="SDD52" s="142"/>
      <c r="SDE52" s="142"/>
      <c r="SDF52" s="142"/>
      <c r="SDG52" s="142"/>
      <c r="SDH52" s="142"/>
      <c r="SDI52" s="142"/>
      <c r="SDJ52" s="142"/>
      <c r="SDK52" s="142"/>
      <c r="SDL52" s="142"/>
      <c r="SDM52" s="142"/>
      <c r="SDN52" s="142"/>
      <c r="SDO52" s="142"/>
      <c r="SDP52" s="142"/>
      <c r="SDQ52" s="142"/>
      <c r="SDR52" s="142"/>
      <c r="SDS52" s="142"/>
      <c r="SDT52" s="142"/>
      <c r="SDU52" s="142"/>
      <c r="SDV52" s="142"/>
      <c r="SDW52" s="142"/>
      <c r="SDX52" s="142"/>
      <c r="SDY52" s="142"/>
      <c r="SDZ52" s="142"/>
      <c r="SEA52" s="142"/>
      <c r="SEB52" s="142"/>
      <c r="SEC52" s="142"/>
      <c r="SED52" s="142"/>
      <c r="SEE52" s="142"/>
      <c r="SEF52" s="142"/>
      <c r="SEG52" s="142"/>
      <c r="SEH52" s="142"/>
      <c r="SEI52" s="142"/>
      <c r="SEJ52" s="142"/>
      <c r="SEK52" s="142"/>
      <c r="SEL52" s="142"/>
      <c r="SEM52" s="142"/>
      <c r="SEN52" s="142"/>
      <c r="SEO52" s="142"/>
      <c r="SEP52" s="142"/>
      <c r="SEQ52" s="142"/>
      <c r="SER52" s="142"/>
      <c r="SES52" s="142"/>
      <c r="SET52" s="142"/>
      <c r="SEU52" s="142"/>
      <c r="SEV52" s="142"/>
      <c r="SEW52" s="142"/>
      <c r="SEX52" s="142"/>
      <c r="SEY52" s="142"/>
      <c r="SEZ52" s="142"/>
      <c r="SFA52" s="142"/>
      <c r="SFB52" s="142"/>
      <c r="SFC52" s="142"/>
      <c r="SFD52" s="142"/>
      <c r="SFE52" s="142"/>
      <c r="SFF52" s="142"/>
      <c r="SFG52" s="142"/>
      <c r="SFH52" s="142"/>
      <c r="SFI52" s="142"/>
      <c r="SFJ52" s="142"/>
      <c r="SFK52" s="142"/>
      <c r="SFL52" s="142"/>
      <c r="SFM52" s="142"/>
      <c r="SFN52" s="142"/>
      <c r="SFO52" s="142"/>
      <c r="SFP52" s="142"/>
      <c r="SFQ52" s="142"/>
      <c r="SFR52" s="142"/>
      <c r="SFS52" s="142"/>
      <c r="SFT52" s="142"/>
      <c r="SFU52" s="142"/>
      <c r="SFV52" s="142"/>
      <c r="SFW52" s="142"/>
      <c r="SFX52" s="142"/>
      <c r="SFY52" s="142"/>
      <c r="SFZ52" s="142"/>
      <c r="SGA52" s="142"/>
      <c r="SGB52" s="142"/>
      <c r="SGC52" s="142"/>
      <c r="SGD52" s="142"/>
      <c r="SGE52" s="142"/>
      <c r="SGF52" s="142"/>
      <c r="SGG52" s="142"/>
      <c r="SGH52" s="142"/>
      <c r="SGI52" s="142"/>
      <c r="SGJ52" s="142"/>
      <c r="SGK52" s="142"/>
      <c r="SGL52" s="142"/>
      <c r="SGM52" s="142"/>
      <c r="SGN52" s="142"/>
      <c r="SGO52" s="142"/>
      <c r="SGP52" s="142"/>
      <c r="SGQ52" s="142"/>
      <c r="SGR52" s="142"/>
      <c r="SGS52" s="142"/>
      <c r="SGT52" s="142"/>
      <c r="SGU52" s="142"/>
      <c r="SGV52" s="142"/>
      <c r="SGW52" s="142"/>
      <c r="SGX52" s="142"/>
      <c r="SGY52" s="142"/>
      <c r="SGZ52" s="142"/>
      <c r="SHA52" s="142"/>
      <c r="SHB52" s="142"/>
      <c r="SHC52" s="142"/>
      <c r="SHD52" s="142"/>
      <c r="SHE52" s="142"/>
      <c r="SHF52" s="142"/>
      <c r="SHG52" s="142"/>
      <c r="SHH52" s="142"/>
      <c r="SHI52" s="142"/>
      <c r="SHJ52" s="142"/>
      <c r="SHK52" s="142"/>
      <c r="SHL52" s="142"/>
      <c r="SHM52" s="142"/>
      <c r="SHN52" s="142"/>
      <c r="SHO52" s="142"/>
      <c r="SHP52" s="142"/>
      <c r="SHQ52" s="142"/>
      <c r="SHR52" s="142"/>
      <c r="SHS52" s="142"/>
      <c r="SHT52" s="142"/>
      <c r="SHU52" s="142"/>
      <c r="SHV52" s="142"/>
      <c r="SHW52" s="142"/>
      <c r="SHX52" s="142"/>
      <c r="SHY52" s="142"/>
      <c r="SHZ52" s="142"/>
      <c r="SIA52" s="142"/>
      <c r="SIB52" s="142"/>
      <c r="SIC52" s="142"/>
      <c r="SID52" s="142"/>
      <c r="SIE52" s="142"/>
      <c r="SIF52" s="142"/>
      <c r="SIG52" s="142"/>
      <c r="SIH52" s="142"/>
      <c r="SII52" s="142"/>
      <c r="SIJ52" s="142"/>
      <c r="SIK52" s="142"/>
      <c r="SIL52" s="142"/>
      <c r="SIM52" s="142"/>
      <c r="SIN52" s="142"/>
      <c r="SIO52" s="142"/>
      <c r="SIP52" s="142"/>
      <c r="SIQ52" s="142"/>
      <c r="SIR52" s="142"/>
      <c r="SIS52" s="142"/>
      <c r="SIT52" s="142"/>
      <c r="SIU52" s="142"/>
      <c r="SIV52" s="142"/>
      <c r="SIW52" s="142"/>
      <c r="SIX52" s="142"/>
      <c r="SIY52" s="142"/>
      <c r="SIZ52" s="142"/>
      <c r="SJA52" s="142"/>
      <c r="SJB52" s="142"/>
      <c r="SJC52" s="142"/>
      <c r="SJD52" s="142"/>
      <c r="SJE52" s="142"/>
      <c r="SJF52" s="142"/>
      <c r="SJG52" s="142"/>
      <c r="SJH52" s="142"/>
      <c r="SJI52" s="142"/>
      <c r="SJJ52" s="142"/>
      <c r="SJK52" s="142"/>
      <c r="SJL52" s="142"/>
      <c r="SJM52" s="142"/>
      <c r="SJN52" s="142"/>
      <c r="SJO52" s="142"/>
      <c r="SJP52" s="142"/>
      <c r="SJQ52" s="142"/>
      <c r="SJR52" s="142"/>
      <c r="SJS52" s="142"/>
      <c r="SJT52" s="142"/>
      <c r="SJU52" s="142"/>
      <c r="SJV52" s="142"/>
      <c r="SJW52" s="142"/>
      <c r="SJX52" s="142"/>
      <c r="SJY52" s="142"/>
      <c r="SJZ52" s="142"/>
      <c r="SKA52" s="142"/>
      <c r="SKB52" s="142"/>
      <c r="SKC52" s="142"/>
      <c r="SKD52" s="142"/>
      <c r="SKE52" s="142"/>
      <c r="SKF52" s="142"/>
      <c r="SKG52" s="142"/>
      <c r="SKH52" s="142"/>
      <c r="SKI52" s="142"/>
      <c r="SKJ52" s="142"/>
      <c r="SKK52" s="142"/>
      <c r="SKL52" s="142"/>
      <c r="SKM52" s="142"/>
      <c r="SKN52" s="142"/>
      <c r="SKO52" s="142"/>
      <c r="SKP52" s="142"/>
      <c r="SKQ52" s="142"/>
      <c r="SKR52" s="142"/>
      <c r="SKS52" s="142"/>
      <c r="SKT52" s="142"/>
      <c r="SKU52" s="142"/>
      <c r="SKV52" s="142"/>
      <c r="SKW52" s="142"/>
      <c r="SKX52" s="142"/>
      <c r="SKY52" s="142"/>
      <c r="SKZ52" s="142"/>
      <c r="SLA52" s="142"/>
      <c r="SLB52" s="142"/>
      <c r="SLC52" s="142"/>
      <c r="SLD52" s="142"/>
      <c r="SLE52" s="142"/>
      <c r="SLF52" s="142"/>
      <c r="SLG52" s="142"/>
      <c r="SLH52" s="142"/>
      <c r="SLI52" s="142"/>
      <c r="SLJ52" s="142"/>
      <c r="SLK52" s="142"/>
      <c r="SLL52" s="142"/>
      <c r="SLM52" s="142"/>
      <c r="SLN52" s="142"/>
      <c r="SLO52" s="142"/>
      <c r="SLP52" s="142"/>
      <c r="SLQ52" s="142"/>
      <c r="SLR52" s="142"/>
      <c r="SLS52" s="142"/>
      <c r="SLT52" s="142"/>
      <c r="SLU52" s="142"/>
      <c r="SLV52" s="142"/>
      <c r="SLW52" s="142"/>
      <c r="SLX52" s="142"/>
      <c r="SLY52" s="142"/>
      <c r="SLZ52" s="142"/>
      <c r="SMA52" s="142"/>
      <c r="SMB52" s="142"/>
      <c r="SMC52" s="142"/>
      <c r="SMD52" s="142"/>
      <c r="SME52" s="142"/>
      <c r="SMF52" s="142"/>
      <c r="SMG52" s="142"/>
      <c r="SMH52" s="142"/>
      <c r="SMI52" s="142"/>
      <c r="SMJ52" s="142"/>
      <c r="SMK52" s="142"/>
      <c r="SML52" s="142"/>
      <c r="SMM52" s="142"/>
      <c r="SMN52" s="142"/>
      <c r="SMO52" s="142"/>
      <c r="SMP52" s="142"/>
      <c r="SMQ52" s="142"/>
      <c r="SMR52" s="142"/>
      <c r="SMS52" s="142"/>
      <c r="SMT52" s="142"/>
      <c r="SMU52" s="142"/>
      <c r="SMV52" s="142"/>
      <c r="SMW52" s="142"/>
      <c r="SMX52" s="142"/>
      <c r="SMY52" s="142"/>
      <c r="SMZ52" s="142"/>
      <c r="SNA52" s="142"/>
      <c r="SNB52" s="142"/>
      <c r="SNC52" s="142"/>
      <c r="SND52" s="142"/>
      <c r="SNE52" s="142"/>
      <c r="SNF52" s="142"/>
      <c r="SNG52" s="142"/>
      <c r="SNH52" s="142"/>
      <c r="SNI52" s="142"/>
      <c r="SNJ52" s="142"/>
      <c r="SNK52" s="142"/>
      <c r="SNL52" s="142"/>
      <c r="SNM52" s="142"/>
      <c r="SNN52" s="142"/>
      <c r="SNO52" s="142"/>
      <c r="SNP52" s="142"/>
      <c r="SNQ52" s="142"/>
      <c r="SNR52" s="142"/>
      <c r="SNS52" s="142"/>
      <c r="SNT52" s="142"/>
      <c r="SNU52" s="142"/>
      <c r="SNV52" s="142"/>
      <c r="SNW52" s="142"/>
      <c r="SNX52" s="142"/>
      <c r="SNY52" s="142"/>
      <c r="SNZ52" s="142"/>
      <c r="SOA52" s="142"/>
      <c r="SOB52" s="142"/>
      <c r="SOC52" s="142"/>
      <c r="SOD52" s="142"/>
      <c r="SOE52" s="142"/>
      <c r="SOF52" s="142"/>
      <c r="SOG52" s="142"/>
      <c r="SOH52" s="142"/>
      <c r="SOI52" s="142"/>
      <c r="SOJ52" s="142"/>
      <c r="SOK52" s="142"/>
      <c r="SOL52" s="142"/>
      <c r="SOM52" s="142"/>
      <c r="SON52" s="142"/>
      <c r="SOO52" s="142"/>
      <c r="SOP52" s="142"/>
      <c r="SOQ52" s="142"/>
      <c r="SOR52" s="142"/>
      <c r="SOS52" s="142"/>
      <c r="SOT52" s="142"/>
      <c r="SOU52" s="142"/>
      <c r="SOV52" s="142"/>
      <c r="SOW52" s="142"/>
      <c r="SOX52" s="142"/>
      <c r="SOY52" s="142"/>
      <c r="SOZ52" s="142"/>
      <c r="SPA52" s="142"/>
      <c r="SPB52" s="142"/>
      <c r="SPC52" s="142"/>
      <c r="SPD52" s="142"/>
      <c r="SPE52" s="142"/>
      <c r="SPF52" s="142"/>
      <c r="SPG52" s="142"/>
      <c r="SPH52" s="142"/>
      <c r="SPI52" s="142"/>
      <c r="SPJ52" s="142"/>
      <c r="SPK52" s="142"/>
      <c r="SPL52" s="142"/>
      <c r="SPM52" s="142"/>
      <c r="SPN52" s="142"/>
      <c r="SPO52" s="142"/>
      <c r="SPP52" s="142"/>
      <c r="SPQ52" s="142"/>
      <c r="SPR52" s="142"/>
      <c r="SPS52" s="142"/>
      <c r="SPT52" s="142"/>
      <c r="SPU52" s="142"/>
      <c r="SPV52" s="142"/>
      <c r="SPW52" s="142"/>
      <c r="SPX52" s="142"/>
      <c r="SPY52" s="142"/>
      <c r="SPZ52" s="142"/>
      <c r="SQA52" s="142"/>
      <c r="SQB52" s="142"/>
      <c r="SQC52" s="142"/>
      <c r="SQD52" s="142"/>
      <c r="SQE52" s="142"/>
      <c r="SQF52" s="142"/>
      <c r="SQG52" s="142"/>
      <c r="SQH52" s="142"/>
      <c r="SQI52" s="142"/>
      <c r="SQJ52" s="142"/>
      <c r="SQK52" s="142"/>
      <c r="SQL52" s="142"/>
      <c r="SQM52" s="142"/>
      <c r="SQN52" s="142"/>
      <c r="SQO52" s="142"/>
      <c r="SQP52" s="142"/>
      <c r="SQQ52" s="142"/>
      <c r="SQR52" s="142"/>
      <c r="SQS52" s="142"/>
      <c r="SQT52" s="142"/>
      <c r="SQU52" s="142"/>
      <c r="SQV52" s="142"/>
      <c r="SQW52" s="142"/>
      <c r="SQX52" s="142"/>
      <c r="SQY52" s="142"/>
      <c r="SQZ52" s="142"/>
      <c r="SRA52" s="142"/>
      <c r="SRB52" s="142"/>
      <c r="SRC52" s="142"/>
      <c r="SRD52" s="142"/>
      <c r="SRE52" s="142"/>
      <c r="SRF52" s="142"/>
      <c r="SRG52" s="142"/>
      <c r="SRH52" s="142"/>
      <c r="SRI52" s="142"/>
      <c r="SRJ52" s="142"/>
      <c r="SRK52" s="142"/>
      <c r="SRL52" s="142"/>
      <c r="SRM52" s="142"/>
      <c r="SRN52" s="142"/>
      <c r="SRO52" s="142"/>
      <c r="SRP52" s="142"/>
      <c r="SRQ52" s="142"/>
      <c r="SRR52" s="142"/>
      <c r="SRS52" s="142"/>
      <c r="SRT52" s="142"/>
      <c r="SRU52" s="142"/>
      <c r="SRV52" s="142"/>
      <c r="SRW52" s="142"/>
      <c r="SRX52" s="142"/>
      <c r="SRY52" s="142"/>
      <c r="SRZ52" s="142"/>
      <c r="SSA52" s="142"/>
      <c r="SSB52" s="142"/>
      <c r="SSC52" s="142"/>
      <c r="SSD52" s="142"/>
      <c r="SSE52" s="142"/>
      <c r="SSF52" s="142"/>
      <c r="SSG52" s="142"/>
      <c r="SSH52" s="142"/>
      <c r="SSI52" s="142"/>
      <c r="SSJ52" s="142"/>
      <c r="SSK52" s="142"/>
      <c r="SSL52" s="142"/>
      <c r="SSM52" s="142"/>
      <c r="SSN52" s="142"/>
      <c r="SSO52" s="142"/>
      <c r="SSP52" s="142"/>
      <c r="SSQ52" s="142"/>
      <c r="SSR52" s="142"/>
      <c r="SSS52" s="142"/>
      <c r="SST52" s="142"/>
      <c r="SSU52" s="142"/>
      <c r="SSV52" s="142"/>
      <c r="SSW52" s="142"/>
      <c r="SSX52" s="142"/>
      <c r="SSY52" s="142"/>
      <c r="SSZ52" s="142"/>
      <c r="STA52" s="142"/>
      <c r="STB52" s="142"/>
      <c r="STC52" s="142"/>
      <c r="STD52" s="142"/>
      <c r="STE52" s="142"/>
      <c r="STF52" s="142"/>
      <c r="STG52" s="142"/>
      <c r="STH52" s="142"/>
      <c r="STI52" s="142"/>
      <c r="STJ52" s="142"/>
      <c r="STK52" s="142"/>
      <c r="STL52" s="142"/>
      <c r="STM52" s="142"/>
      <c r="STN52" s="142"/>
      <c r="STO52" s="142"/>
      <c r="STP52" s="142"/>
      <c r="STQ52" s="142"/>
      <c r="STR52" s="142"/>
      <c r="STS52" s="142"/>
      <c r="STT52" s="142"/>
      <c r="STU52" s="142"/>
      <c r="STV52" s="142"/>
      <c r="STW52" s="142"/>
      <c r="STX52" s="142"/>
      <c r="STY52" s="142"/>
      <c r="STZ52" s="142"/>
      <c r="SUA52" s="142"/>
      <c r="SUB52" s="142"/>
      <c r="SUC52" s="142"/>
      <c r="SUD52" s="142"/>
      <c r="SUE52" s="142"/>
      <c r="SUF52" s="142"/>
      <c r="SUG52" s="142"/>
      <c r="SUH52" s="142"/>
      <c r="SUI52" s="142"/>
      <c r="SUJ52" s="142"/>
      <c r="SUK52" s="142"/>
      <c r="SUL52" s="142"/>
      <c r="SUM52" s="142"/>
      <c r="SUN52" s="142"/>
      <c r="SUO52" s="142"/>
      <c r="SUP52" s="142"/>
      <c r="SUQ52" s="142"/>
      <c r="SUR52" s="142"/>
      <c r="SUS52" s="142"/>
      <c r="SUT52" s="142"/>
      <c r="SUU52" s="142"/>
      <c r="SUV52" s="142"/>
      <c r="SUW52" s="142"/>
      <c r="SUX52" s="142"/>
      <c r="SUY52" s="142"/>
      <c r="SUZ52" s="142"/>
      <c r="SVA52" s="142"/>
      <c r="SVB52" s="142"/>
      <c r="SVC52" s="142"/>
      <c r="SVD52" s="142"/>
      <c r="SVE52" s="142"/>
      <c r="SVF52" s="142"/>
      <c r="SVG52" s="142"/>
      <c r="SVH52" s="142"/>
      <c r="SVI52" s="142"/>
      <c r="SVJ52" s="142"/>
      <c r="SVK52" s="142"/>
      <c r="SVL52" s="142"/>
      <c r="SVM52" s="142"/>
      <c r="SVN52" s="142"/>
      <c r="SVO52" s="142"/>
      <c r="SVP52" s="142"/>
      <c r="SVQ52" s="142"/>
      <c r="SVR52" s="142"/>
      <c r="SVS52" s="142"/>
      <c r="SVT52" s="142"/>
      <c r="SVU52" s="142"/>
      <c r="SVV52" s="142"/>
      <c r="SVW52" s="142"/>
      <c r="SVX52" s="142"/>
      <c r="SVY52" s="142"/>
      <c r="SVZ52" s="142"/>
      <c r="SWA52" s="142"/>
      <c r="SWB52" s="142"/>
      <c r="SWC52" s="142"/>
      <c r="SWD52" s="142"/>
      <c r="SWE52" s="142"/>
      <c r="SWF52" s="142"/>
      <c r="SWG52" s="142"/>
      <c r="SWH52" s="142"/>
      <c r="SWI52" s="142"/>
      <c r="SWJ52" s="142"/>
      <c r="SWK52" s="142"/>
      <c r="SWL52" s="142"/>
      <c r="SWM52" s="142"/>
      <c r="SWN52" s="142"/>
      <c r="SWO52" s="142"/>
      <c r="SWP52" s="142"/>
      <c r="SWQ52" s="142"/>
      <c r="SWR52" s="142"/>
      <c r="SWS52" s="142"/>
      <c r="SWT52" s="142"/>
      <c r="SWU52" s="142"/>
      <c r="SWV52" s="142"/>
      <c r="SWW52" s="142"/>
      <c r="SWX52" s="142"/>
      <c r="SWY52" s="142"/>
      <c r="SWZ52" s="142"/>
      <c r="SXA52" s="142"/>
      <c r="SXB52" s="142"/>
      <c r="SXC52" s="142"/>
      <c r="SXD52" s="142"/>
      <c r="SXE52" s="142"/>
      <c r="SXF52" s="142"/>
      <c r="SXG52" s="142"/>
      <c r="SXH52" s="142"/>
      <c r="SXI52" s="142"/>
      <c r="SXJ52" s="142"/>
      <c r="SXK52" s="142"/>
      <c r="SXL52" s="142"/>
      <c r="SXM52" s="142"/>
      <c r="SXN52" s="142"/>
      <c r="SXO52" s="142"/>
      <c r="SXP52" s="142"/>
      <c r="SXQ52" s="142"/>
      <c r="SXR52" s="142"/>
      <c r="SXS52" s="142"/>
      <c r="SXT52" s="142"/>
      <c r="SXU52" s="142"/>
      <c r="SXV52" s="142"/>
      <c r="SXW52" s="142"/>
      <c r="SXX52" s="142"/>
      <c r="SXY52" s="142"/>
      <c r="SXZ52" s="142"/>
      <c r="SYA52" s="142"/>
      <c r="SYB52" s="142"/>
      <c r="SYC52" s="142"/>
      <c r="SYD52" s="142"/>
      <c r="SYE52" s="142"/>
      <c r="SYF52" s="142"/>
      <c r="SYG52" s="142"/>
      <c r="SYH52" s="142"/>
      <c r="SYI52" s="142"/>
      <c r="SYJ52" s="142"/>
      <c r="SYK52" s="142"/>
      <c r="SYL52" s="142"/>
      <c r="SYM52" s="142"/>
      <c r="SYN52" s="142"/>
      <c r="SYO52" s="142"/>
      <c r="SYP52" s="142"/>
      <c r="SYQ52" s="142"/>
      <c r="SYR52" s="142"/>
      <c r="SYS52" s="142"/>
      <c r="SYT52" s="142"/>
      <c r="SYU52" s="142"/>
      <c r="SYV52" s="142"/>
      <c r="SYW52" s="142"/>
      <c r="SYX52" s="142"/>
      <c r="SYY52" s="142"/>
      <c r="SYZ52" s="142"/>
      <c r="SZA52" s="142"/>
      <c r="SZB52" s="142"/>
      <c r="SZC52" s="142"/>
      <c r="SZD52" s="142"/>
      <c r="SZE52" s="142"/>
      <c r="SZF52" s="142"/>
      <c r="SZG52" s="142"/>
      <c r="SZH52" s="142"/>
      <c r="SZI52" s="142"/>
      <c r="SZJ52" s="142"/>
      <c r="SZK52" s="142"/>
      <c r="SZL52" s="142"/>
      <c r="SZM52" s="142"/>
      <c r="SZN52" s="142"/>
      <c r="SZO52" s="142"/>
      <c r="SZP52" s="142"/>
      <c r="SZQ52" s="142"/>
      <c r="SZR52" s="142"/>
      <c r="SZS52" s="142"/>
      <c r="SZT52" s="142"/>
      <c r="SZU52" s="142"/>
      <c r="SZV52" s="142"/>
      <c r="SZW52" s="142"/>
      <c r="SZX52" s="142"/>
      <c r="SZY52" s="142"/>
      <c r="SZZ52" s="142"/>
      <c r="TAA52" s="142"/>
      <c r="TAB52" s="142"/>
      <c r="TAC52" s="142"/>
      <c r="TAD52" s="142"/>
      <c r="TAE52" s="142"/>
      <c r="TAF52" s="142"/>
      <c r="TAG52" s="142"/>
      <c r="TAH52" s="142"/>
      <c r="TAI52" s="142"/>
      <c r="TAJ52" s="142"/>
      <c r="TAK52" s="142"/>
      <c r="TAL52" s="142"/>
      <c r="TAM52" s="142"/>
      <c r="TAN52" s="142"/>
      <c r="TAO52" s="142"/>
      <c r="TAP52" s="142"/>
      <c r="TAQ52" s="142"/>
      <c r="TAR52" s="142"/>
      <c r="TAS52" s="142"/>
      <c r="TAT52" s="142"/>
      <c r="TAU52" s="142"/>
      <c r="TAV52" s="142"/>
      <c r="TAW52" s="142"/>
      <c r="TAX52" s="142"/>
      <c r="TAY52" s="142"/>
      <c r="TAZ52" s="142"/>
      <c r="TBA52" s="142"/>
      <c r="TBB52" s="142"/>
      <c r="TBC52" s="142"/>
      <c r="TBD52" s="142"/>
      <c r="TBE52" s="142"/>
      <c r="TBF52" s="142"/>
      <c r="TBG52" s="142"/>
      <c r="TBH52" s="142"/>
      <c r="TBI52" s="142"/>
      <c r="TBJ52" s="142"/>
      <c r="TBK52" s="142"/>
      <c r="TBL52" s="142"/>
      <c r="TBM52" s="142"/>
      <c r="TBN52" s="142"/>
      <c r="TBO52" s="142"/>
      <c r="TBP52" s="142"/>
      <c r="TBQ52" s="142"/>
      <c r="TBR52" s="142"/>
      <c r="TBS52" s="142"/>
      <c r="TBT52" s="142"/>
      <c r="TBU52" s="142"/>
      <c r="TBV52" s="142"/>
      <c r="TBW52" s="142"/>
      <c r="TBX52" s="142"/>
      <c r="TBY52" s="142"/>
      <c r="TBZ52" s="142"/>
      <c r="TCA52" s="142"/>
      <c r="TCB52" s="142"/>
      <c r="TCC52" s="142"/>
      <c r="TCD52" s="142"/>
      <c r="TCE52" s="142"/>
      <c r="TCF52" s="142"/>
      <c r="TCG52" s="142"/>
      <c r="TCH52" s="142"/>
      <c r="TCI52" s="142"/>
      <c r="TCJ52" s="142"/>
      <c r="TCK52" s="142"/>
      <c r="TCL52" s="142"/>
      <c r="TCM52" s="142"/>
      <c r="TCN52" s="142"/>
      <c r="TCO52" s="142"/>
      <c r="TCP52" s="142"/>
      <c r="TCQ52" s="142"/>
      <c r="TCR52" s="142"/>
      <c r="TCS52" s="142"/>
      <c r="TCT52" s="142"/>
      <c r="TCU52" s="142"/>
      <c r="TCV52" s="142"/>
      <c r="TCW52" s="142"/>
      <c r="TCX52" s="142"/>
      <c r="TCY52" s="142"/>
      <c r="TCZ52" s="142"/>
      <c r="TDA52" s="142"/>
      <c r="TDB52" s="142"/>
      <c r="TDC52" s="142"/>
      <c r="TDD52" s="142"/>
      <c r="TDE52" s="142"/>
      <c r="TDF52" s="142"/>
      <c r="TDG52" s="142"/>
      <c r="TDH52" s="142"/>
      <c r="TDI52" s="142"/>
      <c r="TDJ52" s="142"/>
      <c r="TDK52" s="142"/>
      <c r="TDL52" s="142"/>
      <c r="TDM52" s="142"/>
      <c r="TDN52" s="142"/>
      <c r="TDO52" s="142"/>
      <c r="TDP52" s="142"/>
      <c r="TDQ52" s="142"/>
      <c r="TDR52" s="142"/>
      <c r="TDS52" s="142"/>
      <c r="TDT52" s="142"/>
      <c r="TDU52" s="142"/>
      <c r="TDV52" s="142"/>
      <c r="TDW52" s="142"/>
      <c r="TDX52" s="142"/>
      <c r="TDY52" s="142"/>
      <c r="TDZ52" s="142"/>
      <c r="TEA52" s="142"/>
      <c r="TEB52" s="142"/>
      <c r="TEC52" s="142"/>
      <c r="TED52" s="142"/>
      <c r="TEE52" s="142"/>
      <c r="TEF52" s="142"/>
      <c r="TEG52" s="142"/>
      <c r="TEH52" s="142"/>
      <c r="TEI52" s="142"/>
      <c r="TEJ52" s="142"/>
      <c r="TEK52" s="142"/>
      <c r="TEL52" s="142"/>
      <c r="TEM52" s="142"/>
      <c r="TEN52" s="142"/>
      <c r="TEO52" s="142"/>
      <c r="TEP52" s="142"/>
      <c r="TEQ52" s="142"/>
      <c r="TER52" s="142"/>
      <c r="TES52" s="142"/>
      <c r="TET52" s="142"/>
      <c r="TEU52" s="142"/>
      <c r="TEV52" s="142"/>
      <c r="TEW52" s="142"/>
      <c r="TEX52" s="142"/>
      <c r="TEY52" s="142"/>
      <c r="TEZ52" s="142"/>
      <c r="TFA52" s="142"/>
      <c r="TFB52" s="142"/>
      <c r="TFC52" s="142"/>
      <c r="TFD52" s="142"/>
      <c r="TFE52" s="142"/>
      <c r="TFF52" s="142"/>
      <c r="TFG52" s="142"/>
      <c r="TFH52" s="142"/>
      <c r="TFI52" s="142"/>
      <c r="TFJ52" s="142"/>
      <c r="TFK52" s="142"/>
      <c r="TFL52" s="142"/>
      <c r="TFM52" s="142"/>
      <c r="TFN52" s="142"/>
      <c r="TFO52" s="142"/>
      <c r="TFP52" s="142"/>
      <c r="TFQ52" s="142"/>
      <c r="TFR52" s="142"/>
      <c r="TFS52" s="142"/>
      <c r="TFT52" s="142"/>
      <c r="TFU52" s="142"/>
      <c r="TFV52" s="142"/>
      <c r="TFW52" s="142"/>
      <c r="TFX52" s="142"/>
      <c r="TFY52" s="142"/>
      <c r="TFZ52" s="142"/>
      <c r="TGA52" s="142"/>
      <c r="TGB52" s="142"/>
      <c r="TGC52" s="142"/>
      <c r="TGD52" s="142"/>
      <c r="TGE52" s="142"/>
      <c r="TGF52" s="142"/>
      <c r="TGG52" s="142"/>
      <c r="TGH52" s="142"/>
      <c r="TGI52" s="142"/>
      <c r="TGJ52" s="142"/>
      <c r="TGK52" s="142"/>
      <c r="TGL52" s="142"/>
      <c r="TGM52" s="142"/>
      <c r="TGN52" s="142"/>
      <c r="TGO52" s="142"/>
      <c r="TGP52" s="142"/>
      <c r="TGQ52" s="142"/>
      <c r="TGR52" s="142"/>
      <c r="TGS52" s="142"/>
      <c r="TGT52" s="142"/>
      <c r="TGU52" s="142"/>
      <c r="TGV52" s="142"/>
      <c r="TGW52" s="142"/>
      <c r="TGX52" s="142"/>
      <c r="TGY52" s="142"/>
      <c r="TGZ52" s="142"/>
      <c r="THA52" s="142"/>
      <c r="THB52" s="142"/>
      <c r="THC52" s="142"/>
      <c r="THD52" s="142"/>
      <c r="THE52" s="142"/>
      <c r="THF52" s="142"/>
      <c r="THG52" s="142"/>
      <c r="THH52" s="142"/>
      <c r="THI52" s="142"/>
      <c r="THJ52" s="142"/>
      <c r="THK52" s="142"/>
      <c r="THL52" s="142"/>
      <c r="THM52" s="142"/>
      <c r="THN52" s="142"/>
      <c r="THO52" s="142"/>
      <c r="THP52" s="142"/>
      <c r="THQ52" s="142"/>
      <c r="THR52" s="142"/>
      <c r="THS52" s="142"/>
      <c r="THT52" s="142"/>
      <c r="THU52" s="142"/>
      <c r="THV52" s="142"/>
      <c r="THW52" s="142"/>
      <c r="THX52" s="142"/>
      <c r="THY52" s="142"/>
      <c r="THZ52" s="142"/>
      <c r="TIA52" s="142"/>
      <c r="TIB52" s="142"/>
      <c r="TIC52" s="142"/>
      <c r="TID52" s="142"/>
      <c r="TIE52" s="142"/>
      <c r="TIF52" s="142"/>
      <c r="TIG52" s="142"/>
      <c r="TIH52" s="142"/>
      <c r="TII52" s="142"/>
      <c r="TIJ52" s="142"/>
      <c r="TIK52" s="142"/>
      <c r="TIL52" s="142"/>
      <c r="TIM52" s="142"/>
      <c r="TIN52" s="142"/>
      <c r="TIO52" s="142"/>
      <c r="TIP52" s="142"/>
      <c r="TIQ52" s="142"/>
      <c r="TIR52" s="142"/>
      <c r="TIS52" s="142"/>
      <c r="TIT52" s="142"/>
      <c r="TIU52" s="142"/>
      <c r="TIV52" s="142"/>
      <c r="TIW52" s="142"/>
      <c r="TIX52" s="142"/>
      <c r="TIY52" s="142"/>
      <c r="TIZ52" s="142"/>
      <c r="TJA52" s="142"/>
      <c r="TJB52" s="142"/>
      <c r="TJC52" s="142"/>
      <c r="TJD52" s="142"/>
      <c r="TJE52" s="142"/>
      <c r="TJF52" s="142"/>
      <c r="TJG52" s="142"/>
      <c r="TJH52" s="142"/>
      <c r="TJI52" s="142"/>
      <c r="TJJ52" s="142"/>
      <c r="TJK52" s="142"/>
      <c r="TJL52" s="142"/>
      <c r="TJM52" s="142"/>
      <c r="TJN52" s="142"/>
      <c r="TJO52" s="142"/>
      <c r="TJP52" s="142"/>
      <c r="TJQ52" s="142"/>
      <c r="TJR52" s="142"/>
      <c r="TJS52" s="142"/>
      <c r="TJT52" s="142"/>
      <c r="TJU52" s="142"/>
      <c r="TJV52" s="142"/>
      <c r="TJW52" s="142"/>
      <c r="TJX52" s="142"/>
      <c r="TJY52" s="142"/>
      <c r="TJZ52" s="142"/>
      <c r="TKA52" s="142"/>
      <c r="TKB52" s="142"/>
      <c r="TKC52" s="142"/>
      <c r="TKD52" s="142"/>
      <c r="TKE52" s="142"/>
      <c r="TKF52" s="142"/>
      <c r="TKG52" s="142"/>
      <c r="TKH52" s="142"/>
      <c r="TKI52" s="142"/>
      <c r="TKJ52" s="142"/>
      <c r="TKK52" s="142"/>
      <c r="TKL52" s="142"/>
      <c r="TKM52" s="142"/>
      <c r="TKN52" s="142"/>
      <c r="TKO52" s="142"/>
      <c r="TKP52" s="142"/>
      <c r="TKQ52" s="142"/>
      <c r="TKR52" s="142"/>
      <c r="TKS52" s="142"/>
      <c r="TKT52" s="142"/>
      <c r="TKU52" s="142"/>
      <c r="TKV52" s="142"/>
      <c r="TKW52" s="142"/>
      <c r="TKX52" s="142"/>
      <c r="TKY52" s="142"/>
      <c r="TKZ52" s="142"/>
      <c r="TLA52" s="142"/>
      <c r="TLB52" s="142"/>
      <c r="TLC52" s="142"/>
      <c r="TLD52" s="142"/>
      <c r="TLE52" s="142"/>
      <c r="TLF52" s="142"/>
      <c r="TLG52" s="142"/>
      <c r="TLH52" s="142"/>
      <c r="TLI52" s="142"/>
      <c r="TLJ52" s="142"/>
      <c r="TLK52" s="142"/>
      <c r="TLL52" s="142"/>
      <c r="TLM52" s="142"/>
      <c r="TLN52" s="142"/>
      <c r="TLO52" s="142"/>
      <c r="TLP52" s="142"/>
      <c r="TLQ52" s="142"/>
      <c r="TLR52" s="142"/>
      <c r="TLS52" s="142"/>
      <c r="TLT52" s="142"/>
      <c r="TLU52" s="142"/>
      <c r="TLV52" s="142"/>
      <c r="TLW52" s="142"/>
      <c r="TLX52" s="142"/>
      <c r="TLY52" s="142"/>
      <c r="TLZ52" s="142"/>
      <c r="TMA52" s="142"/>
      <c r="TMB52" s="142"/>
      <c r="TMC52" s="142"/>
      <c r="TMD52" s="142"/>
      <c r="TME52" s="142"/>
      <c r="TMF52" s="142"/>
      <c r="TMG52" s="142"/>
      <c r="TMH52" s="142"/>
      <c r="TMI52" s="142"/>
      <c r="TMJ52" s="142"/>
      <c r="TMK52" s="142"/>
      <c r="TML52" s="142"/>
      <c r="TMM52" s="142"/>
      <c r="TMN52" s="142"/>
      <c r="TMO52" s="142"/>
      <c r="TMP52" s="142"/>
      <c r="TMQ52" s="142"/>
      <c r="TMR52" s="142"/>
      <c r="TMS52" s="142"/>
      <c r="TMT52" s="142"/>
      <c r="TMU52" s="142"/>
      <c r="TMV52" s="142"/>
      <c r="TMW52" s="142"/>
      <c r="TMX52" s="142"/>
      <c r="TMY52" s="142"/>
      <c r="TMZ52" s="142"/>
      <c r="TNA52" s="142"/>
      <c r="TNB52" s="142"/>
      <c r="TNC52" s="142"/>
      <c r="TND52" s="142"/>
      <c r="TNE52" s="142"/>
      <c r="TNF52" s="142"/>
      <c r="TNG52" s="142"/>
      <c r="TNH52" s="142"/>
      <c r="TNI52" s="142"/>
      <c r="TNJ52" s="142"/>
      <c r="TNK52" s="142"/>
      <c r="TNL52" s="142"/>
      <c r="TNM52" s="142"/>
      <c r="TNN52" s="142"/>
      <c r="TNO52" s="142"/>
      <c r="TNP52" s="142"/>
      <c r="TNQ52" s="142"/>
      <c r="TNR52" s="142"/>
      <c r="TNS52" s="142"/>
      <c r="TNT52" s="142"/>
      <c r="TNU52" s="142"/>
      <c r="TNV52" s="142"/>
      <c r="TNW52" s="142"/>
      <c r="TNX52" s="142"/>
      <c r="TNY52" s="142"/>
      <c r="TNZ52" s="142"/>
      <c r="TOA52" s="142"/>
      <c r="TOB52" s="142"/>
      <c r="TOC52" s="142"/>
      <c r="TOD52" s="142"/>
      <c r="TOE52" s="142"/>
      <c r="TOF52" s="142"/>
      <c r="TOG52" s="142"/>
      <c r="TOH52" s="142"/>
      <c r="TOI52" s="142"/>
      <c r="TOJ52" s="142"/>
      <c r="TOK52" s="142"/>
      <c r="TOL52" s="142"/>
      <c r="TOM52" s="142"/>
      <c r="TON52" s="142"/>
      <c r="TOO52" s="142"/>
      <c r="TOP52" s="142"/>
      <c r="TOQ52" s="142"/>
      <c r="TOR52" s="142"/>
      <c r="TOS52" s="142"/>
      <c r="TOT52" s="142"/>
      <c r="TOU52" s="142"/>
      <c r="TOV52" s="142"/>
      <c r="TOW52" s="142"/>
      <c r="TOX52" s="142"/>
      <c r="TOY52" s="142"/>
      <c r="TOZ52" s="142"/>
      <c r="TPA52" s="142"/>
      <c r="TPB52" s="142"/>
      <c r="TPC52" s="142"/>
      <c r="TPD52" s="142"/>
      <c r="TPE52" s="142"/>
      <c r="TPF52" s="142"/>
      <c r="TPG52" s="142"/>
      <c r="TPH52" s="142"/>
      <c r="TPI52" s="142"/>
      <c r="TPJ52" s="142"/>
      <c r="TPK52" s="142"/>
      <c r="TPL52" s="142"/>
      <c r="TPM52" s="142"/>
      <c r="TPN52" s="142"/>
      <c r="TPO52" s="142"/>
      <c r="TPP52" s="142"/>
      <c r="TPQ52" s="142"/>
      <c r="TPR52" s="142"/>
      <c r="TPS52" s="142"/>
      <c r="TPT52" s="142"/>
      <c r="TPU52" s="142"/>
      <c r="TPV52" s="142"/>
      <c r="TPW52" s="142"/>
      <c r="TPX52" s="142"/>
      <c r="TPY52" s="142"/>
      <c r="TPZ52" s="142"/>
      <c r="TQA52" s="142"/>
      <c r="TQB52" s="142"/>
      <c r="TQC52" s="142"/>
      <c r="TQD52" s="142"/>
      <c r="TQE52" s="142"/>
      <c r="TQF52" s="142"/>
      <c r="TQG52" s="142"/>
      <c r="TQH52" s="142"/>
      <c r="TQI52" s="142"/>
      <c r="TQJ52" s="142"/>
      <c r="TQK52" s="142"/>
      <c r="TQL52" s="142"/>
      <c r="TQM52" s="142"/>
      <c r="TQN52" s="142"/>
      <c r="TQO52" s="142"/>
      <c r="TQP52" s="142"/>
      <c r="TQQ52" s="142"/>
      <c r="TQR52" s="142"/>
      <c r="TQS52" s="142"/>
      <c r="TQT52" s="142"/>
      <c r="TQU52" s="142"/>
      <c r="TQV52" s="142"/>
      <c r="TQW52" s="142"/>
      <c r="TQX52" s="142"/>
      <c r="TQY52" s="142"/>
      <c r="TQZ52" s="142"/>
      <c r="TRA52" s="142"/>
      <c r="TRB52" s="142"/>
      <c r="TRC52" s="142"/>
      <c r="TRD52" s="142"/>
      <c r="TRE52" s="142"/>
      <c r="TRF52" s="142"/>
      <c r="TRG52" s="142"/>
      <c r="TRH52" s="142"/>
      <c r="TRI52" s="142"/>
      <c r="TRJ52" s="142"/>
      <c r="TRK52" s="142"/>
      <c r="TRL52" s="142"/>
      <c r="TRM52" s="142"/>
      <c r="TRN52" s="142"/>
      <c r="TRO52" s="142"/>
      <c r="TRP52" s="142"/>
      <c r="TRQ52" s="142"/>
      <c r="TRR52" s="142"/>
      <c r="TRS52" s="142"/>
      <c r="TRT52" s="142"/>
      <c r="TRU52" s="142"/>
      <c r="TRV52" s="142"/>
      <c r="TRW52" s="142"/>
      <c r="TRX52" s="142"/>
      <c r="TRY52" s="142"/>
      <c r="TRZ52" s="142"/>
      <c r="TSA52" s="142"/>
      <c r="TSB52" s="142"/>
      <c r="TSC52" s="142"/>
      <c r="TSD52" s="142"/>
      <c r="TSE52" s="142"/>
      <c r="TSF52" s="142"/>
      <c r="TSG52" s="142"/>
      <c r="TSH52" s="142"/>
      <c r="TSI52" s="142"/>
      <c r="TSJ52" s="142"/>
      <c r="TSK52" s="142"/>
      <c r="TSL52" s="142"/>
      <c r="TSM52" s="142"/>
      <c r="TSN52" s="142"/>
      <c r="TSO52" s="142"/>
      <c r="TSP52" s="142"/>
      <c r="TSQ52" s="142"/>
      <c r="TSR52" s="142"/>
      <c r="TSS52" s="142"/>
      <c r="TST52" s="142"/>
      <c r="TSU52" s="142"/>
      <c r="TSV52" s="142"/>
      <c r="TSW52" s="142"/>
      <c r="TSX52" s="142"/>
      <c r="TSY52" s="142"/>
      <c r="TSZ52" s="142"/>
      <c r="TTA52" s="142"/>
      <c r="TTB52" s="142"/>
      <c r="TTC52" s="142"/>
      <c r="TTD52" s="142"/>
      <c r="TTE52" s="142"/>
      <c r="TTF52" s="142"/>
      <c r="TTG52" s="142"/>
      <c r="TTH52" s="142"/>
      <c r="TTI52" s="142"/>
      <c r="TTJ52" s="142"/>
      <c r="TTK52" s="142"/>
      <c r="TTL52" s="142"/>
      <c r="TTM52" s="142"/>
      <c r="TTN52" s="142"/>
      <c r="TTO52" s="142"/>
      <c r="TTP52" s="142"/>
      <c r="TTQ52" s="142"/>
      <c r="TTR52" s="142"/>
      <c r="TTS52" s="142"/>
      <c r="TTT52" s="142"/>
      <c r="TTU52" s="142"/>
      <c r="TTV52" s="142"/>
      <c r="TTW52" s="142"/>
      <c r="TTX52" s="142"/>
      <c r="TTY52" s="142"/>
      <c r="TTZ52" s="142"/>
      <c r="TUA52" s="142"/>
      <c r="TUB52" s="142"/>
      <c r="TUC52" s="142"/>
      <c r="TUD52" s="142"/>
      <c r="TUE52" s="142"/>
      <c r="TUF52" s="142"/>
      <c r="TUG52" s="142"/>
      <c r="TUH52" s="142"/>
      <c r="TUI52" s="142"/>
      <c r="TUJ52" s="142"/>
      <c r="TUK52" s="142"/>
      <c r="TUL52" s="142"/>
      <c r="TUM52" s="142"/>
      <c r="TUN52" s="142"/>
      <c r="TUO52" s="142"/>
      <c r="TUP52" s="142"/>
      <c r="TUQ52" s="142"/>
      <c r="TUR52" s="142"/>
      <c r="TUS52" s="142"/>
      <c r="TUT52" s="142"/>
      <c r="TUU52" s="142"/>
      <c r="TUV52" s="142"/>
      <c r="TUW52" s="142"/>
      <c r="TUX52" s="142"/>
      <c r="TUY52" s="142"/>
      <c r="TUZ52" s="142"/>
      <c r="TVA52" s="142"/>
      <c r="TVB52" s="142"/>
      <c r="TVC52" s="142"/>
      <c r="TVD52" s="142"/>
      <c r="TVE52" s="142"/>
      <c r="TVF52" s="142"/>
      <c r="TVG52" s="142"/>
      <c r="TVH52" s="142"/>
      <c r="TVI52" s="142"/>
      <c r="TVJ52" s="142"/>
      <c r="TVK52" s="142"/>
      <c r="TVL52" s="142"/>
      <c r="TVM52" s="142"/>
      <c r="TVN52" s="142"/>
      <c r="TVO52" s="142"/>
      <c r="TVP52" s="142"/>
      <c r="TVQ52" s="142"/>
      <c r="TVR52" s="142"/>
      <c r="TVS52" s="142"/>
      <c r="TVT52" s="142"/>
      <c r="TVU52" s="142"/>
      <c r="TVV52" s="142"/>
      <c r="TVW52" s="142"/>
      <c r="TVX52" s="142"/>
      <c r="TVY52" s="142"/>
      <c r="TVZ52" s="142"/>
      <c r="TWA52" s="142"/>
      <c r="TWB52" s="142"/>
      <c r="TWC52" s="142"/>
      <c r="TWD52" s="142"/>
      <c r="TWE52" s="142"/>
      <c r="TWF52" s="142"/>
      <c r="TWG52" s="142"/>
      <c r="TWH52" s="142"/>
      <c r="TWI52" s="142"/>
      <c r="TWJ52" s="142"/>
      <c r="TWK52" s="142"/>
      <c r="TWL52" s="142"/>
      <c r="TWM52" s="142"/>
      <c r="TWN52" s="142"/>
      <c r="TWO52" s="142"/>
      <c r="TWP52" s="142"/>
      <c r="TWQ52" s="142"/>
      <c r="TWR52" s="142"/>
      <c r="TWS52" s="142"/>
      <c r="TWT52" s="142"/>
      <c r="TWU52" s="142"/>
      <c r="TWV52" s="142"/>
      <c r="TWW52" s="142"/>
      <c r="TWX52" s="142"/>
      <c r="TWY52" s="142"/>
      <c r="TWZ52" s="142"/>
      <c r="TXA52" s="142"/>
      <c r="TXB52" s="142"/>
      <c r="TXC52" s="142"/>
      <c r="TXD52" s="142"/>
      <c r="TXE52" s="142"/>
      <c r="TXF52" s="142"/>
      <c r="TXG52" s="142"/>
      <c r="TXH52" s="142"/>
      <c r="TXI52" s="142"/>
      <c r="TXJ52" s="142"/>
      <c r="TXK52" s="142"/>
      <c r="TXL52" s="142"/>
      <c r="TXM52" s="142"/>
      <c r="TXN52" s="142"/>
      <c r="TXO52" s="142"/>
      <c r="TXP52" s="142"/>
      <c r="TXQ52" s="142"/>
      <c r="TXR52" s="142"/>
      <c r="TXS52" s="142"/>
      <c r="TXT52" s="142"/>
      <c r="TXU52" s="142"/>
      <c r="TXV52" s="142"/>
      <c r="TXW52" s="142"/>
      <c r="TXX52" s="142"/>
      <c r="TXY52" s="142"/>
      <c r="TXZ52" s="142"/>
      <c r="TYA52" s="142"/>
      <c r="TYB52" s="142"/>
      <c r="TYC52" s="142"/>
      <c r="TYD52" s="142"/>
      <c r="TYE52" s="142"/>
      <c r="TYF52" s="142"/>
      <c r="TYG52" s="142"/>
      <c r="TYH52" s="142"/>
      <c r="TYI52" s="142"/>
      <c r="TYJ52" s="142"/>
      <c r="TYK52" s="142"/>
      <c r="TYL52" s="142"/>
      <c r="TYM52" s="142"/>
      <c r="TYN52" s="142"/>
      <c r="TYO52" s="142"/>
      <c r="TYP52" s="142"/>
      <c r="TYQ52" s="142"/>
      <c r="TYR52" s="142"/>
      <c r="TYS52" s="142"/>
      <c r="TYT52" s="142"/>
      <c r="TYU52" s="142"/>
      <c r="TYV52" s="142"/>
      <c r="TYW52" s="142"/>
      <c r="TYX52" s="142"/>
      <c r="TYY52" s="142"/>
      <c r="TYZ52" s="142"/>
      <c r="TZA52" s="142"/>
      <c r="TZB52" s="142"/>
      <c r="TZC52" s="142"/>
      <c r="TZD52" s="142"/>
      <c r="TZE52" s="142"/>
      <c r="TZF52" s="142"/>
      <c r="TZG52" s="142"/>
      <c r="TZH52" s="142"/>
      <c r="TZI52" s="142"/>
      <c r="TZJ52" s="142"/>
      <c r="TZK52" s="142"/>
      <c r="TZL52" s="142"/>
      <c r="TZM52" s="142"/>
      <c r="TZN52" s="142"/>
      <c r="TZO52" s="142"/>
      <c r="TZP52" s="142"/>
      <c r="TZQ52" s="142"/>
      <c r="TZR52" s="142"/>
      <c r="TZS52" s="142"/>
      <c r="TZT52" s="142"/>
      <c r="TZU52" s="142"/>
      <c r="TZV52" s="142"/>
      <c r="TZW52" s="142"/>
      <c r="TZX52" s="142"/>
      <c r="TZY52" s="142"/>
      <c r="TZZ52" s="142"/>
      <c r="UAA52" s="142"/>
      <c r="UAB52" s="142"/>
      <c r="UAC52" s="142"/>
      <c r="UAD52" s="142"/>
      <c r="UAE52" s="142"/>
      <c r="UAF52" s="142"/>
      <c r="UAG52" s="142"/>
      <c r="UAH52" s="142"/>
      <c r="UAI52" s="142"/>
      <c r="UAJ52" s="142"/>
      <c r="UAK52" s="142"/>
      <c r="UAL52" s="142"/>
      <c r="UAM52" s="142"/>
      <c r="UAN52" s="142"/>
      <c r="UAO52" s="142"/>
      <c r="UAP52" s="142"/>
      <c r="UAQ52" s="142"/>
      <c r="UAR52" s="142"/>
      <c r="UAS52" s="142"/>
      <c r="UAT52" s="142"/>
      <c r="UAU52" s="142"/>
      <c r="UAV52" s="142"/>
      <c r="UAW52" s="142"/>
      <c r="UAX52" s="142"/>
      <c r="UAY52" s="142"/>
      <c r="UAZ52" s="142"/>
      <c r="UBA52" s="142"/>
      <c r="UBB52" s="142"/>
      <c r="UBC52" s="142"/>
      <c r="UBD52" s="142"/>
      <c r="UBE52" s="142"/>
      <c r="UBF52" s="142"/>
      <c r="UBG52" s="142"/>
      <c r="UBH52" s="142"/>
      <c r="UBI52" s="142"/>
      <c r="UBJ52" s="142"/>
      <c r="UBK52" s="142"/>
      <c r="UBL52" s="142"/>
      <c r="UBM52" s="142"/>
      <c r="UBN52" s="142"/>
      <c r="UBO52" s="142"/>
      <c r="UBP52" s="142"/>
      <c r="UBQ52" s="142"/>
      <c r="UBR52" s="142"/>
      <c r="UBS52" s="142"/>
      <c r="UBT52" s="142"/>
      <c r="UBU52" s="142"/>
      <c r="UBV52" s="142"/>
      <c r="UBW52" s="142"/>
      <c r="UBX52" s="142"/>
      <c r="UBY52" s="142"/>
      <c r="UBZ52" s="142"/>
      <c r="UCA52" s="142"/>
      <c r="UCB52" s="142"/>
      <c r="UCC52" s="142"/>
      <c r="UCD52" s="142"/>
      <c r="UCE52" s="142"/>
      <c r="UCF52" s="142"/>
      <c r="UCG52" s="142"/>
      <c r="UCH52" s="142"/>
      <c r="UCI52" s="142"/>
      <c r="UCJ52" s="142"/>
      <c r="UCK52" s="142"/>
      <c r="UCL52" s="142"/>
      <c r="UCM52" s="142"/>
      <c r="UCN52" s="142"/>
      <c r="UCO52" s="142"/>
      <c r="UCP52" s="142"/>
      <c r="UCQ52" s="142"/>
      <c r="UCR52" s="142"/>
      <c r="UCS52" s="142"/>
      <c r="UCT52" s="142"/>
      <c r="UCU52" s="142"/>
      <c r="UCV52" s="142"/>
      <c r="UCW52" s="142"/>
      <c r="UCX52" s="142"/>
      <c r="UCY52" s="142"/>
      <c r="UCZ52" s="142"/>
      <c r="UDA52" s="142"/>
      <c r="UDB52" s="142"/>
      <c r="UDC52" s="142"/>
      <c r="UDD52" s="142"/>
      <c r="UDE52" s="142"/>
      <c r="UDF52" s="142"/>
      <c r="UDG52" s="142"/>
      <c r="UDH52" s="142"/>
      <c r="UDI52" s="142"/>
      <c r="UDJ52" s="142"/>
      <c r="UDK52" s="142"/>
      <c r="UDL52" s="142"/>
      <c r="UDM52" s="142"/>
      <c r="UDN52" s="142"/>
      <c r="UDO52" s="142"/>
      <c r="UDP52" s="142"/>
      <c r="UDQ52" s="142"/>
      <c r="UDR52" s="142"/>
      <c r="UDS52" s="142"/>
      <c r="UDT52" s="142"/>
      <c r="UDU52" s="142"/>
      <c r="UDV52" s="142"/>
      <c r="UDW52" s="142"/>
      <c r="UDX52" s="142"/>
      <c r="UDY52" s="142"/>
      <c r="UDZ52" s="142"/>
      <c r="UEA52" s="142"/>
      <c r="UEB52" s="142"/>
      <c r="UEC52" s="142"/>
      <c r="UED52" s="142"/>
      <c r="UEE52" s="142"/>
      <c r="UEF52" s="142"/>
      <c r="UEG52" s="142"/>
      <c r="UEH52" s="142"/>
      <c r="UEI52" s="142"/>
      <c r="UEJ52" s="142"/>
      <c r="UEK52" s="142"/>
      <c r="UEL52" s="142"/>
      <c r="UEM52" s="142"/>
      <c r="UEN52" s="142"/>
      <c r="UEO52" s="142"/>
      <c r="UEP52" s="142"/>
      <c r="UEQ52" s="142"/>
      <c r="UER52" s="142"/>
      <c r="UES52" s="142"/>
      <c r="UET52" s="142"/>
      <c r="UEU52" s="142"/>
      <c r="UEV52" s="142"/>
      <c r="UEW52" s="142"/>
      <c r="UEX52" s="142"/>
      <c r="UEY52" s="142"/>
      <c r="UEZ52" s="142"/>
      <c r="UFA52" s="142"/>
      <c r="UFB52" s="142"/>
      <c r="UFC52" s="142"/>
      <c r="UFD52" s="142"/>
      <c r="UFE52" s="142"/>
      <c r="UFF52" s="142"/>
      <c r="UFG52" s="142"/>
      <c r="UFH52" s="142"/>
      <c r="UFI52" s="142"/>
      <c r="UFJ52" s="142"/>
      <c r="UFK52" s="142"/>
      <c r="UFL52" s="142"/>
      <c r="UFM52" s="142"/>
      <c r="UFN52" s="142"/>
      <c r="UFO52" s="142"/>
      <c r="UFP52" s="142"/>
      <c r="UFQ52" s="142"/>
      <c r="UFR52" s="142"/>
      <c r="UFS52" s="142"/>
      <c r="UFT52" s="142"/>
      <c r="UFU52" s="142"/>
      <c r="UFV52" s="142"/>
      <c r="UFW52" s="142"/>
      <c r="UFX52" s="142"/>
      <c r="UFY52" s="142"/>
      <c r="UFZ52" s="142"/>
      <c r="UGA52" s="142"/>
      <c r="UGB52" s="142"/>
      <c r="UGC52" s="142"/>
      <c r="UGD52" s="142"/>
      <c r="UGE52" s="142"/>
      <c r="UGF52" s="142"/>
      <c r="UGG52" s="142"/>
      <c r="UGH52" s="142"/>
      <c r="UGI52" s="142"/>
      <c r="UGJ52" s="142"/>
      <c r="UGK52" s="142"/>
      <c r="UGL52" s="142"/>
      <c r="UGM52" s="142"/>
      <c r="UGN52" s="142"/>
      <c r="UGO52" s="142"/>
      <c r="UGP52" s="142"/>
      <c r="UGQ52" s="142"/>
      <c r="UGR52" s="142"/>
      <c r="UGS52" s="142"/>
      <c r="UGT52" s="142"/>
      <c r="UGU52" s="142"/>
      <c r="UGV52" s="142"/>
      <c r="UGW52" s="142"/>
      <c r="UGX52" s="142"/>
      <c r="UGY52" s="142"/>
      <c r="UGZ52" s="142"/>
      <c r="UHA52" s="142"/>
      <c r="UHB52" s="142"/>
      <c r="UHC52" s="142"/>
      <c r="UHD52" s="142"/>
      <c r="UHE52" s="142"/>
      <c r="UHF52" s="142"/>
      <c r="UHG52" s="142"/>
      <c r="UHH52" s="142"/>
      <c r="UHI52" s="142"/>
      <c r="UHJ52" s="142"/>
      <c r="UHK52" s="142"/>
      <c r="UHL52" s="142"/>
      <c r="UHM52" s="142"/>
      <c r="UHN52" s="142"/>
      <c r="UHO52" s="142"/>
      <c r="UHP52" s="142"/>
      <c r="UHQ52" s="142"/>
      <c r="UHR52" s="142"/>
      <c r="UHS52" s="142"/>
      <c r="UHT52" s="142"/>
      <c r="UHU52" s="142"/>
      <c r="UHV52" s="142"/>
      <c r="UHW52" s="142"/>
      <c r="UHX52" s="142"/>
      <c r="UHY52" s="142"/>
      <c r="UHZ52" s="142"/>
      <c r="UIA52" s="142"/>
      <c r="UIB52" s="142"/>
      <c r="UIC52" s="142"/>
      <c r="UID52" s="142"/>
      <c r="UIE52" s="142"/>
      <c r="UIF52" s="142"/>
      <c r="UIG52" s="142"/>
      <c r="UIH52" s="142"/>
      <c r="UII52" s="142"/>
      <c r="UIJ52" s="142"/>
      <c r="UIK52" s="142"/>
      <c r="UIL52" s="142"/>
      <c r="UIM52" s="142"/>
      <c r="UIN52" s="142"/>
      <c r="UIO52" s="142"/>
      <c r="UIP52" s="142"/>
      <c r="UIQ52" s="142"/>
      <c r="UIR52" s="142"/>
      <c r="UIS52" s="142"/>
      <c r="UIT52" s="142"/>
      <c r="UIU52" s="142"/>
      <c r="UIV52" s="142"/>
      <c r="UIW52" s="142"/>
      <c r="UIX52" s="142"/>
      <c r="UIY52" s="142"/>
      <c r="UIZ52" s="142"/>
      <c r="UJA52" s="142"/>
      <c r="UJB52" s="142"/>
      <c r="UJC52" s="142"/>
      <c r="UJD52" s="142"/>
      <c r="UJE52" s="142"/>
      <c r="UJF52" s="142"/>
      <c r="UJG52" s="142"/>
      <c r="UJH52" s="142"/>
      <c r="UJI52" s="142"/>
      <c r="UJJ52" s="142"/>
      <c r="UJK52" s="142"/>
      <c r="UJL52" s="142"/>
      <c r="UJM52" s="142"/>
      <c r="UJN52" s="142"/>
      <c r="UJO52" s="142"/>
      <c r="UJP52" s="142"/>
      <c r="UJQ52" s="142"/>
      <c r="UJR52" s="142"/>
      <c r="UJS52" s="142"/>
      <c r="UJT52" s="142"/>
      <c r="UJU52" s="142"/>
      <c r="UJV52" s="142"/>
      <c r="UJW52" s="142"/>
      <c r="UJX52" s="142"/>
      <c r="UJY52" s="142"/>
      <c r="UJZ52" s="142"/>
      <c r="UKA52" s="142"/>
      <c r="UKB52" s="142"/>
      <c r="UKC52" s="142"/>
      <c r="UKD52" s="142"/>
      <c r="UKE52" s="142"/>
      <c r="UKF52" s="142"/>
      <c r="UKG52" s="142"/>
      <c r="UKH52" s="142"/>
      <c r="UKI52" s="142"/>
      <c r="UKJ52" s="142"/>
      <c r="UKK52" s="142"/>
      <c r="UKL52" s="142"/>
      <c r="UKM52" s="142"/>
      <c r="UKN52" s="142"/>
      <c r="UKO52" s="142"/>
      <c r="UKP52" s="142"/>
      <c r="UKQ52" s="142"/>
      <c r="UKR52" s="142"/>
      <c r="UKS52" s="142"/>
      <c r="UKT52" s="142"/>
      <c r="UKU52" s="142"/>
      <c r="UKV52" s="142"/>
      <c r="UKW52" s="142"/>
      <c r="UKX52" s="142"/>
      <c r="UKY52" s="142"/>
      <c r="UKZ52" s="142"/>
      <c r="ULA52" s="142"/>
      <c r="ULB52" s="142"/>
      <c r="ULC52" s="142"/>
      <c r="ULD52" s="142"/>
      <c r="ULE52" s="142"/>
      <c r="ULF52" s="142"/>
      <c r="ULG52" s="142"/>
      <c r="ULH52" s="142"/>
      <c r="ULI52" s="142"/>
      <c r="ULJ52" s="142"/>
      <c r="ULK52" s="142"/>
      <c r="ULL52" s="142"/>
      <c r="ULM52" s="142"/>
      <c r="ULN52" s="142"/>
      <c r="ULO52" s="142"/>
      <c r="ULP52" s="142"/>
      <c r="ULQ52" s="142"/>
      <c r="ULR52" s="142"/>
      <c r="ULS52" s="142"/>
      <c r="ULT52" s="142"/>
      <c r="ULU52" s="142"/>
      <c r="ULV52" s="142"/>
      <c r="ULW52" s="142"/>
      <c r="ULX52" s="142"/>
      <c r="ULY52" s="142"/>
      <c r="ULZ52" s="142"/>
      <c r="UMA52" s="142"/>
      <c r="UMB52" s="142"/>
      <c r="UMC52" s="142"/>
      <c r="UMD52" s="142"/>
      <c r="UME52" s="142"/>
      <c r="UMF52" s="142"/>
      <c r="UMG52" s="142"/>
      <c r="UMH52" s="142"/>
      <c r="UMI52" s="142"/>
      <c r="UMJ52" s="142"/>
      <c r="UMK52" s="142"/>
      <c r="UML52" s="142"/>
      <c r="UMM52" s="142"/>
      <c r="UMN52" s="142"/>
      <c r="UMO52" s="142"/>
      <c r="UMP52" s="142"/>
      <c r="UMQ52" s="142"/>
      <c r="UMR52" s="142"/>
      <c r="UMS52" s="142"/>
      <c r="UMT52" s="142"/>
      <c r="UMU52" s="142"/>
      <c r="UMV52" s="142"/>
      <c r="UMW52" s="142"/>
      <c r="UMX52" s="142"/>
      <c r="UMY52" s="142"/>
      <c r="UMZ52" s="142"/>
      <c r="UNA52" s="142"/>
      <c r="UNB52" s="142"/>
      <c r="UNC52" s="142"/>
      <c r="UND52" s="142"/>
      <c r="UNE52" s="142"/>
      <c r="UNF52" s="142"/>
      <c r="UNG52" s="142"/>
      <c r="UNH52" s="142"/>
      <c r="UNI52" s="142"/>
      <c r="UNJ52" s="142"/>
      <c r="UNK52" s="142"/>
      <c r="UNL52" s="142"/>
      <c r="UNM52" s="142"/>
      <c r="UNN52" s="142"/>
      <c r="UNO52" s="142"/>
      <c r="UNP52" s="142"/>
      <c r="UNQ52" s="142"/>
      <c r="UNR52" s="142"/>
      <c r="UNS52" s="142"/>
      <c r="UNT52" s="142"/>
      <c r="UNU52" s="142"/>
      <c r="UNV52" s="142"/>
      <c r="UNW52" s="142"/>
      <c r="UNX52" s="142"/>
      <c r="UNY52" s="142"/>
      <c r="UNZ52" s="142"/>
      <c r="UOA52" s="142"/>
      <c r="UOB52" s="142"/>
      <c r="UOC52" s="142"/>
      <c r="UOD52" s="142"/>
      <c r="UOE52" s="142"/>
      <c r="UOF52" s="142"/>
      <c r="UOG52" s="142"/>
      <c r="UOH52" s="142"/>
      <c r="UOI52" s="142"/>
      <c r="UOJ52" s="142"/>
      <c r="UOK52" s="142"/>
      <c r="UOL52" s="142"/>
      <c r="UOM52" s="142"/>
      <c r="UON52" s="142"/>
      <c r="UOO52" s="142"/>
      <c r="UOP52" s="142"/>
      <c r="UOQ52" s="142"/>
      <c r="UOR52" s="142"/>
      <c r="UOS52" s="142"/>
      <c r="UOT52" s="142"/>
      <c r="UOU52" s="142"/>
      <c r="UOV52" s="142"/>
      <c r="UOW52" s="142"/>
      <c r="UOX52" s="142"/>
      <c r="UOY52" s="142"/>
      <c r="UOZ52" s="142"/>
      <c r="UPA52" s="142"/>
      <c r="UPB52" s="142"/>
      <c r="UPC52" s="142"/>
      <c r="UPD52" s="142"/>
      <c r="UPE52" s="142"/>
      <c r="UPF52" s="142"/>
      <c r="UPG52" s="142"/>
      <c r="UPH52" s="142"/>
      <c r="UPI52" s="142"/>
      <c r="UPJ52" s="142"/>
      <c r="UPK52" s="142"/>
      <c r="UPL52" s="142"/>
      <c r="UPM52" s="142"/>
      <c r="UPN52" s="142"/>
      <c r="UPO52" s="142"/>
      <c r="UPP52" s="142"/>
      <c r="UPQ52" s="142"/>
      <c r="UPR52" s="142"/>
      <c r="UPS52" s="142"/>
      <c r="UPT52" s="142"/>
      <c r="UPU52" s="142"/>
      <c r="UPV52" s="142"/>
      <c r="UPW52" s="142"/>
      <c r="UPX52" s="142"/>
      <c r="UPY52" s="142"/>
      <c r="UPZ52" s="142"/>
      <c r="UQA52" s="142"/>
      <c r="UQB52" s="142"/>
      <c r="UQC52" s="142"/>
      <c r="UQD52" s="142"/>
      <c r="UQE52" s="142"/>
      <c r="UQF52" s="142"/>
      <c r="UQG52" s="142"/>
      <c r="UQH52" s="142"/>
      <c r="UQI52" s="142"/>
      <c r="UQJ52" s="142"/>
      <c r="UQK52" s="142"/>
      <c r="UQL52" s="142"/>
      <c r="UQM52" s="142"/>
      <c r="UQN52" s="142"/>
      <c r="UQO52" s="142"/>
      <c r="UQP52" s="142"/>
      <c r="UQQ52" s="142"/>
      <c r="UQR52" s="142"/>
      <c r="UQS52" s="142"/>
      <c r="UQT52" s="142"/>
      <c r="UQU52" s="142"/>
      <c r="UQV52" s="142"/>
      <c r="UQW52" s="142"/>
      <c r="UQX52" s="142"/>
      <c r="UQY52" s="142"/>
      <c r="UQZ52" s="142"/>
      <c r="URA52" s="142"/>
      <c r="URB52" s="142"/>
      <c r="URC52" s="142"/>
      <c r="URD52" s="142"/>
      <c r="URE52" s="142"/>
      <c r="URF52" s="142"/>
      <c r="URG52" s="142"/>
      <c r="URH52" s="142"/>
      <c r="URI52" s="142"/>
      <c r="URJ52" s="142"/>
      <c r="URK52" s="142"/>
      <c r="URL52" s="142"/>
      <c r="URM52" s="142"/>
      <c r="URN52" s="142"/>
      <c r="URO52" s="142"/>
      <c r="URP52" s="142"/>
      <c r="URQ52" s="142"/>
      <c r="URR52" s="142"/>
      <c r="URS52" s="142"/>
      <c r="URT52" s="142"/>
      <c r="URU52" s="142"/>
      <c r="URV52" s="142"/>
      <c r="URW52" s="142"/>
      <c r="URX52" s="142"/>
      <c r="URY52" s="142"/>
      <c r="URZ52" s="142"/>
      <c r="USA52" s="142"/>
      <c r="USB52" s="142"/>
      <c r="USC52" s="142"/>
      <c r="USD52" s="142"/>
      <c r="USE52" s="142"/>
      <c r="USF52" s="142"/>
      <c r="USG52" s="142"/>
      <c r="USH52" s="142"/>
      <c r="USI52" s="142"/>
      <c r="USJ52" s="142"/>
      <c r="USK52" s="142"/>
      <c r="USL52" s="142"/>
      <c r="USM52" s="142"/>
      <c r="USN52" s="142"/>
      <c r="USO52" s="142"/>
      <c r="USP52" s="142"/>
      <c r="USQ52" s="142"/>
      <c r="USR52" s="142"/>
      <c r="USS52" s="142"/>
      <c r="UST52" s="142"/>
      <c r="USU52" s="142"/>
      <c r="USV52" s="142"/>
      <c r="USW52" s="142"/>
      <c r="USX52" s="142"/>
      <c r="USY52" s="142"/>
      <c r="USZ52" s="142"/>
      <c r="UTA52" s="142"/>
      <c r="UTB52" s="142"/>
      <c r="UTC52" s="142"/>
      <c r="UTD52" s="142"/>
      <c r="UTE52" s="142"/>
      <c r="UTF52" s="142"/>
      <c r="UTG52" s="142"/>
      <c r="UTH52" s="142"/>
      <c r="UTI52" s="142"/>
      <c r="UTJ52" s="142"/>
      <c r="UTK52" s="142"/>
      <c r="UTL52" s="142"/>
      <c r="UTM52" s="142"/>
      <c r="UTN52" s="142"/>
      <c r="UTO52" s="142"/>
      <c r="UTP52" s="142"/>
      <c r="UTQ52" s="142"/>
      <c r="UTR52" s="142"/>
      <c r="UTS52" s="142"/>
      <c r="UTT52" s="142"/>
      <c r="UTU52" s="142"/>
      <c r="UTV52" s="142"/>
      <c r="UTW52" s="142"/>
      <c r="UTX52" s="142"/>
      <c r="UTY52" s="142"/>
      <c r="UTZ52" s="142"/>
      <c r="UUA52" s="142"/>
      <c r="UUB52" s="142"/>
      <c r="UUC52" s="142"/>
      <c r="UUD52" s="142"/>
      <c r="UUE52" s="142"/>
      <c r="UUF52" s="142"/>
      <c r="UUG52" s="142"/>
      <c r="UUH52" s="142"/>
      <c r="UUI52" s="142"/>
      <c r="UUJ52" s="142"/>
      <c r="UUK52" s="142"/>
      <c r="UUL52" s="142"/>
      <c r="UUM52" s="142"/>
      <c r="UUN52" s="142"/>
      <c r="UUO52" s="142"/>
      <c r="UUP52" s="142"/>
      <c r="UUQ52" s="142"/>
      <c r="UUR52" s="142"/>
      <c r="UUS52" s="142"/>
      <c r="UUT52" s="142"/>
      <c r="UUU52" s="142"/>
      <c r="UUV52" s="142"/>
      <c r="UUW52" s="142"/>
      <c r="UUX52" s="142"/>
      <c r="UUY52" s="142"/>
      <c r="UUZ52" s="142"/>
      <c r="UVA52" s="142"/>
      <c r="UVB52" s="142"/>
      <c r="UVC52" s="142"/>
      <c r="UVD52" s="142"/>
      <c r="UVE52" s="142"/>
      <c r="UVF52" s="142"/>
      <c r="UVG52" s="142"/>
      <c r="UVH52" s="142"/>
      <c r="UVI52" s="142"/>
      <c r="UVJ52" s="142"/>
      <c r="UVK52" s="142"/>
      <c r="UVL52" s="142"/>
      <c r="UVM52" s="142"/>
      <c r="UVN52" s="142"/>
      <c r="UVO52" s="142"/>
      <c r="UVP52" s="142"/>
      <c r="UVQ52" s="142"/>
      <c r="UVR52" s="142"/>
      <c r="UVS52" s="142"/>
      <c r="UVT52" s="142"/>
      <c r="UVU52" s="142"/>
      <c r="UVV52" s="142"/>
      <c r="UVW52" s="142"/>
      <c r="UVX52" s="142"/>
      <c r="UVY52" s="142"/>
      <c r="UVZ52" s="142"/>
      <c r="UWA52" s="142"/>
      <c r="UWB52" s="142"/>
      <c r="UWC52" s="142"/>
      <c r="UWD52" s="142"/>
      <c r="UWE52" s="142"/>
      <c r="UWF52" s="142"/>
      <c r="UWG52" s="142"/>
      <c r="UWH52" s="142"/>
      <c r="UWI52" s="142"/>
      <c r="UWJ52" s="142"/>
      <c r="UWK52" s="142"/>
      <c r="UWL52" s="142"/>
      <c r="UWM52" s="142"/>
      <c r="UWN52" s="142"/>
      <c r="UWO52" s="142"/>
      <c r="UWP52" s="142"/>
      <c r="UWQ52" s="142"/>
      <c r="UWR52" s="142"/>
      <c r="UWS52" s="142"/>
      <c r="UWT52" s="142"/>
      <c r="UWU52" s="142"/>
      <c r="UWV52" s="142"/>
      <c r="UWW52" s="142"/>
      <c r="UWX52" s="142"/>
      <c r="UWY52" s="142"/>
      <c r="UWZ52" s="142"/>
      <c r="UXA52" s="142"/>
      <c r="UXB52" s="142"/>
      <c r="UXC52" s="142"/>
      <c r="UXD52" s="142"/>
      <c r="UXE52" s="142"/>
      <c r="UXF52" s="142"/>
      <c r="UXG52" s="142"/>
      <c r="UXH52" s="142"/>
      <c r="UXI52" s="142"/>
      <c r="UXJ52" s="142"/>
      <c r="UXK52" s="142"/>
      <c r="UXL52" s="142"/>
      <c r="UXM52" s="142"/>
      <c r="UXN52" s="142"/>
      <c r="UXO52" s="142"/>
      <c r="UXP52" s="142"/>
      <c r="UXQ52" s="142"/>
      <c r="UXR52" s="142"/>
      <c r="UXS52" s="142"/>
      <c r="UXT52" s="142"/>
      <c r="UXU52" s="142"/>
      <c r="UXV52" s="142"/>
      <c r="UXW52" s="142"/>
      <c r="UXX52" s="142"/>
      <c r="UXY52" s="142"/>
      <c r="UXZ52" s="142"/>
      <c r="UYA52" s="142"/>
      <c r="UYB52" s="142"/>
      <c r="UYC52" s="142"/>
      <c r="UYD52" s="142"/>
      <c r="UYE52" s="142"/>
      <c r="UYF52" s="142"/>
      <c r="UYG52" s="142"/>
      <c r="UYH52" s="142"/>
      <c r="UYI52" s="142"/>
      <c r="UYJ52" s="142"/>
      <c r="UYK52" s="142"/>
      <c r="UYL52" s="142"/>
      <c r="UYM52" s="142"/>
      <c r="UYN52" s="142"/>
      <c r="UYO52" s="142"/>
      <c r="UYP52" s="142"/>
      <c r="UYQ52" s="142"/>
      <c r="UYR52" s="142"/>
      <c r="UYS52" s="142"/>
      <c r="UYT52" s="142"/>
      <c r="UYU52" s="142"/>
      <c r="UYV52" s="142"/>
      <c r="UYW52" s="142"/>
      <c r="UYX52" s="142"/>
      <c r="UYY52" s="142"/>
      <c r="UYZ52" s="142"/>
      <c r="UZA52" s="142"/>
      <c r="UZB52" s="142"/>
      <c r="UZC52" s="142"/>
      <c r="UZD52" s="142"/>
      <c r="UZE52" s="142"/>
      <c r="UZF52" s="142"/>
      <c r="UZG52" s="142"/>
      <c r="UZH52" s="142"/>
      <c r="UZI52" s="142"/>
      <c r="UZJ52" s="142"/>
      <c r="UZK52" s="142"/>
      <c r="UZL52" s="142"/>
      <c r="UZM52" s="142"/>
      <c r="UZN52" s="142"/>
      <c r="UZO52" s="142"/>
      <c r="UZP52" s="142"/>
      <c r="UZQ52" s="142"/>
      <c r="UZR52" s="142"/>
      <c r="UZS52" s="142"/>
      <c r="UZT52" s="142"/>
      <c r="UZU52" s="142"/>
      <c r="UZV52" s="142"/>
      <c r="UZW52" s="142"/>
      <c r="UZX52" s="142"/>
      <c r="UZY52" s="142"/>
      <c r="UZZ52" s="142"/>
      <c r="VAA52" s="142"/>
      <c r="VAB52" s="142"/>
      <c r="VAC52" s="142"/>
      <c r="VAD52" s="142"/>
      <c r="VAE52" s="142"/>
      <c r="VAF52" s="142"/>
      <c r="VAG52" s="142"/>
      <c r="VAH52" s="142"/>
      <c r="VAI52" s="142"/>
      <c r="VAJ52" s="142"/>
      <c r="VAK52" s="142"/>
      <c r="VAL52" s="142"/>
      <c r="VAM52" s="142"/>
      <c r="VAN52" s="142"/>
      <c r="VAO52" s="142"/>
      <c r="VAP52" s="142"/>
      <c r="VAQ52" s="142"/>
      <c r="VAR52" s="142"/>
      <c r="VAS52" s="142"/>
      <c r="VAT52" s="142"/>
      <c r="VAU52" s="142"/>
      <c r="VAV52" s="142"/>
      <c r="VAW52" s="142"/>
      <c r="VAX52" s="142"/>
      <c r="VAY52" s="142"/>
      <c r="VAZ52" s="142"/>
      <c r="VBA52" s="142"/>
      <c r="VBB52" s="142"/>
      <c r="VBC52" s="142"/>
      <c r="VBD52" s="142"/>
      <c r="VBE52" s="142"/>
      <c r="VBF52" s="142"/>
      <c r="VBG52" s="142"/>
      <c r="VBH52" s="142"/>
      <c r="VBI52" s="142"/>
      <c r="VBJ52" s="142"/>
      <c r="VBK52" s="142"/>
      <c r="VBL52" s="142"/>
      <c r="VBM52" s="142"/>
      <c r="VBN52" s="142"/>
      <c r="VBO52" s="142"/>
      <c r="VBP52" s="142"/>
      <c r="VBQ52" s="142"/>
      <c r="VBR52" s="142"/>
      <c r="VBS52" s="142"/>
      <c r="VBT52" s="142"/>
      <c r="VBU52" s="142"/>
      <c r="VBV52" s="142"/>
      <c r="VBW52" s="142"/>
      <c r="VBX52" s="142"/>
      <c r="VBY52" s="142"/>
      <c r="VBZ52" s="142"/>
      <c r="VCA52" s="142"/>
      <c r="VCB52" s="142"/>
      <c r="VCC52" s="142"/>
      <c r="VCD52" s="142"/>
      <c r="VCE52" s="142"/>
      <c r="VCF52" s="142"/>
      <c r="VCG52" s="142"/>
      <c r="VCH52" s="142"/>
      <c r="VCI52" s="142"/>
      <c r="VCJ52" s="142"/>
      <c r="VCK52" s="142"/>
      <c r="VCL52" s="142"/>
      <c r="VCM52" s="142"/>
      <c r="VCN52" s="142"/>
      <c r="VCO52" s="142"/>
      <c r="VCP52" s="142"/>
      <c r="VCQ52" s="142"/>
      <c r="VCR52" s="142"/>
      <c r="VCS52" s="142"/>
      <c r="VCT52" s="142"/>
      <c r="VCU52" s="142"/>
      <c r="VCV52" s="142"/>
      <c r="VCW52" s="142"/>
      <c r="VCX52" s="142"/>
      <c r="VCY52" s="142"/>
      <c r="VCZ52" s="142"/>
      <c r="VDA52" s="142"/>
      <c r="VDB52" s="142"/>
      <c r="VDC52" s="142"/>
      <c r="VDD52" s="142"/>
      <c r="VDE52" s="142"/>
      <c r="VDF52" s="142"/>
      <c r="VDG52" s="142"/>
      <c r="VDH52" s="142"/>
      <c r="VDI52" s="142"/>
      <c r="VDJ52" s="142"/>
      <c r="VDK52" s="142"/>
      <c r="VDL52" s="142"/>
      <c r="VDM52" s="142"/>
      <c r="VDN52" s="142"/>
      <c r="VDO52" s="142"/>
      <c r="VDP52" s="142"/>
      <c r="VDQ52" s="142"/>
      <c r="VDR52" s="142"/>
      <c r="VDS52" s="142"/>
      <c r="VDT52" s="142"/>
      <c r="VDU52" s="142"/>
      <c r="VDV52" s="142"/>
      <c r="VDW52" s="142"/>
      <c r="VDX52" s="142"/>
      <c r="VDY52" s="142"/>
      <c r="VDZ52" s="142"/>
      <c r="VEA52" s="142"/>
      <c r="VEB52" s="142"/>
      <c r="VEC52" s="142"/>
      <c r="VED52" s="142"/>
      <c r="VEE52" s="142"/>
      <c r="VEF52" s="142"/>
      <c r="VEG52" s="142"/>
      <c r="VEH52" s="142"/>
      <c r="VEI52" s="142"/>
      <c r="VEJ52" s="142"/>
      <c r="VEK52" s="142"/>
      <c r="VEL52" s="142"/>
      <c r="VEM52" s="142"/>
      <c r="VEN52" s="142"/>
      <c r="VEO52" s="142"/>
      <c r="VEP52" s="142"/>
      <c r="VEQ52" s="142"/>
      <c r="VER52" s="142"/>
      <c r="VES52" s="142"/>
      <c r="VET52" s="142"/>
      <c r="VEU52" s="142"/>
      <c r="VEV52" s="142"/>
      <c r="VEW52" s="142"/>
      <c r="VEX52" s="142"/>
      <c r="VEY52" s="142"/>
      <c r="VEZ52" s="142"/>
      <c r="VFA52" s="142"/>
      <c r="VFB52" s="142"/>
      <c r="VFC52" s="142"/>
      <c r="VFD52" s="142"/>
      <c r="VFE52" s="142"/>
      <c r="VFF52" s="142"/>
      <c r="VFG52" s="142"/>
      <c r="VFH52" s="142"/>
      <c r="VFI52" s="142"/>
      <c r="VFJ52" s="142"/>
      <c r="VFK52" s="142"/>
      <c r="VFL52" s="142"/>
      <c r="VFM52" s="142"/>
      <c r="VFN52" s="142"/>
      <c r="VFO52" s="142"/>
      <c r="VFP52" s="142"/>
      <c r="VFQ52" s="142"/>
      <c r="VFR52" s="142"/>
      <c r="VFS52" s="142"/>
      <c r="VFT52" s="142"/>
      <c r="VFU52" s="142"/>
      <c r="VFV52" s="142"/>
      <c r="VFW52" s="142"/>
      <c r="VFX52" s="142"/>
      <c r="VFY52" s="142"/>
      <c r="VFZ52" s="142"/>
      <c r="VGA52" s="142"/>
      <c r="VGB52" s="142"/>
      <c r="VGC52" s="142"/>
      <c r="VGD52" s="142"/>
      <c r="VGE52" s="142"/>
      <c r="VGF52" s="142"/>
      <c r="VGG52" s="142"/>
      <c r="VGH52" s="142"/>
      <c r="VGI52" s="142"/>
      <c r="VGJ52" s="142"/>
      <c r="VGK52" s="142"/>
      <c r="VGL52" s="142"/>
      <c r="VGM52" s="142"/>
      <c r="VGN52" s="142"/>
      <c r="VGO52" s="142"/>
      <c r="VGP52" s="142"/>
      <c r="VGQ52" s="142"/>
      <c r="VGR52" s="142"/>
      <c r="VGS52" s="142"/>
      <c r="VGT52" s="142"/>
      <c r="VGU52" s="142"/>
      <c r="VGV52" s="142"/>
      <c r="VGW52" s="142"/>
      <c r="VGX52" s="142"/>
      <c r="VGY52" s="142"/>
      <c r="VGZ52" s="142"/>
      <c r="VHA52" s="142"/>
      <c r="VHB52" s="142"/>
      <c r="VHC52" s="142"/>
      <c r="VHD52" s="142"/>
      <c r="VHE52" s="142"/>
      <c r="VHF52" s="142"/>
      <c r="VHG52" s="142"/>
      <c r="VHH52" s="142"/>
      <c r="VHI52" s="142"/>
      <c r="VHJ52" s="142"/>
      <c r="VHK52" s="142"/>
      <c r="VHL52" s="142"/>
      <c r="VHM52" s="142"/>
      <c r="VHN52" s="142"/>
      <c r="VHO52" s="142"/>
      <c r="VHP52" s="142"/>
      <c r="VHQ52" s="142"/>
      <c r="VHR52" s="142"/>
      <c r="VHS52" s="142"/>
      <c r="VHT52" s="142"/>
      <c r="VHU52" s="142"/>
      <c r="VHV52" s="142"/>
      <c r="VHW52" s="142"/>
      <c r="VHX52" s="142"/>
      <c r="VHY52" s="142"/>
      <c r="VHZ52" s="142"/>
      <c r="VIA52" s="142"/>
      <c r="VIB52" s="142"/>
      <c r="VIC52" s="142"/>
      <c r="VID52" s="142"/>
      <c r="VIE52" s="142"/>
      <c r="VIF52" s="142"/>
      <c r="VIG52" s="142"/>
      <c r="VIH52" s="142"/>
      <c r="VII52" s="142"/>
      <c r="VIJ52" s="142"/>
      <c r="VIK52" s="142"/>
      <c r="VIL52" s="142"/>
      <c r="VIM52" s="142"/>
      <c r="VIN52" s="142"/>
      <c r="VIO52" s="142"/>
      <c r="VIP52" s="142"/>
      <c r="VIQ52" s="142"/>
      <c r="VIR52" s="142"/>
      <c r="VIS52" s="142"/>
      <c r="VIT52" s="142"/>
      <c r="VIU52" s="142"/>
      <c r="VIV52" s="142"/>
      <c r="VIW52" s="142"/>
      <c r="VIX52" s="142"/>
      <c r="VIY52" s="142"/>
      <c r="VIZ52" s="142"/>
      <c r="VJA52" s="142"/>
      <c r="VJB52" s="142"/>
      <c r="VJC52" s="142"/>
      <c r="VJD52" s="142"/>
      <c r="VJE52" s="142"/>
      <c r="VJF52" s="142"/>
      <c r="VJG52" s="142"/>
      <c r="VJH52" s="142"/>
      <c r="VJI52" s="142"/>
      <c r="VJJ52" s="142"/>
      <c r="VJK52" s="142"/>
      <c r="VJL52" s="142"/>
      <c r="VJM52" s="142"/>
      <c r="VJN52" s="142"/>
      <c r="VJO52" s="142"/>
      <c r="VJP52" s="142"/>
      <c r="VJQ52" s="142"/>
      <c r="VJR52" s="142"/>
      <c r="VJS52" s="142"/>
      <c r="VJT52" s="142"/>
      <c r="VJU52" s="142"/>
      <c r="VJV52" s="142"/>
      <c r="VJW52" s="142"/>
      <c r="VJX52" s="142"/>
      <c r="VJY52" s="142"/>
      <c r="VJZ52" s="142"/>
      <c r="VKA52" s="142"/>
      <c r="VKB52" s="142"/>
      <c r="VKC52" s="142"/>
      <c r="VKD52" s="142"/>
      <c r="VKE52" s="142"/>
      <c r="VKF52" s="142"/>
      <c r="VKG52" s="142"/>
      <c r="VKH52" s="142"/>
      <c r="VKI52" s="142"/>
      <c r="VKJ52" s="142"/>
      <c r="VKK52" s="142"/>
      <c r="VKL52" s="142"/>
      <c r="VKM52" s="142"/>
      <c r="VKN52" s="142"/>
      <c r="VKO52" s="142"/>
      <c r="VKP52" s="142"/>
      <c r="VKQ52" s="142"/>
      <c r="VKR52" s="142"/>
      <c r="VKS52" s="142"/>
      <c r="VKT52" s="142"/>
      <c r="VKU52" s="142"/>
      <c r="VKV52" s="142"/>
      <c r="VKW52" s="142"/>
      <c r="VKX52" s="142"/>
      <c r="VKY52" s="142"/>
      <c r="VKZ52" s="142"/>
      <c r="VLA52" s="142"/>
      <c r="VLB52" s="142"/>
      <c r="VLC52" s="142"/>
      <c r="VLD52" s="142"/>
      <c r="VLE52" s="142"/>
      <c r="VLF52" s="142"/>
      <c r="VLG52" s="142"/>
      <c r="VLH52" s="142"/>
      <c r="VLI52" s="142"/>
      <c r="VLJ52" s="142"/>
      <c r="VLK52" s="142"/>
      <c r="VLL52" s="142"/>
      <c r="VLM52" s="142"/>
      <c r="VLN52" s="142"/>
      <c r="VLO52" s="142"/>
      <c r="VLP52" s="142"/>
      <c r="VLQ52" s="142"/>
      <c r="VLR52" s="142"/>
      <c r="VLS52" s="142"/>
      <c r="VLT52" s="142"/>
      <c r="VLU52" s="142"/>
      <c r="VLV52" s="142"/>
      <c r="VLW52" s="142"/>
      <c r="VLX52" s="142"/>
      <c r="VLY52" s="142"/>
      <c r="VLZ52" s="142"/>
      <c r="VMA52" s="142"/>
      <c r="VMB52" s="142"/>
      <c r="VMC52" s="142"/>
      <c r="VMD52" s="142"/>
      <c r="VME52" s="142"/>
      <c r="VMF52" s="142"/>
      <c r="VMG52" s="142"/>
      <c r="VMH52" s="142"/>
      <c r="VMI52" s="142"/>
      <c r="VMJ52" s="142"/>
      <c r="VMK52" s="142"/>
      <c r="VML52" s="142"/>
      <c r="VMM52" s="142"/>
      <c r="VMN52" s="142"/>
      <c r="VMO52" s="142"/>
      <c r="VMP52" s="142"/>
      <c r="VMQ52" s="142"/>
      <c r="VMR52" s="142"/>
      <c r="VMS52" s="142"/>
      <c r="VMT52" s="142"/>
      <c r="VMU52" s="142"/>
      <c r="VMV52" s="142"/>
      <c r="VMW52" s="142"/>
      <c r="VMX52" s="142"/>
      <c r="VMY52" s="142"/>
      <c r="VMZ52" s="142"/>
      <c r="VNA52" s="142"/>
      <c r="VNB52" s="142"/>
      <c r="VNC52" s="142"/>
      <c r="VND52" s="142"/>
      <c r="VNE52" s="142"/>
      <c r="VNF52" s="142"/>
      <c r="VNG52" s="142"/>
      <c r="VNH52" s="142"/>
      <c r="VNI52" s="142"/>
      <c r="VNJ52" s="142"/>
      <c r="VNK52" s="142"/>
      <c r="VNL52" s="142"/>
      <c r="VNM52" s="142"/>
      <c r="VNN52" s="142"/>
      <c r="VNO52" s="142"/>
      <c r="VNP52" s="142"/>
      <c r="VNQ52" s="142"/>
      <c r="VNR52" s="142"/>
      <c r="VNS52" s="142"/>
      <c r="VNT52" s="142"/>
      <c r="VNU52" s="142"/>
      <c r="VNV52" s="142"/>
      <c r="VNW52" s="142"/>
      <c r="VNX52" s="142"/>
      <c r="VNY52" s="142"/>
      <c r="VNZ52" s="142"/>
      <c r="VOA52" s="142"/>
      <c r="VOB52" s="142"/>
      <c r="VOC52" s="142"/>
      <c r="VOD52" s="142"/>
      <c r="VOE52" s="142"/>
      <c r="VOF52" s="142"/>
      <c r="VOG52" s="142"/>
      <c r="VOH52" s="142"/>
      <c r="VOI52" s="142"/>
      <c r="VOJ52" s="142"/>
      <c r="VOK52" s="142"/>
      <c r="VOL52" s="142"/>
      <c r="VOM52" s="142"/>
      <c r="VON52" s="142"/>
      <c r="VOO52" s="142"/>
      <c r="VOP52" s="142"/>
      <c r="VOQ52" s="142"/>
      <c r="VOR52" s="142"/>
      <c r="VOS52" s="142"/>
      <c r="VOT52" s="142"/>
      <c r="VOU52" s="142"/>
      <c r="VOV52" s="142"/>
      <c r="VOW52" s="142"/>
      <c r="VOX52" s="142"/>
      <c r="VOY52" s="142"/>
      <c r="VOZ52" s="142"/>
      <c r="VPA52" s="142"/>
      <c r="VPB52" s="142"/>
      <c r="VPC52" s="142"/>
      <c r="VPD52" s="142"/>
      <c r="VPE52" s="142"/>
      <c r="VPF52" s="142"/>
      <c r="VPG52" s="142"/>
      <c r="VPH52" s="142"/>
      <c r="VPI52" s="142"/>
      <c r="VPJ52" s="142"/>
      <c r="VPK52" s="142"/>
      <c r="VPL52" s="142"/>
      <c r="VPM52" s="142"/>
      <c r="VPN52" s="142"/>
      <c r="VPO52" s="142"/>
      <c r="VPP52" s="142"/>
      <c r="VPQ52" s="142"/>
      <c r="VPR52" s="142"/>
      <c r="VPS52" s="142"/>
      <c r="VPT52" s="142"/>
      <c r="VPU52" s="142"/>
      <c r="VPV52" s="142"/>
      <c r="VPW52" s="142"/>
      <c r="VPX52" s="142"/>
      <c r="VPY52" s="142"/>
      <c r="VPZ52" s="142"/>
      <c r="VQA52" s="142"/>
      <c r="VQB52" s="142"/>
      <c r="VQC52" s="142"/>
      <c r="VQD52" s="142"/>
      <c r="VQE52" s="142"/>
      <c r="VQF52" s="142"/>
      <c r="VQG52" s="142"/>
      <c r="VQH52" s="142"/>
      <c r="VQI52" s="142"/>
      <c r="VQJ52" s="142"/>
      <c r="VQK52" s="142"/>
      <c r="VQL52" s="142"/>
      <c r="VQM52" s="142"/>
      <c r="VQN52" s="142"/>
      <c r="VQO52" s="142"/>
      <c r="VQP52" s="142"/>
      <c r="VQQ52" s="142"/>
      <c r="VQR52" s="142"/>
      <c r="VQS52" s="142"/>
      <c r="VQT52" s="142"/>
      <c r="VQU52" s="142"/>
      <c r="VQV52" s="142"/>
      <c r="VQW52" s="142"/>
      <c r="VQX52" s="142"/>
      <c r="VQY52" s="142"/>
      <c r="VQZ52" s="142"/>
      <c r="VRA52" s="142"/>
      <c r="VRB52" s="142"/>
      <c r="VRC52" s="142"/>
      <c r="VRD52" s="142"/>
      <c r="VRE52" s="142"/>
      <c r="VRF52" s="142"/>
      <c r="VRG52" s="142"/>
      <c r="VRH52" s="142"/>
      <c r="VRI52" s="142"/>
      <c r="VRJ52" s="142"/>
      <c r="VRK52" s="142"/>
      <c r="VRL52" s="142"/>
      <c r="VRM52" s="142"/>
      <c r="VRN52" s="142"/>
      <c r="VRO52" s="142"/>
      <c r="VRP52" s="142"/>
      <c r="VRQ52" s="142"/>
      <c r="VRR52" s="142"/>
      <c r="VRS52" s="142"/>
      <c r="VRT52" s="142"/>
      <c r="VRU52" s="142"/>
      <c r="VRV52" s="142"/>
      <c r="VRW52" s="142"/>
      <c r="VRX52" s="142"/>
      <c r="VRY52" s="142"/>
      <c r="VRZ52" s="142"/>
      <c r="VSA52" s="142"/>
      <c r="VSB52" s="142"/>
      <c r="VSC52" s="142"/>
      <c r="VSD52" s="142"/>
      <c r="VSE52" s="142"/>
      <c r="VSF52" s="142"/>
      <c r="VSG52" s="142"/>
      <c r="VSH52" s="142"/>
      <c r="VSI52" s="142"/>
      <c r="VSJ52" s="142"/>
      <c r="VSK52" s="142"/>
      <c r="VSL52" s="142"/>
      <c r="VSM52" s="142"/>
      <c r="VSN52" s="142"/>
      <c r="VSO52" s="142"/>
      <c r="VSP52" s="142"/>
      <c r="VSQ52" s="142"/>
      <c r="VSR52" s="142"/>
      <c r="VSS52" s="142"/>
      <c r="VST52" s="142"/>
      <c r="VSU52" s="142"/>
      <c r="VSV52" s="142"/>
      <c r="VSW52" s="142"/>
      <c r="VSX52" s="142"/>
      <c r="VSY52" s="142"/>
      <c r="VSZ52" s="142"/>
      <c r="VTA52" s="142"/>
      <c r="VTB52" s="142"/>
      <c r="VTC52" s="142"/>
      <c r="VTD52" s="142"/>
      <c r="VTE52" s="142"/>
      <c r="VTF52" s="142"/>
      <c r="VTG52" s="142"/>
      <c r="VTH52" s="142"/>
      <c r="VTI52" s="142"/>
      <c r="VTJ52" s="142"/>
      <c r="VTK52" s="142"/>
      <c r="VTL52" s="142"/>
      <c r="VTM52" s="142"/>
      <c r="VTN52" s="142"/>
      <c r="VTO52" s="142"/>
      <c r="VTP52" s="142"/>
      <c r="VTQ52" s="142"/>
      <c r="VTR52" s="142"/>
      <c r="VTS52" s="142"/>
      <c r="VTT52" s="142"/>
      <c r="VTU52" s="142"/>
      <c r="VTV52" s="142"/>
      <c r="VTW52" s="142"/>
      <c r="VTX52" s="142"/>
      <c r="VTY52" s="142"/>
      <c r="VTZ52" s="142"/>
      <c r="VUA52" s="142"/>
      <c r="VUB52" s="142"/>
      <c r="VUC52" s="142"/>
      <c r="VUD52" s="142"/>
      <c r="VUE52" s="142"/>
      <c r="VUF52" s="142"/>
      <c r="VUG52" s="142"/>
      <c r="VUH52" s="142"/>
      <c r="VUI52" s="142"/>
      <c r="VUJ52" s="142"/>
      <c r="VUK52" s="142"/>
      <c r="VUL52" s="142"/>
      <c r="VUM52" s="142"/>
      <c r="VUN52" s="142"/>
      <c r="VUO52" s="142"/>
      <c r="VUP52" s="142"/>
      <c r="VUQ52" s="142"/>
      <c r="VUR52" s="142"/>
      <c r="VUS52" s="142"/>
      <c r="VUT52" s="142"/>
      <c r="VUU52" s="142"/>
      <c r="VUV52" s="142"/>
      <c r="VUW52" s="142"/>
      <c r="VUX52" s="142"/>
      <c r="VUY52" s="142"/>
      <c r="VUZ52" s="142"/>
      <c r="VVA52" s="142"/>
      <c r="VVB52" s="142"/>
      <c r="VVC52" s="142"/>
      <c r="VVD52" s="142"/>
      <c r="VVE52" s="142"/>
      <c r="VVF52" s="142"/>
      <c r="VVG52" s="142"/>
      <c r="VVH52" s="142"/>
      <c r="VVI52" s="142"/>
      <c r="VVJ52" s="142"/>
      <c r="VVK52" s="142"/>
      <c r="VVL52" s="142"/>
      <c r="VVM52" s="142"/>
      <c r="VVN52" s="142"/>
      <c r="VVO52" s="142"/>
      <c r="VVP52" s="142"/>
      <c r="VVQ52" s="142"/>
      <c r="VVR52" s="142"/>
      <c r="VVS52" s="142"/>
      <c r="VVT52" s="142"/>
      <c r="VVU52" s="142"/>
      <c r="VVV52" s="142"/>
      <c r="VVW52" s="142"/>
      <c r="VVX52" s="142"/>
      <c r="VVY52" s="142"/>
      <c r="VVZ52" s="142"/>
      <c r="VWA52" s="142"/>
      <c r="VWB52" s="142"/>
      <c r="VWC52" s="142"/>
      <c r="VWD52" s="142"/>
      <c r="VWE52" s="142"/>
      <c r="VWF52" s="142"/>
      <c r="VWG52" s="142"/>
      <c r="VWH52" s="142"/>
      <c r="VWI52" s="142"/>
      <c r="VWJ52" s="142"/>
      <c r="VWK52" s="142"/>
      <c r="VWL52" s="142"/>
      <c r="VWM52" s="142"/>
      <c r="VWN52" s="142"/>
      <c r="VWO52" s="142"/>
      <c r="VWP52" s="142"/>
      <c r="VWQ52" s="142"/>
      <c r="VWR52" s="142"/>
      <c r="VWS52" s="142"/>
      <c r="VWT52" s="142"/>
      <c r="VWU52" s="142"/>
      <c r="VWV52" s="142"/>
      <c r="VWW52" s="142"/>
      <c r="VWX52" s="142"/>
      <c r="VWY52" s="142"/>
      <c r="VWZ52" s="142"/>
      <c r="VXA52" s="142"/>
      <c r="VXB52" s="142"/>
      <c r="VXC52" s="142"/>
      <c r="VXD52" s="142"/>
      <c r="VXE52" s="142"/>
      <c r="VXF52" s="142"/>
      <c r="VXG52" s="142"/>
      <c r="VXH52" s="142"/>
      <c r="VXI52" s="142"/>
      <c r="VXJ52" s="142"/>
      <c r="VXK52" s="142"/>
      <c r="VXL52" s="142"/>
      <c r="VXM52" s="142"/>
      <c r="VXN52" s="142"/>
      <c r="VXO52" s="142"/>
      <c r="VXP52" s="142"/>
      <c r="VXQ52" s="142"/>
      <c r="VXR52" s="142"/>
      <c r="VXS52" s="142"/>
      <c r="VXT52" s="142"/>
      <c r="VXU52" s="142"/>
      <c r="VXV52" s="142"/>
      <c r="VXW52" s="142"/>
      <c r="VXX52" s="142"/>
      <c r="VXY52" s="142"/>
      <c r="VXZ52" s="142"/>
      <c r="VYA52" s="142"/>
      <c r="VYB52" s="142"/>
      <c r="VYC52" s="142"/>
      <c r="VYD52" s="142"/>
      <c r="VYE52" s="142"/>
      <c r="VYF52" s="142"/>
      <c r="VYG52" s="142"/>
      <c r="VYH52" s="142"/>
      <c r="VYI52" s="142"/>
      <c r="VYJ52" s="142"/>
      <c r="VYK52" s="142"/>
      <c r="VYL52" s="142"/>
      <c r="VYM52" s="142"/>
      <c r="VYN52" s="142"/>
      <c r="VYO52" s="142"/>
      <c r="VYP52" s="142"/>
      <c r="VYQ52" s="142"/>
      <c r="VYR52" s="142"/>
      <c r="VYS52" s="142"/>
      <c r="VYT52" s="142"/>
      <c r="VYU52" s="142"/>
      <c r="VYV52" s="142"/>
      <c r="VYW52" s="142"/>
      <c r="VYX52" s="142"/>
      <c r="VYY52" s="142"/>
      <c r="VYZ52" s="142"/>
      <c r="VZA52" s="142"/>
      <c r="VZB52" s="142"/>
      <c r="VZC52" s="142"/>
      <c r="VZD52" s="142"/>
      <c r="VZE52" s="142"/>
      <c r="VZF52" s="142"/>
      <c r="VZG52" s="142"/>
      <c r="VZH52" s="142"/>
      <c r="VZI52" s="142"/>
      <c r="VZJ52" s="142"/>
      <c r="VZK52" s="142"/>
      <c r="VZL52" s="142"/>
      <c r="VZM52" s="142"/>
      <c r="VZN52" s="142"/>
      <c r="VZO52" s="142"/>
      <c r="VZP52" s="142"/>
      <c r="VZQ52" s="142"/>
      <c r="VZR52" s="142"/>
      <c r="VZS52" s="142"/>
      <c r="VZT52" s="142"/>
      <c r="VZU52" s="142"/>
      <c r="VZV52" s="142"/>
      <c r="VZW52" s="142"/>
      <c r="VZX52" s="142"/>
      <c r="VZY52" s="142"/>
      <c r="VZZ52" s="142"/>
      <c r="WAA52" s="142"/>
      <c r="WAB52" s="142"/>
      <c r="WAC52" s="142"/>
      <c r="WAD52" s="142"/>
      <c r="WAE52" s="142"/>
      <c r="WAF52" s="142"/>
      <c r="WAG52" s="142"/>
      <c r="WAH52" s="142"/>
      <c r="WAI52" s="142"/>
      <c r="WAJ52" s="142"/>
      <c r="WAK52" s="142"/>
      <c r="WAL52" s="142"/>
      <c r="WAM52" s="142"/>
      <c r="WAN52" s="142"/>
      <c r="WAO52" s="142"/>
      <c r="WAP52" s="142"/>
      <c r="WAQ52" s="142"/>
      <c r="WAR52" s="142"/>
      <c r="WAS52" s="142"/>
      <c r="WAT52" s="142"/>
      <c r="WAU52" s="142"/>
      <c r="WAV52" s="142"/>
      <c r="WAW52" s="142"/>
      <c r="WAX52" s="142"/>
      <c r="WAY52" s="142"/>
      <c r="WAZ52" s="142"/>
      <c r="WBA52" s="142"/>
      <c r="WBB52" s="142"/>
      <c r="WBC52" s="142"/>
      <c r="WBD52" s="142"/>
      <c r="WBE52" s="142"/>
      <c r="WBF52" s="142"/>
      <c r="WBG52" s="142"/>
      <c r="WBH52" s="142"/>
      <c r="WBI52" s="142"/>
      <c r="WBJ52" s="142"/>
      <c r="WBK52" s="142"/>
      <c r="WBL52" s="142"/>
      <c r="WBM52" s="142"/>
      <c r="WBN52" s="142"/>
      <c r="WBO52" s="142"/>
      <c r="WBP52" s="142"/>
      <c r="WBQ52" s="142"/>
      <c r="WBR52" s="142"/>
      <c r="WBS52" s="142"/>
      <c r="WBT52" s="142"/>
      <c r="WBU52" s="142"/>
      <c r="WBV52" s="142"/>
      <c r="WBW52" s="142"/>
      <c r="WBX52" s="142"/>
      <c r="WBY52" s="142"/>
      <c r="WBZ52" s="142"/>
      <c r="WCA52" s="142"/>
      <c r="WCB52" s="142"/>
      <c r="WCC52" s="142"/>
      <c r="WCD52" s="142"/>
      <c r="WCE52" s="142"/>
      <c r="WCF52" s="142"/>
      <c r="WCG52" s="142"/>
      <c r="WCH52" s="142"/>
      <c r="WCI52" s="142"/>
      <c r="WCJ52" s="142"/>
      <c r="WCK52" s="142"/>
      <c r="WCL52" s="142"/>
      <c r="WCM52" s="142"/>
      <c r="WCN52" s="142"/>
      <c r="WCO52" s="142"/>
      <c r="WCP52" s="142"/>
      <c r="WCQ52" s="142"/>
      <c r="WCR52" s="142"/>
      <c r="WCS52" s="142"/>
      <c r="WCT52" s="142"/>
      <c r="WCU52" s="142"/>
      <c r="WCV52" s="142"/>
      <c r="WCW52" s="142"/>
      <c r="WCX52" s="142"/>
      <c r="WCY52" s="142"/>
      <c r="WCZ52" s="142"/>
      <c r="WDA52" s="142"/>
      <c r="WDB52" s="142"/>
      <c r="WDC52" s="142"/>
      <c r="WDD52" s="142"/>
      <c r="WDE52" s="142"/>
      <c r="WDF52" s="142"/>
      <c r="WDG52" s="142"/>
      <c r="WDH52" s="142"/>
      <c r="WDI52" s="142"/>
      <c r="WDJ52" s="142"/>
      <c r="WDK52" s="142"/>
      <c r="WDL52" s="142"/>
      <c r="WDM52" s="142"/>
      <c r="WDN52" s="142"/>
      <c r="WDO52" s="142"/>
      <c r="WDP52" s="142"/>
      <c r="WDQ52" s="142"/>
      <c r="WDR52" s="142"/>
      <c r="WDS52" s="142"/>
      <c r="WDT52" s="142"/>
      <c r="WDU52" s="142"/>
      <c r="WDV52" s="142"/>
      <c r="WDW52" s="142"/>
      <c r="WDX52" s="142"/>
      <c r="WDY52" s="142"/>
      <c r="WDZ52" s="142"/>
      <c r="WEA52" s="142"/>
      <c r="WEB52" s="142"/>
      <c r="WEC52" s="142"/>
      <c r="WED52" s="142"/>
      <c r="WEE52" s="142"/>
      <c r="WEF52" s="142"/>
      <c r="WEG52" s="142"/>
      <c r="WEH52" s="142"/>
      <c r="WEI52" s="142"/>
      <c r="WEJ52" s="142"/>
      <c r="WEK52" s="142"/>
      <c r="WEL52" s="142"/>
      <c r="WEM52" s="142"/>
      <c r="WEN52" s="142"/>
      <c r="WEO52" s="142"/>
      <c r="WEP52" s="142"/>
      <c r="WEQ52" s="142"/>
      <c r="WER52" s="142"/>
      <c r="WES52" s="142"/>
      <c r="WET52" s="142"/>
      <c r="WEU52" s="142"/>
      <c r="WEV52" s="142"/>
      <c r="WEW52" s="142"/>
      <c r="WEX52" s="142"/>
      <c r="WEY52" s="142"/>
      <c r="WEZ52" s="142"/>
      <c r="WFA52" s="142"/>
      <c r="WFB52" s="142"/>
      <c r="WFC52" s="142"/>
      <c r="WFD52" s="142"/>
      <c r="WFE52" s="142"/>
      <c r="WFF52" s="142"/>
      <c r="WFG52" s="142"/>
      <c r="WFH52" s="142"/>
      <c r="WFI52" s="142"/>
      <c r="WFJ52" s="142"/>
      <c r="WFK52" s="142"/>
      <c r="WFL52" s="142"/>
      <c r="WFM52" s="142"/>
      <c r="WFN52" s="142"/>
      <c r="WFO52" s="142"/>
      <c r="WFP52" s="142"/>
      <c r="WFQ52" s="142"/>
      <c r="WFR52" s="142"/>
      <c r="WFS52" s="142"/>
      <c r="WFT52" s="142"/>
      <c r="WFU52" s="142"/>
      <c r="WFV52" s="142"/>
      <c r="WFW52" s="142"/>
      <c r="WFX52" s="142"/>
      <c r="WFY52" s="142"/>
      <c r="WFZ52" s="142"/>
      <c r="WGA52" s="142"/>
      <c r="WGB52" s="142"/>
      <c r="WGC52" s="142"/>
      <c r="WGD52" s="142"/>
      <c r="WGE52" s="142"/>
      <c r="WGF52" s="142"/>
      <c r="WGG52" s="142"/>
      <c r="WGH52" s="142"/>
      <c r="WGI52" s="142"/>
      <c r="WGJ52" s="142"/>
      <c r="WGK52" s="142"/>
      <c r="WGL52" s="142"/>
      <c r="WGM52" s="142"/>
      <c r="WGN52" s="142"/>
      <c r="WGO52" s="142"/>
      <c r="WGP52" s="142"/>
      <c r="WGQ52" s="142"/>
      <c r="WGR52" s="142"/>
      <c r="WGS52" s="142"/>
      <c r="WGT52" s="142"/>
      <c r="WGU52" s="142"/>
      <c r="WGV52" s="142"/>
      <c r="WGW52" s="142"/>
      <c r="WGX52" s="142"/>
      <c r="WGY52" s="142"/>
      <c r="WGZ52" s="142"/>
      <c r="WHA52" s="142"/>
      <c r="WHB52" s="142"/>
      <c r="WHC52" s="142"/>
      <c r="WHD52" s="142"/>
      <c r="WHE52" s="142"/>
      <c r="WHF52" s="142"/>
      <c r="WHG52" s="142"/>
      <c r="WHH52" s="142"/>
      <c r="WHI52" s="142"/>
      <c r="WHJ52" s="142"/>
      <c r="WHK52" s="142"/>
      <c r="WHL52" s="142"/>
      <c r="WHM52" s="142"/>
      <c r="WHN52" s="142"/>
      <c r="WHO52" s="142"/>
      <c r="WHP52" s="142"/>
      <c r="WHQ52" s="142"/>
      <c r="WHR52" s="142"/>
      <c r="WHS52" s="142"/>
      <c r="WHT52" s="142"/>
      <c r="WHU52" s="142"/>
      <c r="WHV52" s="142"/>
      <c r="WHW52" s="142"/>
      <c r="WHX52" s="142"/>
      <c r="WHY52" s="142"/>
      <c r="WHZ52" s="142"/>
      <c r="WIA52" s="142"/>
      <c r="WIB52" s="142"/>
      <c r="WIC52" s="142"/>
      <c r="WID52" s="142"/>
      <c r="WIE52" s="142"/>
      <c r="WIF52" s="142"/>
      <c r="WIG52" s="142"/>
      <c r="WIH52" s="142"/>
      <c r="WII52" s="142"/>
      <c r="WIJ52" s="142"/>
      <c r="WIK52" s="142"/>
      <c r="WIL52" s="142"/>
      <c r="WIM52" s="142"/>
      <c r="WIN52" s="142"/>
      <c r="WIO52" s="142"/>
      <c r="WIP52" s="142"/>
      <c r="WIQ52" s="142"/>
      <c r="WIR52" s="142"/>
      <c r="WIS52" s="142"/>
      <c r="WIT52" s="142"/>
      <c r="WIU52" s="142"/>
      <c r="WIV52" s="142"/>
      <c r="WIW52" s="142"/>
      <c r="WIX52" s="142"/>
      <c r="WIY52" s="142"/>
      <c r="WIZ52" s="142"/>
      <c r="WJA52" s="142"/>
      <c r="WJB52" s="142"/>
      <c r="WJC52" s="142"/>
      <c r="WJD52" s="142"/>
      <c r="WJE52" s="142"/>
      <c r="WJF52" s="142"/>
      <c r="WJG52" s="142"/>
      <c r="WJH52" s="142"/>
      <c r="WJI52" s="142"/>
      <c r="WJJ52" s="142"/>
      <c r="WJK52" s="142"/>
      <c r="WJL52" s="142"/>
      <c r="WJM52" s="142"/>
      <c r="WJN52" s="142"/>
      <c r="WJO52" s="142"/>
      <c r="WJP52" s="142"/>
      <c r="WJQ52" s="142"/>
      <c r="WJR52" s="142"/>
      <c r="WJS52" s="142"/>
      <c r="WJT52" s="142"/>
      <c r="WJU52" s="142"/>
      <c r="WJV52" s="142"/>
      <c r="WJW52" s="142"/>
      <c r="WJX52" s="142"/>
      <c r="WJY52" s="142"/>
      <c r="WJZ52" s="142"/>
      <c r="WKA52" s="142"/>
      <c r="WKB52" s="142"/>
      <c r="WKC52" s="142"/>
      <c r="WKD52" s="142"/>
      <c r="WKE52" s="142"/>
      <c r="WKF52" s="142"/>
      <c r="WKG52" s="142"/>
      <c r="WKH52" s="142"/>
      <c r="WKI52" s="142"/>
      <c r="WKJ52" s="142"/>
      <c r="WKK52" s="142"/>
      <c r="WKL52" s="142"/>
      <c r="WKM52" s="142"/>
      <c r="WKN52" s="142"/>
      <c r="WKO52" s="142"/>
      <c r="WKP52" s="142"/>
      <c r="WKQ52" s="142"/>
      <c r="WKR52" s="142"/>
      <c r="WKS52" s="142"/>
      <c r="WKT52" s="142"/>
      <c r="WKU52" s="142"/>
      <c r="WKV52" s="142"/>
      <c r="WKW52" s="142"/>
      <c r="WKX52" s="142"/>
      <c r="WKY52" s="142"/>
      <c r="WKZ52" s="142"/>
      <c r="WLA52" s="142"/>
      <c r="WLB52" s="142"/>
      <c r="WLC52" s="142"/>
      <c r="WLD52" s="142"/>
      <c r="WLE52" s="142"/>
      <c r="WLF52" s="142"/>
      <c r="WLG52" s="142"/>
      <c r="WLH52" s="142"/>
      <c r="WLI52" s="142"/>
      <c r="WLJ52" s="142"/>
      <c r="WLK52" s="142"/>
      <c r="WLL52" s="142"/>
      <c r="WLM52" s="142"/>
      <c r="WLN52" s="142"/>
      <c r="WLO52" s="142"/>
      <c r="WLP52" s="142"/>
      <c r="WLQ52" s="142"/>
      <c r="WLR52" s="142"/>
      <c r="WLS52" s="142"/>
      <c r="WLT52" s="142"/>
      <c r="WLU52" s="142"/>
      <c r="WLV52" s="142"/>
      <c r="WLW52" s="142"/>
      <c r="WLX52" s="142"/>
      <c r="WLY52" s="142"/>
      <c r="WLZ52" s="142"/>
      <c r="WMA52" s="142"/>
      <c r="WMB52" s="142"/>
      <c r="WMC52" s="142"/>
      <c r="WMD52" s="142"/>
      <c r="WME52" s="142"/>
      <c r="WMF52" s="142"/>
      <c r="WMG52" s="142"/>
      <c r="WMH52" s="142"/>
      <c r="WMI52" s="142"/>
      <c r="WMJ52" s="142"/>
      <c r="WMK52" s="142"/>
      <c r="WML52" s="142"/>
      <c r="WMM52" s="142"/>
      <c r="WMN52" s="142"/>
      <c r="WMO52" s="142"/>
      <c r="WMP52" s="142"/>
      <c r="WMQ52" s="142"/>
      <c r="WMR52" s="142"/>
      <c r="WMS52" s="142"/>
      <c r="WMT52" s="142"/>
      <c r="WMU52" s="142"/>
      <c r="WMV52" s="142"/>
      <c r="WMW52" s="142"/>
      <c r="WMX52" s="142"/>
      <c r="WMY52" s="142"/>
      <c r="WMZ52" s="142"/>
      <c r="WNA52" s="142"/>
      <c r="WNB52" s="142"/>
      <c r="WNC52" s="142"/>
      <c r="WND52" s="142"/>
      <c r="WNE52" s="142"/>
      <c r="WNF52" s="142"/>
      <c r="WNG52" s="142"/>
      <c r="WNH52" s="142"/>
      <c r="WNI52" s="142"/>
      <c r="WNJ52" s="142"/>
      <c r="WNK52" s="142"/>
      <c r="WNL52" s="142"/>
      <c r="WNM52" s="142"/>
      <c r="WNN52" s="142"/>
      <c r="WNO52" s="142"/>
      <c r="WNP52" s="142"/>
      <c r="WNQ52" s="142"/>
      <c r="WNR52" s="142"/>
      <c r="WNS52" s="142"/>
      <c r="WNT52" s="142"/>
      <c r="WNU52" s="142"/>
      <c r="WNV52" s="142"/>
      <c r="WNW52" s="142"/>
      <c r="WNX52" s="142"/>
      <c r="WNY52" s="142"/>
      <c r="WNZ52" s="142"/>
      <c r="WOA52" s="142"/>
      <c r="WOB52" s="142"/>
      <c r="WOC52" s="142"/>
      <c r="WOD52" s="142"/>
      <c r="WOE52" s="142"/>
      <c r="WOF52" s="142"/>
      <c r="WOG52" s="142"/>
      <c r="WOH52" s="142"/>
      <c r="WOI52" s="142"/>
      <c r="WOJ52" s="142"/>
      <c r="WOK52" s="142"/>
      <c r="WOL52" s="142"/>
      <c r="WOM52" s="142"/>
      <c r="WON52" s="142"/>
      <c r="WOO52" s="142"/>
      <c r="WOP52" s="142"/>
      <c r="WOQ52" s="142"/>
      <c r="WOR52" s="142"/>
      <c r="WOS52" s="142"/>
      <c r="WOT52" s="142"/>
      <c r="WOU52" s="142"/>
      <c r="WOV52" s="142"/>
      <c r="WOW52" s="142"/>
      <c r="WOX52" s="142"/>
      <c r="WOY52" s="142"/>
      <c r="WOZ52" s="142"/>
      <c r="WPA52" s="142"/>
      <c r="WPB52" s="142"/>
      <c r="WPC52" s="142"/>
      <c r="WPD52" s="142"/>
      <c r="WPE52" s="142"/>
      <c r="WPF52" s="142"/>
      <c r="WPG52" s="142"/>
      <c r="WPH52" s="142"/>
      <c r="WPI52" s="142"/>
      <c r="WPJ52" s="142"/>
      <c r="WPK52" s="142"/>
      <c r="WPL52" s="142"/>
      <c r="WPM52" s="142"/>
      <c r="WPN52" s="142"/>
      <c r="WPO52" s="142"/>
      <c r="WPP52" s="142"/>
      <c r="WPQ52" s="142"/>
      <c r="WPR52" s="142"/>
      <c r="WPS52" s="142"/>
      <c r="WPT52" s="142"/>
      <c r="WPU52" s="142"/>
      <c r="WPV52" s="142"/>
      <c r="WPW52" s="142"/>
      <c r="WPX52" s="142"/>
      <c r="WPY52" s="142"/>
      <c r="WPZ52" s="142"/>
      <c r="WQA52" s="142"/>
      <c r="WQB52" s="142"/>
      <c r="WQC52" s="142"/>
      <c r="WQD52" s="142"/>
      <c r="WQE52" s="142"/>
      <c r="WQF52" s="142"/>
      <c r="WQG52" s="142"/>
      <c r="WQH52" s="142"/>
      <c r="WQI52" s="142"/>
      <c r="WQJ52" s="142"/>
      <c r="WQK52" s="142"/>
      <c r="WQL52" s="142"/>
      <c r="WQM52" s="142"/>
      <c r="WQN52" s="142"/>
      <c r="WQO52" s="142"/>
      <c r="WQP52" s="142"/>
      <c r="WQQ52" s="142"/>
      <c r="WQR52" s="142"/>
      <c r="WQS52" s="142"/>
      <c r="WQT52" s="142"/>
      <c r="WQU52" s="142"/>
      <c r="WQV52" s="142"/>
      <c r="WQW52" s="142"/>
      <c r="WQX52" s="142"/>
      <c r="WQY52" s="142"/>
      <c r="WQZ52" s="142"/>
      <c r="WRA52" s="142"/>
      <c r="WRB52" s="142"/>
      <c r="WRC52" s="142"/>
      <c r="WRD52" s="142"/>
      <c r="WRE52" s="142"/>
      <c r="WRF52" s="142"/>
      <c r="WRG52" s="142"/>
      <c r="WRH52" s="142"/>
      <c r="WRI52" s="142"/>
      <c r="WRJ52" s="142"/>
      <c r="WRK52" s="142"/>
      <c r="WRL52" s="142"/>
      <c r="WRM52" s="142"/>
      <c r="WRN52" s="142"/>
      <c r="WRO52" s="142"/>
      <c r="WRP52" s="142"/>
      <c r="WRQ52" s="142"/>
      <c r="WRR52" s="142"/>
      <c r="WRS52" s="142"/>
      <c r="WRT52" s="142"/>
      <c r="WRU52" s="142"/>
      <c r="WRV52" s="142"/>
      <c r="WRW52" s="142"/>
      <c r="WRX52" s="142"/>
      <c r="WRY52" s="142"/>
      <c r="WRZ52" s="142"/>
      <c r="WSA52" s="142"/>
      <c r="WSB52" s="142"/>
      <c r="WSC52" s="142"/>
      <c r="WSD52" s="142"/>
      <c r="WSE52" s="142"/>
      <c r="WSF52" s="142"/>
      <c r="WSG52" s="142"/>
      <c r="WSH52" s="142"/>
      <c r="WSI52" s="142"/>
      <c r="WSJ52" s="142"/>
      <c r="WSK52" s="142"/>
      <c r="WSL52" s="142"/>
      <c r="WSM52" s="142"/>
      <c r="WSN52" s="142"/>
      <c r="WSO52" s="142"/>
      <c r="WSP52" s="142"/>
      <c r="WSQ52" s="142"/>
      <c r="WSR52" s="142"/>
      <c r="WSS52" s="142"/>
      <c r="WST52" s="142"/>
      <c r="WSU52" s="142"/>
      <c r="WSV52" s="142"/>
      <c r="WSW52" s="142"/>
      <c r="WSX52" s="142"/>
      <c r="WSY52" s="142"/>
      <c r="WSZ52" s="142"/>
      <c r="WTA52" s="142"/>
      <c r="WTB52" s="142"/>
      <c r="WTC52" s="142"/>
      <c r="WTD52" s="142"/>
      <c r="WTE52" s="142"/>
      <c r="WTF52" s="142"/>
      <c r="WTG52" s="142"/>
      <c r="WTH52" s="142"/>
      <c r="WTI52" s="142"/>
      <c r="WTJ52" s="142"/>
      <c r="WTK52" s="142"/>
      <c r="WTL52" s="142"/>
      <c r="WTM52" s="142"/>
      <c r="WTN52" s="142"/>
      <c r="WTO52" s="142"/>
      <c r="WTP52" s="142"/>
      <c r="WTQ52" s="142"/>
      <c r="WTR52" s="142"/>
      <c r="WTS52" s="142"/>
      <c r="WTT52" s="142"/>
      <c r="WTU52" s="142"/>
      <c r="WTV52" s="142"/>
      <c r="WTW52" s="142"/>
      <c r="WTX52" s="142"/>
      <c r="WTY52" s="142"/>
      <c r="WTZ52" s="142"/>
      <c r="WUA52" s="142"/>
      <c r="WUB52" s="142"/>
      <c r="WUC52" s="142"/>
      <c r="WUD52" s="142"/>
      <c r="WUE52" s="142"/>
      <c r="WUF52" s="142"/>
      <c r="WUG52" s="142"/>
      <c r="WUH52" s="142"/>
      <c r="WUI52" s="142"/>
      <c r="WUJ52" s="142"/>
      <c r="WUK52" s="142"/>
      <c r="WUL52" s="142"/>
      <c r="WUM52" s="142"/>
      <c r="WUN52" s="142"/>
      <c r="WUO52" s="142"/>
      <c r="WUP52" s="142"/>
      <c r="WUQ52" s="142"/>
      <c r="WUR52" s="142"/>
      <c r="WUS52" s="142"/>
      <c r="WUT52" s="142"/>
      <c r="WUU52" s="142"/>
      <c r="WUV52" s="142"/>
      <c r="WUW52" s="142"/>
      <c r="WUX52" s="142"/>
      <c r="WUY52" s="142"/>
      <c r="WUZ52" s="142"/>
      <c r="WVA52" s="142"/>
      <c r="WVB52" s="142"/>
      <c r="WVC52" s="142"/>
      <c r="WVD52" s="142"/>
      <c r="WVE52" s="142"/>
      <c r="WVF52" s="142"/>
      <c r="WVG52" s="142"/>
      <c r="WVH52" s="142"/>
      <c r="WVI52" s="142"/>
      <c r="WVJ52" s="142"/>
      <c r="WVK52" s="142"/>
      <c r="WVL52" s="142"/>
      <c r="WVM52" s="142"/>
      <c r="WVN52" s="142"/>
      <c r="WVO52" s="142"/>
      <c r="WVP52" s="142"/>
      <c r="WVQ52" s="142"/>
      <c r="WVR52" s="142"/>
      <c r="WVS52" s="142"/>
      <c r="WVT52" s="142"/>
      <c r="WVU52" s="142"/>
      <c r="WVV52" s="142"/>
      <c r="WVW52" s="142"/>
      <c r="WVX52" s="142"/>
      <c r="WVY52" s="142"/>
      <c r="WVZ52" s="142"/>
      <c r="WWA52" s="142"/>
      <c r="WWB52" s="142"/>
      <c r="WWC52" s="142"/>
      <c r="WWD52" s="142"/>
      <c r="WWE52" s="142"/>
      <c r="WWF52" s="142"/>
      <c r="WWG52" s="142"/>
      <c r="WWH52" s="142"/>
      <c r="WWI52" s="142"/>
      <c r="WWJ52" s="142"/>
      <c r="WWK52" s="142"/>
      <c r="WWL52" s="142"/>
      <c r="WWM52" s="142"/>
      <c r="WWN52" s="142"/>
      <c r="WWO52" s="142"/>
      <c r="WWP52" s="142"/>
      <c r="WWQ52" s="142"/>
      <c r="WWR52" s="142"/>
      <c r="WWS52" s="142"/>
      <c r="WWT52" s="142"/>
      <c r="WWU52" s="142"/>
      <c r="WWV52" s="142"/>
      <c r="WWW52" s="142"/>
      <c r="WWX52" s="142"/>
      <c r="WWY52" s="142"/>
      <c r="WWZ52" s="142"/>
      <c r="WXA52" s="142"/>
      <c r="WXB52" s="142"/>
      <c r="WXC52" s="142"/>
      <c r="WXD52" s="142"/>
      <c r="WXE52" s="142"/>
      <c r="WXF52" s="142"/>
      <c r="WXG52" s="142"/>
      <c r="WXH52" s="142"/>
      <c r="WXI52" s="142"/>
      <c r="WXJ52" s="142"/>
      <c r="WXK52" s="142"/>
      <c r="WXL52" s="142"/>
      <c r="WXM52" s="142"/>
      <c r="WXN52" s="142"/>
      <c r="WXO52" s="142"/>
      <c r="WXP52" s="142"/>
      <c r="WXQ52" s="142"/>
      <c r="WXR52" s="142"/>
      <c r="WXS52" s="142"/>
      <c r="WXT52" s="142"/>
      <c r="WXU52" s="142"/>
      <c r="WXV52" s="142"/>
      <c r="WXW52" s="142"/>
      <c r="WXX52" s="142"/>
      <c r="WXY52" s="142"/>
      <c r="WXZ52" s="142"/>
      <c r="WYA52" s="142"/>
      <c r="WYB52" s="142"/>
      <c r="WYC52" s="142"/>
      <c r="WYD52" s="142"/>
      <c r="WYE52" s="142"/>
      <c r="WYF52" s="142"/>
      <c r="WYG52" s="142"/>
      <c r="WYH52" s="142"/>
      <c r="WYI52" s="142"/>
      <c r="WYJ52" s="142"/>
      <c r="WYK52" s="142"/>
      <c r="WYL52" s="142"/>
      <c r="WYM52" s="142"/>
      <c r="WYN52" s="142"/>
      <c r="WYO52" s="142"/>
      <c r="WYP52" s="142"/>
      <c r="WYQ52" s="142"/>
      <c r="WYR52" s="142"/>
      <c r="WYS52" s="142"/>
      <c r="WYT52" s="142"/>
      <c r="WYU52" s="142"/>
      <c r="WYV52" s="142"/>
      <c r="WYW52" s="142"/>
      <c r="WYX52" s="142"/>
      <c r="WYY52" s="142"/>
      <c r="WYZ52" s="142"/>
      <c r="WZA52" s="142"/>
      <c r="WZB52" s="142"/>
      <c r="WZC52" s="142"/>
      <c r="WZD52" s="142"/>
      <c r="WZE52" s="142"/>
      <c r="WZF52" s="142"/>
      <c r="WZG52" s="142"/>
      <c r="WZH52" s="142"/>
      <c r="WZI52" s="142"/>
      <c r="WZJ52" s="142"/>
      <c r="WZK52" s="142"/>
      <c r="WZL52" s="142"/>
      <c r="WZM52" s="142"/>
      <c r="WZN52" s="142"/>
      <c r="WZO52" s="142"/>
      <c r="WZP52" s="142"/>
      <c r="WZQ52" s="142"/>
      <c r="WZR52" s="142"/>
      <c r="WZS52" s="142"/>
      <c r="WZT52" s="142"/>
      <c r="WZU52" s="142"/>
      <c r="WZV52" s="142"/>
      <c r="WZW52" s="142"/>
      <c r="WZX52" s="142"/>
      <c r="WZY52" s="142"/>
      <c r="WZZ52" s="142"/>
      <c r="XAA52" s="142"/>
      <c r="XAB52" s="142"/>
      <c r="XAC52" s="142"/>
      <c r="XAD52" s="142"/>
      <c r="XAE52" s="142"/>
      <c r="XAF52" s="142"/>
      <c r="XAG52" s="142"/>
      <c r="XAH52" s="142"/>
      <c r="XAI52" s="142"/>
      <c r="XAJ52" s="142"/>
      <c r="XAK52" s="142"/>
      <c r="XAL52" s="142"/>
      <c r="XAM52" s="142"/>
      <c r="XAN52" s="142"/>
      <c r="XAO52" s="142"/>
      <c r="XAP52" s="142"/>
      <c r="XAQ52" s="142"/>
      <c r="XAR52" s="142"/>
      <c r="XAS52" s="142"/>
      <c r="XAT52" s="142"/>
      <c r="XAU52" s="142"/>
      <c r="XAV52" s="142"/>
      <c r="XAW52" s="142"/>
      <c r="XAX52" s="142"/>
      <c r="XAY52" s="142"/>
      <c r="XAZ52" s="142"/>
      <c r="XBA52" s="142"/>
      <c r="XBB52" s="142"/>
      <c r="XBC52" s="142"/>
      <c r="XBD52" s="142"/>
      <c r="XBE52" s="142"/>
      <c r="XBF52" s="142"/>
      <c r="XBG52" s="142"/>
      <c r="XBH52" s="142"/>
      <c r="XBI52" s="142"/>
      <c r="XBJ52" s="142"/>
      <c r="XBK52" s="142"/>
      <c r="XBL52" s="142"/>
      <c r="XBM52" s="142"/>
      <c r="XBN52" s="142"/>
      <c r="XBO52" s="142"/>
      <c r="XBP52" s="142"/>
      <c r="XBQ52" s="142"/>
      <c r="XBR52" s="142"/>
      <c r="XBS52" s="142"/>
      <c r="XBT52" s="142"/>
      <c r="XBU52" s="142"/>
      <c r="XBV52" s="142"/>
      <c r="XBW52" s="142"/>
      <c r="XBX52" s="142"/>
      <c r="XBY52" s="142"/>
      <c r="XBZ52" s="142"/>
      <c r="XCA52" s="142"/>
      <c r="XCB52" s="142"/>
      <c r="XCC52" s="142"/>
      <c r="XCD52" s="142"/>
      <c r="XCE52" s="142"/>
      <c r="XCF52" s="142"/>
      <c r="XCG52" s="142"/>
      <c r="XCH52" s="142"/>
      <c r="XCI52" s="142"/>
      <c r="XCJ52" s="142"/>
      <c r="XCK52" s="142"/>
      <c r="XCL52" s="142"/>
      <c r="XCM52" s="142"/>
      <c r="XCN52" s="142"/>
      <c r="XCO52" s="142"/>
      <c r="XCP52" s="142"/>
      <c r="XCQ52" s="142"/>
      <c r="XCR52" s="142"/>
      <c r="XCS52" s="142"/>
      <c r="XCT52" s="142"/>
      <c r="XCU52" s="142"/>
      <c r="XCV52" s="142"/>
      <c r="XCW52" s="142"/>
      <c r="XCX52" s="142"/>
      <c r="XCY52" s="142"/>
      <c r="XCZ52" s="142"/>
      <c r="XDA52" s="142"/>
      <c r="XDB52" s="142"/>
      <c r="XDC52" s="142"/>
      <c r="XDD52" s="142"/>
      <c r="XDE52" s="142"/>
      <c r="XDF52" s="142"/>
      <c r="XDG52" s="142"/>
      <c r="XDH52" s="142"/>
      <c r="XDI52" s="142"/>
      <c r="XDJ52" s="142"/>
      <c r="XDK52" s="142"/>
      <c r="XDL52" s="142"/>
      <c r="XDM52" s="142"/>
      <c r="XDN52" s="142"/>
      <c r="XDO52" s="142"/>
      <c r="XDP52" s="142"/>
      <c r="XDQ52" s="142"/>
      <c r="XDR52" s="142"/>
      <c r="XDS52" s="142"/>
      <c r="XDT52" s="142"/>
      <c r="XDU52" s="142"/>
      <c r="XDV52" s="142"/>
      <c r="XDW52" s="142"/>
      <c r="XDX52" s="142"/>
      <c r="XDY52" s="142"/>
      <c r="XDZ52" s="142"/>
      <c r="XEA52" s="142"/>
      <c r="XEB52" s="142"/>
      <c r="XEC52" s="142"/>
      <c r="XED52" s="142"/>
      <c r="XEE52" s="142"/>
      <c r="XEF52" s="142"/>
      <c r="XEG52" s="142"/>
      <c r="XEH52" s="142"/>
      <c r="XEI52" s="142"/>
      <c r="XEJ52" s="142"/>
      <c r="XEK52" s="142"/>
      <c r="XEL52" s="142"/>
      <c r="XEM52" s="142"/>
      <c r="XEN52" s="142"/>
      <c r="XEO52" s="142"/>
      <c r="XEP52" s="142"/>
      <c r="XEQ52" s="142"/>
      <c r="XER52" s="142"/>
      <c r="XES52" s="142"/>
      <c r="XET52" s="142"/>
      <c r="XEU52" s="142"/>
      <c r="XEV52" s="142"/>
      <c r="XEW52" s="142"/>
      <c r="XEX52" s="142"/>
      <c r="XEY52" s="142"/>
      <c r="XEZ52" s="142"/>
      <c r="XFA52" s="142"/>
      <c r="XFB52" s="142"/>
      <c r="XFC52" s="142"/>
      <c r="XFD52" s="142"/>
    </row>
    <row r="53" spans="1:16384">
      <c r="A53" s="31" t="s">
        <v>151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1"/>
      <c r="SC53" s="31"/>
      <c r="SD53" s="31"/>
      <c r="SE53" s="31"/>
      <c r="SF53" s="31"/>
      <c r="SG53" s="31"/>
      <c r="SH53" s="31"/>
      <c r="SI53" s="31"/>
      <c r="SJ53" s="31"/>
      <c r="SK53" s="31"/>
      <c r="SL53" s="31"/>
      <c r="SM53" s="31"/>
      <c r="SN53" s="31"/>
      <c r="SO53" s="31"/>
      <c r="SP53" s="31"/>
      <c r="SQ53" s="31"/>
      <c r="SR53" s="31"/>
      <c r="SS53" s="31"/>
      <c r="ST53" s="31"/>
      <c r="SU53" s="31"/>
      <c r="SV53" s="31"/>
      <c r="SW53" s="31"/>
      <c r="SX53" s="31"/>
      <c r="SY53" s="31"/>
      <c r="SZ53" s="31"/>
      <c r="TA53" s="31"/>
      <c r="TB53" s="31"/>
      <c r="TC53" s="31"/>
      <c r="TD53" s="31"/>
      <c r="TE53" s="31"/>
      <c r="TF53" s="31"/>
      <c r="TG53" s="31"/>
      <c r="TH53" s="31"/>
      <c r="TI53" s="31"/>
      <c r="TJ53" s="31"/>
      <c r="TK53" s="31"/>
      <c r="TL53" s="31"/>
      <c r="TM53" s="31"/>
      <c r="TN53" s="31"/>
      <c r="TO53" s="31"/>
      <c r="TP53" s="31"/>
      <c r="TQ53" s="31"/>
      <c r="TR53" s="31"/>
      <c r="TS53" s="31"/>
      <c r="TT53" s="31"/>
      <c r="TU53" s="31"/>
      <c r="TV53" s="31"/>
      <c r="TW53" s="31"/>
      <c r="TX53" s="31"/>
      <c r="TY53" s="31"/>
      <c r="TZ53" s="31"/>
      <c r="UA53" s="31"/>
      <c r="UB53" s="31"/>
      <c r="UC53" s="31"/>
      <c r="UD53" s="31"/>
      <c r="UE53" s="31"/>
      <c r="UF53" s="31"/>
      <c r="UG53" s="31"/>
      <c r="UH53" s="31"/>
      <c r="UI53" s="31"/>
      <c r="UJ53" s="31"/>
      <c r="UK53" s="31"/>
      <c r="UL53" s="31"/>
      <c r="UM53" s="31"/>
      <c r="UN53" s="31"/>
      <c r="UO53" s="31"/>
      <c r="UP53" s="31"/>
      <c r="UQ53" s="31"/>
      <c r="UR53" s="31"/>
      <c r="US53" s="31"/>
      <c r="UT53" s="31"/>
      <c r="UU53" s="31"/>
      <c r="UV53" s="31"/>
      <c r="UW53" s="31"/>
      <c r="UX53" s="31"/>
      <c r="UY53" s="31"/>
      <c r="UZ53" s="31"/>
      <c r="VA53" s="31"/>
      <c r="VB53" s="31"/>
      <c r="VC53" s="31"/>
      <c r="VD53" s="31"/>
      <c r="VE53" s="31"/>
      <c r="VF53" s="31"/>
      <c r="VG53" s="31"/>
      <c r="VH53" s="31"/>
      <c r="VI53" s="31"/>
      <c r="VJ53" s="31"/>
      <c r="VK53" s="31"/>
      <c r="VL53" s="31"/>
      <c r="VM53" s="31"/>
      <c r="VN53" s="31"/>
      <c r="VO53" s="31"/>
      <c r="VP53" s="31"/>
      <c r="VQ53" s="31"/>
      <c r="VR53" s="31"/>
      <c r="VS53" s="31"/>
      <c r="VT53" s="31"/>
      <c r="VU53" s="31"/>
      <c r="VV53" s="31"/>
      <c r="VW53" s="31"/>
      <c r="VX53" s="31"/>
      <c r="VY53" s="31"/>
      <c r="VZ53" s="31"/>
      <c r="WA53" s="31"/>
      <c r="WB53" s="31"/>
      <c r="WC53" s="31"/>
      <c r="WD53" s="31"/>
      <c r="WE53" s="31"/>
      <c r="WF53" s="31"/>
      <c r="WG53" s="31"/>
      <c r="WH53" s="31"/>
      <c r="WI53" s="31"/>
      <c r="WJ53" s="31"/>
      <c r="WK53" s="31"/>
      <c r="WL53" s="31"/>
      <c r="WM53" s="31"/>
      <c r="WN53" s="31"/>
      <c r="WO53" s="31"/>
      <c r="WP53" s="31"/>
      <c r="WQ53" s="31"/>
      <c r="WR53" s="31"/>
      <c r="WS53" s="31"/>
      <c r="WT53" s="31"/>
      <c r="WU53" s="31"/>
      <c r="WV53" s="31"/>
      <c r="WW53" s="31"/>
      <c r="WX53" s="31"/>
      <c r="WY53" s="31"/>
      <c r="WZ53" s="31"/>
      <c r="XA53" s="31"/>
      <c r="XB53" s="31"/>
      <c r="XC53" s="31"/>
      <c r="XD53" s="31"/>
      <c r="XE53" s="31"/>
      <c r="XF53" s="31"/>
      <c r="XG53" s="31"/>
      <c r="XH53" s="31"/>
      <c r="XI53" s="31"/>
      <c r="XJ53" s="31"/>
      <c r="XK53" s="31"/>
      <c r="XL53" s="31"/>
      <c r="XM53" s="31"/>
      <c r="XN53" s="31"/>
      <c r="XO53" s="31"/>
      <c r="XP53" s="31"/>
      <c r="XQ53" s="31"/>
      <c r="XR53" s="31"/>
      <c r="XS53" s="31"/>
      <c r="XT53" s="31"/>
      <c r="XU53" s="31"/>
      <c r="XV53" s="31"/>
      <c r="XW53" s="31"/>
      <c r="XX53" s="31"/>
      <c r="XY53" s="31"/>
      <c r="XZ53" s="31"/>
      <c r="YA53" s="31"/>
      <c r="YB53" s="31"/>
      <c r="YC53" s="31"/>
      <c r="YD53" s="31"/>
      <c r="YE53" s="31"/>
      <c r="YF53" s="31"/>
      <c r="YG53" s="31"/>
      <c r="YH53" s="31"/>
      <c r="YI53" s="31"/>
      <c r="YJ53" s="31"/>
      <c r="YK53" s="31"/>
      <c r="YL53" s="31"/>
      <c r="YM53" s="31"/>
      <c r="YN53" s="31"/>
      <c r="YO53" s="31"/>
      <c r="YP53" s="31"/>
      <c r="YQ53" s="31"/>
      <c r="YR53" s="31"/>
      <c r="YS53" s="31"/>
      <c r="YT53" s="31"/>
      <c r="YU53" s="31"/>
      <c r="YV53" s="31"/>
      <c r="YW53" s="31"/>
      <c r="YX53" s="31"/>
      <c r="YY53" s="31"/>
      <c r="YZ53" s="31"/>
      <c r="ZA53" s="31"/>
      <c r="ZB53" s="31"/>
      <c r="ZC53" s="31"/>
      <c r="ZD53" s="31"/>
      <c r="ZE53" s="31"/>
      <c r="ZF53" s="31"/>
      <c r="ZG53" s="31"/>
      <c r="ZH53" s="31"/>
      <c r="ZI53" s="31"/>
      <c r="ZJ53" s="31"/>
      <c r="ZK53" s="31"/>
      <c r="ZL53" s="31"/>
      <c r="ZM53" s="31"/>
      <c r="ZN53" s="31"/>
      <c r="ZO53" s="31"/>
      <c r="ZP53" s="31"/>
      <c r="ZQ53" s="31"/>
      <c r="ZR53" s="31"/>
      <c r="ZS53" s="31"/>
      <c r="ZT53" s="31"/>
      <c r="ZU53" s="31"/>
      <c r="ZV53" s="31"/>
      <c r="ZW53" s="31"/>
      <c r="ZX53" s="31"/>
      <c r="ZY53" s="31"/>
      <c r="ZZ53" s="31"/>
      <c r="AAA53" s="31"/>
      <c r="AAB53" s="31"/>
      <c r="AAC53" s="31"/>
      <c r="AAD53" s="31"/>
      <c r="AAE53" s="31"/>
      <c r="AAF53" s="31"/>
      <c r="AAG53" s="31"/>
      <c r="AAH53" s="31"/>
      <c r="AAI53" s="31"/>
      <c r="AAJ53" s="31"/>
      <c r="AAK53" s="31"/>
      <c r="AAL53" s="31"/>
      <c r="AAM53" s="31"/>
      <c r="AAN53" s="31"/>
      <c r="AAO53" s="31"/>
      <c r="AAP53" s="31"/>
      <c r="AAQ53" s="31"/>
      <c r="AAR53" s="31"/>
      <c r="AAS53" s="31"/>
      <c r="AAT53" s="31"/>
      <c r="AAU53" s="31"/>
      <c r="AAV53" s="31"/>
      <c r="AAW53" s="31"/>
      <c r="AAX53" s="31"/>
      <c r="AAY53" s="31"/>
      <c r="AAZ53" s="31"/>
      <c r="ABA53" s="31"/>
      <c r="ABB53" s="31"/>
      <c r="ABC53" s="31"/>
      <c r="ABD53" s="31"/>
      <c r="ABE53" s="31"/>
      <c r="ABF53" s="31"/>
      <c r="ABG53" s="31"/>
      <c r="ABH53" s="31"/>
      <c r="ABI53" s="31"/>
      <c r="ABJ53" s="31"/>
      <c r="ABK53" s="31"/>
      <c r="ABL53" s="31"/>
      <c r="ABM53" s="31"/>
      <c r="ABN53" s="31"/>
      <c r="ABO53" s="31"/>
      <c r="ABP53" s="31"/>
      <c r="ABQ53" s="31"/>
      <c r="ABR53" s="31"/>
      <c r="ABS53" s="31"/>
      <c r="ABT53" s="31"/>
      <c r="ABU53" s="31"/>
      <c r="ABV53" s="31"/>
      <c r="ABW53" s="31"/>
      <c r="ABX53" s="31"/>
      <c r="ABY53" s="31"/>
      <c r="ABZ53" s="31"/>
      <c r="ACA53" s="31"/>
      <c r="ACB53" s="31"/>
      <c r="ACC53" s="31"/>
      <c r="ACD53" s="31"/>
      <c r="ACE53" s="31"/>
      <c r="ACF53" s="31"/>
      <c r="ACG53" s="31"/>
      <c r="ACH53" s="31"/>
      <c r="ACI53" s="31"/>
      <c r="ACJ53" s="31"/>
      <c r="ACK53" s="31"/>
      <c r="ACL53" s="31"/>
      <c r="ACM53" s="31"/>
      <c r="ACN53" s="31"/>
      <c r="ACO53" s="31"/>
      <c r="ACP53" s="31"/>
      <c r="ACQ53" s="31"/>
      <c r="ACR53" s="31"/>
      <c r="ACS53" s="31"/>
      <c r="ACT53" s="31"/>
      <c r="ACU53" s="31"/>
      <c r="ACV53" s="31"/>
      <c r="ACW53" s="31"/>
      <c r="ACX53" s="31"/>
      <c r="ACY53" s="31"/>
      <c r="ACZ53" s="31"/>
      <c r="ADA53" s="31"/>
      <c r="ADB53" s="31"/>
      <c r="ADC53" s="31"/>
      <c r="ADD53" s="31"/>
      <c r="ADE53" s="31"/>
      <c r="ADF53" s="31"/>
      <c r="ADG53" s="31"/>
      <c r="ADH53" s="31"/>
      <c r="ADI53" s="31"/>
      <c r="ADJ53" s="31"/>
      <c r="ADK53" s="31"/>
      <c r="ADL53" s="31"/>
      <c r="ADM53" s="31"/>
      <c r="ADN53" s="31"/>
      <c r="ADO53" s="31"/>
      <c r="ADP53" s="31"/>
      <c r="ADQ53" s="31"/>
      <c r="ADR53" s="31"/>
      <c r="ADS53" s="31"/>
      <c r="ADT53" s="31"/>
      <c r="ADU53" s="31"/>
      <c r="ADV53" s="31"/>
      <c r="ADW53" s="31"/>
      <c r="ADX53" s="31"/>
      <c r="ADY53" s="31"/>
      <c r="ADZ53" s="31"/>
      <c r="AEA53" s="31"/>
      <c r="AEB53" s="31"/>
      <c r="AEC53" s="31"/>
      <c r="AED53" s="31"/>
      <c r="AEE53" s="31"/>
      <c r="AEF53" s="31"/>
      <c r="AEG53" s="31"/>
      <c r="AEH53" s="31"/>
      <c r="AEI53" s="31"/>
      <c r="AEJ53" s="31"/>
      <c r="AEK53" s="31"/>
      <c r="AEL53" s="31"/>
      <c r="AEM53" s="31"/>
      <c r="AEN53" s="31"/>
      <c r="AEO53" s="31"/>
      <c r="AEP53" s="31"/>
      <c r="AEQ53" s="31"/>
      <c r="AER53" s="31"/>
      <c r="AES53" s="31"/>
      <c r="AET53" s="31"/>
      <c r="AEU53" s="31"/>
      <c r="AEV53" s="31"/>
      <c r="AEW53" s="31"/>
      <c r="AEX53" s="31"/>
      <c r="AEY53" s="31"/>
      <c r="AEZ53" s="31"/>
      <c r="AFA53" s="31"/>
      <c r="AFB53" s="31"/>
      <c r="AFC53" s="31"/>
      <c r="AFD53" s="31"/>
      <c r="AFE53" s="31"/>
      <c r="AFF53" s="31"/>
      <c r="AFG53" s="31"/>
      <c r="AFH53" s="31"/>
      <c r="AFI53" s="31"/>
      <c r="AFJ53" s="31"/>
      <c r="AFK53" s="31"/>
      <c r="AFL53" s="31"/>
      <c r="AFM53" s="31"/>
      <c r="AFN53" s="31"/>
      <c r="AFO53" s="31"/>
      <c r="AFP53" s="31"/>
      <c r="AFQ53" s="31"/>
      <c r="AFR53" s="31"/>
      <c r="AFS53" s="31"/>
      <c r="AFT53" s="31"/>
      <c r="AFU53" s="31"/>
      <c r="AFV53" s="31"/>
      <c r="AFW53" s="31"/>
      <c r="AFX53" s="31"/>
      <c r="AFY53" s="31"/>
      <c r="AFZ53" s="31"/>
      <c r="AGA53" s="31"/>
      <c r="AGB53" s="31"/>
      <c r="AGC53" s="31"/>
      <c r="AGD53" s="31"/>
      <c r="AGE53" s="31"/>
      <c r="AGF53" s="31"/>
      <c r="AGG53" s="31"/>
      <c r="AGH53" s="31"/>
      <c r="AGI53" s="31"/>
      <c r="AGJ53" s="31"/>
      <c r="AGK53" s="31"/>
      <c r="AGL53" s="31"/>
      <c r="AGM53" s="31"/>
      <c r="AGN53" s="31"/>
      <c r="AGO53" s="31"/>
      <c r="AGP53" s="31"/>
      <c r="AGQ53" s="31"/>
      <c r="AGR53" s="31"/>
      <c r="AGS53" s="31"/>
      <c r="AGT53" s="31"/>
      <c r="AGU53" s="31"/>
      <c r="AGV53" s="31"/>
      <c r="AGW53" s="31"/>
      <c r="AGX53" s="31"/>
      <c r="AGY53" s="31"/>
      <c r="AGZ53" s="31"/>
      <c r="AHA53" s="31"/>
      <c r="AHB53" s="31"/>
      <c r="AHC53" s="31"/>
      <c r="AHD53" s="31"/>
      <c r="AHE53" s="31"/>
      <c r="AHF53" s="31"/>
      <c r="AHG53" s="31"/>
      <c r="AHH53" s="31"/>
      <c r="AHI53" s="31"/>
      <c r="AHJ53" s="31"/>
      <c r="AHK53" s="31"/>
      <c r="AHL53" s="31"/>
      <c r="AHM53" s="31"/>
      <c r="AHN53" s="31"/>
      <c r="AHO53" s="31"/>
      <c r="AHP53" s="31"/>
      <c r="AHQ53" s="31"/>
      <c r="AHR53" s="31"/>
      <c r="AHS53" s="31"/>
      <c r="AHT53" s="31"/>
      <c r="AHU53" s="31"/>
      <c r="AHV53" s="31"/>
      <c r="AHW53" s="31"/>
      <c r="AHX53" s="31"/>
      <c r="AHY53" s="31"/>
      <c r="AHZ53" s="31"/>
      <c r="AIA53" s="31"/>
      <c r="AIB53" s="31"/>
      <c r="AIC53" s="31"/>
      <c r="AID53" s="31"/>
      <c r="AIE53" s="31"/>
      <c r="AIF53" s="31"/>
      <c r="AIG53" s="31"/>
      <c r="AIH53" s="31"/>
      <c r="AII53" s="31"/>
      <c r="AIJ53" s="31"/>
      <c r="AIK53" s="31"/>
      <c r="AIL53" s="31"/>
      <c r="AIM53" s="31"/>
      <c r="AIN53" s="31"/>
      <c r="AIO53" s="31"/>
      <c r="AIP53" s="31"/>
      <c r="AIQ53" s="31"/>
      <c r="AIR53" s="31"/>
      <c r="AIS53" s="31"/>
      <c r="AIT53" s="31"/>
      <c r="AIU53" s="31"/>
      <c r="AIV53" s="31"/>
      <c r="AIW53" s="31"/>
      <c r="AIX53" s="31"/>
      <c r="AIY53" s="31"/>
      <c r="AIZ53" s="31"/>
      <c r="AJA53" s="31"/>
      <c r="AJB53" s="31"/>
      <c r="AJC53" s="31"/>
      <c r="AJD53" s="31"/>
      <c r="AJE53" s="31"/>
      <c r="AJF53" s="31"/>
      <c r="AJG53" s="31"/>
      <c r="AJH53" s="31"/>
      <c r="AJI53" s="31"/>
      <c r="AJJ53" s="31"/>
      <c r="AJK53" s="31"/>
      <c r="AJL53" s="31"/>
      <c r="AJM53" s="31"/>
      <c r="AJN53" s="31"/>
      <c r="AJO53" s="31"/>
      <c r="AJP53" s="31"/>
      <c r="AJQ53" s="31"/>
      <c r="AJR53" s="31"/>
      <c r="AJS53" s="31"/>
      <c r="AJT53" s="31"/>
      <c r="AJU53" s="31"/>
      <c r="AJV53" s="31"/>
      <c r="AJW53" s="31"/>
      <c r="AJX53" s="31"/>
      <c r="AJY53" s="31"/>
      <c r="AJZ53" s="31"/>
      <c r="AKA53" s="31"/>
      <c r="AKB53" s="31"/>
      <c r="AKC53" s="31"/>
      <c r="AKD53" s="31"/>
      <c r="AKE53" s="31"/>
      <c r="AKF53" s="31"/>
      <c r="AKG53" s="31"/>
      <c r="AKH53" s="31"/>
      <c r="AKI53" s="31"/>
      <c r="AKJ53" s="31"/>
      <c r="AKK53" s="31"/>
      <c r="AKL53" s="31"/>
      <c r="AKM53" s="31"/>
      <c r="AKN53" s="31"/>
      <c r="AKO53" s="31"/>
      <c r="AKP53" s="31"/>
      <c r="AKQ53" s="31"/>
      <c r="AKR53" s="31"/>
      <c r="AKS53" s="31"/>
      <c r="AKT53" s="31"/>
      <c r="AKU53" s="31"/>
      <c r="AKV53" s="31"/>
      <c r="AKW53" s="31"/>
      <c r="AKX53" s="31"/>
      <c r="AKY53" s="31"/>
      <c r="AKZ53" s="31"/>
      <c r="ALA53" s="31"/>
      <c r="ALB53" s="31"/>
      <c r="ALC53" s="31"/>
      <c r="ALD53" s="31"/>
      <c r="ALE53" s="31"/>
      <c r="ALF53" s="31"/>
      <c r="ALG53" s="31"/>
      <c r="ALH53" s="31"/>
      <c r="ALI53" s="31"/>
      <c r="ALJ53" s="31"/>
      <c r="ALK53" s="31"/>
      <c r="ALL53" s="31"/>
      <c r="ALM53" s="31"/>
      <c r="ALN53" s="31"/>
      <c r="ALO53" s="31"/>
      <c r="ALP53" s="31"/>
      <c r="ALQ53" s="31"/>
      <c r="ALR53" s="31"/>
      <c r="ALS53" s="31"/>
      <c r="ALT53" s="31"/>
      <c r="ALU53" s="31"/>
      <c r="ALV53" s="31"/>
      <c r="ALW53" s="31"/>
      <c r="ALX53" s="31"/>
      <c r="ALY53" s="31"/>
      <c r="ALZ53" s="31"/>
      <c r="AMA53" s="31"/>
      <c r="AMB53" s="31"/>
      <c r="AMC53" s="31"/>
      <c r="AMD53" s="31"/>
      <c r="AME53" s="31"/>
      <c r="AMF53" s="31"/>
      <c r="AMG53" s="31"/>
      <c r="AMH53" s="31"/>
      <c r="AMI53" s="31"/>
      <c r="AMJ53" s="31"/>
      <c r="AMK53" s="31"/>
      <c r="AML53" s="31"/>
      <c r="AMM53" s="31"/>
      <c r="AMN53" s="31"/>
      <c r="AMO53" s="31"/>
      <c r="AMP53" s="31"/>
      <c r="AMQ53" s="31"/>
      <c r="AMR53" s="31"/>
      <c r="AMS53" s="31"/>
      <c r="AMT53" s="31"/>
      <c r="AMU53" s="31"/>
      <c r="AMV53" s="31"/>
      <c r="AMW53" s="31"/>
      <c r="AMX53" s="31"/>
      <c r="AMY53" s="31"/>
      <c r="AMZ53" s="31"/>
      <c r="ANA53" s="31"/>
      <c r="ANB53" s="31"/>
      <c r="ANC53" s="31"/>
      <c r="AND53" s="31"/>
      <c r="ANE53" s="31"/>
      <c r="ANF53" s="31"/>
      <c r="ANG53" s="31"/>
      <c r="ANH53" s="31"/>
      <c r="ANI53" s="31"/>
      <c r="ANJ53" s="31"/>
      <c r="ANK53" s="31"/>
      <c r="ANL53" s="31"/>
      <c r="ANM53" s="31"/>
      <c r="ANN53" s="31"/>
      <c r="ANO53" s="31"/>
      <c r="ANP53" s="31"/>
      <c r="ANQ53" s="31"/>
      <c r="ANR53" s="31"/>
      <c r="ANS53" s="31"/>
      <c r="ANT53" s="31"/>
      <c r="ANU53" s="31"/>
      <c r="ANV53" s="31"/>
      <c r="ANW53" s="31"/>
      <c r="ANX53" s="31"/>
      <c r="ANY53" s="31"/>
      <c r="ANZ53" s="31"/>
      <c r="AOA53" s="31"/>
      <c r="AOB53" s="31"/>
      <c r="AOC53" s="31"/>
      <c r="AOD53" s="31"/>
      <c r="AOE53" s="31"/>
      <c r="AOF53" s="31"/>
      <c r="AOG53" s="31"/>
      <c r="AOH53" s="31"/>
      <c r="AOI53" s="31"/>
      <c r="AOJ53" s="31"/>
      <c r="AOK53" s="31"/>
      <c r="AOL53" s="31"/>
      <c r="AOM53" s="31"/>
      <c r="AON53" s="31"/>
      <c r="AOO53" s="31"/>
      <c r="AOP53" s="31"/>
      <c r="AOQ53" s="31"/>
      <c r="AOR53" s="31"/>
      <c r="AOS53" s="31"/>
      <c r="AOT53" s="31"/>
      <c r="AOU53" s="31"/>
      <c r="AOV53" s="31"/>
      <c r="AOW53" s="31"/>
      <c r="AOX53" s="31"/>
      <c r="AOY53" s="31"/>
      <c r="AOZ53" s="31"/>
      <c r="APA53" s="31"/>
      <c r="APB53" s="31"/>
      <c r="APC53" s="31"/>
      <c r="APD53" s="31"/>
      <c r="APE53" s="31"/>
      <c r="APF53" s="31"/>
      <c r="APG53" s="31"/>
      <c r="APH53" s="31"/>
      <c r="API53" s="31"/>
      <c r="APJ53" s="31"/>
      <c r="APK53" s="31"/>
      <c r="APL53" s="31"/>
      <c r="APM53" s="31"/>
      <c r="APN53" s="31"/>
      <c r="APO53" s="31"/>
      <c r="APP53" s="31"/>
      <c r="APQ53" s="31"/>
      <c r="APR53" s="31"/>
      <c r="APS53" s="31"/>
      <c r="APT53" s="31"/>
      <c r="APU53" s="31"/>
      <c r="APV53" s="31"/>
      <c r="APW53" s="31"/>
      <c r="APX53" s="31"/>
      <c r="APY53" s="31"/>
      <c r="APZ53" s="31"/>
      <c r="AQA53" s="31"/>
      <c r="AQB53" s="31"/>
      <c r="AQC53" s="31"/>
      <c r="AQD53" s="31"/>
      <c r="AQE53" s="31"/>
      <c r="AQF53" s="31"/>
      <c r="AQG53" s="31"/>
      <c r="AQH53" s="31"/>
      <c r="AQI53" s="31"/>
      <c r="AQJ53" s="31"/>
      <c r="AQK53" s="31"/>
      <c r="AQL53" s="31"/>
      <c r="AQM53" s="31"/>
      <c r="AQN53" s="31"/>
      <c r="AQO53" s="31"/>
      <c r="AQP53" s="31"/>
      <c r="AQQ53" s="31"/>
      <c r="AQR53" s="31"/>
      <c r="AQS53" s="31"/>
      <c r="AQT53" s="31"/>
      <c r="AQU53" s="31"/>
      <c r="AQV53" s="31"/>
      <c r="AQW53" s="31"/>
      <c r="AQX53" s="31"/>
      <c r="AQY53" s="31"/>
      <c r="AQZ53" s="31"/>
      <c r="ARA53" s="31"/>
      <c r="ARB53" s="31"/>
      <c r="ARC53" s="31"/>
      <c r="ARD53" s="31"/>
      <c r="ARE53" s="31"/>
      <c r="ARF53" s="31"/>
      <c r="ARG53" s="31"/>
      <c r="ARH53" s="31"/>
      <c r="ARI53" s="31"/>
      <c r="ARJ53" s="31"/>
      <c r="ARK53" s="31"/>
      <c r="ARL53" s="31"/>
      <c r="ARM53" s="31"/>
      <c r="ARN53" s="31"/>
      <c r="ARO53" s="31"/>
      <c r="ARP53" s="31"/>
      <c r="ARQ53" s="31"/>
      <c r="ARR53" s="31"/>
      <c r="ARS53" s="31"/>
      <c r="ART53" s="31"/>
      <c r="ARU53" s="31"/>
      <c r="ARV53" s="31"/>
      <c r="ARW53" s="31"/>
      <c r="ARX53" s="31"/>
      <c r="ARY53" s="31"/>
      <c r="ARZ53" s="31"/>
      <c r="ASA53" s="31"/>
      <c r="ASB53" s="31"/>
      <c r="ASC53" s="31"/>
      <c r="ASD53" s="31"/>
      <c r="ASE53" s="31"/>
      <c r="ASF53" s="31"/>
      <c r="ASG53" s="31"/>
      <c r="ASH53" s="31"/>
      <c r="ASI53" s="31"/>
      <c r="ASJ53" s="31"/>
      <c r="ASK53" s="31"/>
      <c r="ASL53" s="31"/>
      <c r="ASM53" s="31"/>
      <c r="ASN53" s="31"/>
      <c r="ASO53" s="31"/>
      <c r="ASP53" s="31"/>
      <c r="ASQ53" s="31"/>
      <c r="ASR53" s="31"/>
      <c r="ASS53" s="31"/>
      <c r="AST53" s="31"/>
      <c r="ASU53" s="31"/>
      <c r="ASV53" s="31"/>
      <c r="ASW53" s="31"/>
      <c r="ASX53" s="31"/>
      <c r="ASY53" s="31"/>
      <c r="ASZ53" s="31"/>
      <c r="ATA53" s="31"/>
      <c r="ATB53" s="31"/>
      <c r="ATC53" s="31"/>
      <c r="ATD53" s="31"/>
      <c r="ATE53" s="31"/>
      <c r="ATF53" s="31"/>
      <c r="ATG53" s="31"/>
      <c r="ATH53" s="31"/>
      <c r="ATI53" s="31"/>
      <c r="ATJ53" s="31"/>
      <c r="ATK53" s="31"/>
      <c r="ATL53" s="31"/>
      <c r="ATM53" s="31"/>
      <c r="ATN53" s="31"/>
      <c r="ATO53" s="31"/>
      <c r="ATP53" s="31"/>
      <c r="ATQ53" s="31"/>
      <c r="ATR53" s="31"/>
      <c r="ATS53" s="31"/>
      <c r="ATT53" s="31"/>
      <c r="ATU53" s="31"/>
      <c r="ATV53" s="31"/>
      <c r="ATW53" s="31"/>
      <c r="ATX53" s="31"/>
      <c r="ATY53" s="31"/>
      <c r="ATZ53" s="31"/>
      <c r="AUA53" s="31"/>
      <c r="AUB53" s="31"/>
      <c r="AUC53" s="31"/>
      <c r="AUD53" s="31"/>
      <c r="AUE53" s="31"/>
      <c r="AUF53" s="31"/>
      <c r="AUG53" s="31"/>
      <c r="AUH53" s="31"/>
      <c r="AUI53" s="31"/>
      <c r="AUJ53" s="31"/>
      <c r="AUK53" s="31"/>
      <c r="AUL53" s="31"/>
      <c r="AUM53" s="31"/>
      <c r="AUN53" s="31"/>
      <c r="AUO53" s="31"/>
      <c r="AUP53" s="31"/>
      <c r="AUQ53" s="31"/>
      <c r="AUR53" s="31"/>
      <c r="AUS53" s="31"/>
      <c r="AUT53" s="31"/>
      <c r="AUU53" s="31"/>
      <c r="AUV53" s="31"/>
      <c r="AUW53" s="31"/>
      <c r="AUX53" s="31"/>
      <c r="AUY53" s="31"/>
      <c r="AUZ53" s="31"/>
      <c r="AVA53" s="31"/>
      <c r="AVB53" s="31"/>
      <c r="AVC53" s="31"/>
      <c r="AVD53" s="31"/>
      <c r="AVE53" s="31"/>
      <c r="AVF53" s="31"/>
      <c r="AVG53" s="31"/>
      <c r="AVH53" s="31"/>
      <c r="AVI53" s="31"/>
      <c r="AVJ53" s="31"/>
      <c r="AVK53" s="31"/>
      <c r="AVL53" s="31"/>
      <c r="AVM53" s="31"/>
      <c r="AVN53" s="31"/>
      <c r="AVO53" s="31"/>
      <c r="AVP53" s="31"/>
      <c r="AVQ53" s="31"/>
      <c r="AVR53" s="31"/>
      <c r="AVS53" s="31"/>
      <c r="AVT53" s="31"/>
      <c r="AVU53" s="31"/>
      <c r="AVV53" s="31"/>
      <c r="AVW53" s="31"/>
      <c r="AVX53" s="31"/>
      <c r="AVY53" s="31"/>
      <c r="AVZ53" s="31"/>
      <c r="AWA53" s="31"/>
      <c r="AWB53" s="31"/>
      <c r="AWC53" s="31"/>
      <c r="AWD53" s="31"/>
      <c r="AWE53" s="31"/>
      <c r="AWF53" s="31"/>
      <c r="AWG53" s="31"/>
      <c r="AWH53" s="31"/>
      <c r="AWI53" s="31"/>
      <c r="AWJ53" s="31"/>
      <c r="AWK53" s="31"/>
      <c r="AWL53" s="31"/>
      <c r="AWM53" s="31"/>
      <c r="AWN53" s="31"/>
      <c r="AWO53" s="31"/>
      <c r="AWP53" s="31"/>
      <c r="AWQ53" s="31"/>
      <c r="AWR53" s="31"/>
      <c r="AWS53" s="31"/>
      <c r="AWT53" s="31"/>
      <c r="AWU53" s="31"/>
      <c r="AWV53" s="31"/>
      <c r="AWW53" s="31"/>
      <c r="AWX53" s="31"/>
      <c r="AWY53" s="31"/>
      <c r="AWZ53" s="31"/>
      <c r="AXA53" s="31"/>
      <c r="AXB53" s="31"/>
      <c r="AXC53" s="31"/>
      <c r="AXD53" s="31"/>
      <c r="AXE53" s="31"/>
      <c r="AXF53" s="31"/>
      <c r="AXG53" s="31"/>
      <c r="AXH53" s="31"/>
      <c r="AXI53" s="31"/>
      <c r="AXJ53" s="31"/>
      <c r="AXK53" s="31"/>
      <c r="AXL53" s="31"/>
      <c r="AXM53" s="31"/>
      <c r="AXN53" s="31"/>
      <c r="AXO53" s="31"/>
      <c r="AXP53" s="31"/>
      <c r="AXQ53" s="31"/>
      <c r="AXR53" s="31"/>
      <c r="AXS53" s="31"/>
      <c r="AXT53" s="31"/>
      <c r="AXU53" s="31"/>
      <c r="AXV53" s="31"/>
      <c r="AXW53" s="31"/>
      <c r="AXX53" s="31"/>
      <c r="AXY53" s="31"/>
      <c r="AXZ53" s="31"/>
      <c r="AYA53" s="31"/>
      <c r="AYB53" s="31"/>
      <c r="AYC53" s="31"/>
      <c r="AYD53" s="31"/>
      <c r="AYE53" s="31"/>
      <c r="AYF53" s="31"/>
      <c r="AYG53" s="31"/>
      <c r="AYH53" s="31"/>
      <c r="AYI53" s="31"/>
      <c r="AYJ53" s="31"/>
      <c r="AYK53" s="31"/>
      <c r="AYL53" s="31"/>
      <c r="AYM53" s="31"/>
      <c r="AYN53" s="31"/>
      <c r="AYO53" s="31"/>
      <c r="AYP53" s="31"/>
      <c r="AYQ53" s="31"/>
      <c r="AYR53" s="31"/>
      <c r="AYS53" s="31"/>
      <c r="AYT53" s="31"/>
      <c r="AYU53" s="31"/>
      <c r="AYV53" s="31"/>
      <c r="AYW53" s="31"/>
      <c r="AYX53" s="31"/>
      <c r="AYY53" s="31"/>
      <c r="AYZ53" s="31"/>
      <c r="AZA53" s="31"/>
      <c r="AZB53" s="31"/>
      <c r="AZC53" s="31"/>
      <c r="AZD53" s="31"/>
      <c r="AZE53" s="31"/>
      <c r="AZF53" s="31"/>
      <c r="AZG53" s="31"/>
      <c r="AZH53" s="31"/>
      <c r="AZI53" s="31"/>
      <c r="AZJ53" s="31"/>
      <c r="AZK53" s="31"/>
      <c r="AZL53" s="31"/>
      <c r="AZM53" s="31"/>
      <c r="AZN53" s="31"/>
      <c r="AZO53" s="31"/>
      <c r="AZP53" s="31"/>
      <c r="AZQ53" s="31"/>
      <c r="AZR53" s="31"/>
      <c r="AZS53" s="31"/>
      <c r="AZT53" s="31"/>
      <c r="AZU53" s="31"/>
      <c r="AZV53" s="31"/>
      <c r="AZW53" s="31"/>
      <c r="AZX53" s="31"/>
      <c r="AZY53" s="31"/>
      <c r="AZZ53" s="31"/>
      <c r="BAA53" s="31"/>
      <c r="BAB53" s="31"/>
      <c r="BAC53" s="31"/>
      <c r="BAD53" s="31"/>
      <c r="BAE53" s="31"/>
      <c r="BAF53" s="31"/>
      <c r="BAG53" s="31"/>
      <c r="BAH53" s="31"/>
      <c r="BAI53" s="31"/>
      <c r="BAJ53" s="31"/>
      <c r="BAK53" s="31"/>
      <c r="BAL53" s="31"/>
      <c r="BAM53" s="31"/>
      <c r="BAN53" s="31"/>
      <c r="BAO53" s="31"/>
      <c r="BAP53" s="31"/>
      <c r="BAQ53" s="31"/>
      <c r="BAR53" s="31"/>
      <c r="BAS53" s="31"/>
      <c r="BAT53" s="31"/>
      <c r="BAU53" s="31"/>
      <c r="BAV53" s="31"/>
      <c r="BAW53" s="31"/>
      <c r="BAX53" s="31"/>
      <c r="BAY53" s="31"/>
      <c r="BAZ53" s="31"/>
      <c r="BBA53" s="31"/>
      <c r="BBB53" s="31"/>
      <c r="BBC53" s="31"/>
      <c r="BBD53" s="31"/>
      <c r="BBE53" s="31"/>
      <c r="BBF53" s="31"/>
      <c r="BBG53" s="31"/>
      <c r="BBH53" s="31"/>
      <c r="BBI53" s="31"/>
      <c r="BBJ53" s="31"/>
      <c r="BBK53" s="31"/>
      <c r="BBL53" s="31"/>
      <c r="BBM53" s="31"/>
      <c r="BBN53" s="31"/>
      <c r="BBO53" s="31"/>
      <c r="BBP53" s="31"/>
      <c r="BBQ53" s="31"/>
      <c r="BBR53" s="31"/>
      <c r="BBS53" s="31"/>
      <c r="BBT53" s="31"/>
      <c r="BBU53" s="31"/>
      <c r="BBV53" s="31"/>
      <c r="BBW53" s="31"/>
      <c r="BBX53" s="31"/>
      <c r="BBY53" s="31"/>
      <c r="BBZ53" s="31"/>
      <c r="BCA53" s="31"/>
      <c r="BCB53" s="31"/>
      <c r="BCC53" s="31"/>
      <c r="BCD53" s="31"/>
      <c r="BCE53" s="31"/>
      <c r="BCF53" s="31"/>
      <c r="BCG53" s="31"/>
      <c r="BCH53" s="31"/>
      <c r="BCI53" s="31"/>
      <c r="BCJ53" s="31"/>
      <c r="BCK53" s="31"/>
      <c r="BCL53" s="31"/>
      <c r="BCM53" s="31"/>
      <c r="BCN53" s="31"/>
      <c r="BCO53" s="31"/>
      <c r="BCP53" s="31"/>
      <c r="BCQ53" s="31"/>
      <c r="BCR53" s="31"/>
      <c r="BCS53" s="31"/>
      <c r="BCT53" s="31"/>
      <c r="BCU53" s="31"/>
      <c r="BCV53" s="31"/>
      <c r="BCW53" s="31"/>
      <c r="BCX53" s="31"/>
      <c r="BCY53" s="31"/>
      <c r="BCZ53" s="31"/>
      <c r="BDA53" s="31"/>
      <c r="BDB53" s="31"/>
      <c r="BDC53" s="31"/>
      <c r="BDD53" s="31"/>
      <c r="BDE53" s="31"/>
      <c r="BDF53" s="31"/>
      <c r="BDG53" s="31"/>
      <c r="BDH53" s="31"/>
      <c r="BDI53" s="31"/>
      <c r="BDJ53" s="31"/>
      <c r="BDK53" s="31"/>
      <c r="BDL53" s="31"/>
      <c r="BDM53" s="31"/>
      <c r="BDN53" s="31"/>
      <c r="BDO53" s="31"/>
      <c r="BDP53" s="31"/>
      <c r="BDQ53" s="31"/>
      <c r="BDR53" s="31"/>
      <c r="BDS53" s="31"/>
      <c r="BDT53" s="31"/>
      <c r="BDU53" s="31"/>
      <c r="BDV53" s="31"/>
      <c r="BDW53" s="31"/>
      <c r="BDX53" s="31"/>
      <c r="BDY53" s="31"/>
      <c r="BDZ53" s="31"/>
      <c r="BEA53" s="31"/>
      <c r="BEB53" s="31"/>
      <c r="BEC53" s="31"/>
      <c r="BED53" s="31"/>
      <c r="BEE53" s="31"/>
      <c r="BEF53" s="31"/>
      <c r="BEG53" s="31"/>
      <c r="BEH53" s="31"/>
      <c r="BEI53" s="31"/>
      <c r="BEJ53" s="31"/>
      <c r="BEK53" s="31"/>
      <c r="BEL53" s="31"/>
      <c r="BEM53" s="31"/>
      <c r="BEN53" s="31"/>
      <c r="BEO53" s="31"/>
      <c r="BEP53" s="31"/>
      <c r="BEQ53" s="31"/>
      <c r="BER53" s="31"/>
      <c r="BES53" s="31"/>
      <c r="BET53" s="31"/>
      <c r="BEU53" s="31"/>
      <c r="BEV53" s="31"/>
      <c r="BEW53" s="31"/>
      <c r="BEX53" s="31"/>
      <c r="BEY53" s="31"/>
      <c r="BEZ53" s="31"/>
      <c r="BFA53" s="31"/>
      <c r="BFB53" s="31"/>
      <c r="BFC53" s="31"/>
      <c r="BFD53" s="31"/>
      <c r="BFE53" s="31"/>
      <c r="BFF53" s="31"/>
      <c r="BFG53" s="31"/>
      <c r="BFH53" s="31"/>
      <c r="BFI53" s="31"/>
      <c r="BFJ53" s="31"/>
      <c r="BFK53" s="31"/>
      <c r="BFL53" s="31"/>
      <c r="BFM53" s="31"/>
      <c r="BFN53" s="31"/>
      <c r="BFO53" s="31"/>
      <c r="BFP53" s="31"/>
      <c r="BFQ53" s="31"/>
      <c r="BFR53" s="31"/>
      <c r="BFS53" s="31"/>
      <c r="BFT53" s="31"/>
      <c r="BFU53" s="31"/>
      <c r="BFV53" s="31"/>
      <c r="BFW53" s="31"/>
      <c r="BFX53" s="31"/>
      <c r="BFY53" s="31"/>
      <c r="BFZ53" s="31"/>
      <c r="BGA53" s="31"/>
      <c r="BGB53" s="31"/>
      <c r="BGC53" s="31"/>
      <c r="BGD53" s="31"/>
      <c r="BGE53" s="31"/>
      <c r="BGF53" s="31"/>
      <c r="BGG53" s="31"/>
      <c r="BGH53" s="31"/>
      <c r="BGI53" s="31"/>
      <c r="BGJ53" s="31"/>
      <c r="BGK53" s="31"/>
      <c r="BGL53" s="31"/>
      <c r="BGM53" s="31"/>
      <c r="BGN53" s="31"/>
      <c r="BGO53" s="31"/>
      <c r="BGP53" s="31"/>
      <c r="BGQ53" s="31"/>
      <c r="BGR53" s="31"/>
      <c r="BGS53" s="31"/>
      <c r="BGT53" s="31"/>
      <c r="BGU53" s="31"/>
      <c r="BGV53" s="31"/>
      <c r="BGW53" s="31"/>
      <c r="BGX53" s="31"/>
      <c r="BGY53" s="31"/>
      <c r="BGZ53" s="31"/>
      <c r="BHA53" s="31"/>
      <c r="BHB53" s="31"/>
      <c r="BHC53" s="31"/>
      <c r="BHD53" s="31"/>
      <c r="BHE53" s="31"/>
      <c r="BHF53" s="31"/>
      <c r="BHG53" s="31"/>
      <c r="BHH53" s="31"/>
      <c r="BHI53" s="31"/>
      <c r="BHJ53" s="31"/>
      <c r="BHK53" s="31"/>
      <c r="BHL53" s="31"/>
      <c r="BHM53" s="31"/>
      <c r="BHN53" s="31"/>
      <c r="BHO53" s="31"/>
      <c r="BHP53" s="31"/>
      <c r="BHQ53" s="31"/>
      <c r="BHR53" s="31"/>
      <c r="BHS53" s="31"/>
      <c r="BHT53" s="31"/>
      <c r="BHU53" s="31"/>
      <c r="BHV53" s="31"/>
      <c r="BHW53" s="31"/>
      <c r="BHX53" s="31"/>
      <c r="BHY53" s="31"/>
      <c r="BHZ53" s="31"/>
      <c r="BIA53" s="31"/>
      <c r="BIB53" s="31"/>
      <c r="BIC53" s="31"/>
      <c r="BID53" s="31"/>
      <c r="BIE53" s="31"/>
      <c r="BIF53" s="31"/>
      <c r="BIG53" s="31"/>
      <c r="BIH53" s="31"/>
      <c r="BII53" s="31"/>
      <c r="BIJ53" s="31"/>
      <c r="BIK53" s="31"/>
      <c r="BIL53" s="31"/>
      <c r="BIM53" s="31"/>
      <c r="BIN53" s="31"/>
      <c r="BIO53" s="31"/>
      <c r="BIP53" s="31"/>
      <c r="BIQ53" s="31"/>
      <c r="BIR53" s="31"/>
      <c r="BIS53" s="31"/>
      <c r="BIT53" s="31"/>
      <c r="BIU53" s="31"/>
      <c r="BIV53" s="31"/>
      <c r="BIW53" s="31"/>
      <c r="BIX53" s="31"/>
      <c r="BIY53" s="31"/>
      <c r="BIZ53" s="31"/>
      <c r="BJA53" s="31"/>
      <c r="BJB53" s="31"/>
      <c r="BJC53" s="31"/>
      <c r="BJD53" s="31"/>
      <c r="BJE53" s="31"/>
      <c r="BJF53" s="31"/>
      <c r="BJG53" s="31"/>
      <c r="BJH53" s="31"/>
      <c r="BJI53" s="31"/>
      <c r="BJJ53" s="31"/>
      <c r="BJK53" s="31"/>
      <c r="BJL53" s="31"/>
      <c r="BJM53" s="31"/>
      <c r="BJN53" s="31"/>
      <c r="BJO53" s="31"/>
      <c r="BJP53" s="31"/>
      <c r="BJQ53" s="31"/>
      <c r="BJR53" s="31"/>
      <c r="BJS53" s="31"/>
      <c r="BJT53" s="31"/>
      <c r="BJU53" s="31"/>
      <c r="BJV53" s="31"/>
      <c r="BJW53" s="31"/>
      <c r="BJX53" s="31"/>
      <c r="BJY53" s="31"/>
      <c r="BJZ53" s="31"/>
      <c r="BKA53" s="31"/>
      <c r="BKB53" s="31"/>
      <c r="BKC53" s="31"/>
      <c r="BKD53" s="31"/>
      <c r="BKE53" s="31"/>
      <c r="BKF53" s="31"/>
      <c r="BKG53" s="31"/>
      <c r="BKH53" s="31"/>
      <c r="BKI53" s="31"/>
      <c r="BKJ53" s="31"/>
      <c r="BKK53" s="31"/>
      <c r="BKL53" s="31"/>
      <c r="BKM53" s="31"/>
      <c r="BKN53" s="31"/>
      <c r="BKO53" s="31"/>
      <c r="BKP53" s="31"/>
      <c r="BKQ53" s="31"/>
      <c r="BKR53" s="31"/>
      <c r="BKS53" s="31"/>
      <c r="BKT53" s="31"/>
      <c r="BKU53" s="31"/>
      <c r="BKV53" s="31"/>
      <c r="BKW53" s="31"/>
      <c r="BKX53" s="31"/>
      <c r="BKY53" s="31"/>
      <c r="BKZ53" s="31"/>
      <c r="BLA53" s="31"/>
      <c r="BLB53" s="31"/>
      <c r="BLC53" s="31"/>
      <c r="BLD53" s="31"/>
      <c r="BLE53" s="31"/>
      <c r="BLF53" s="31"/>
      <c r="BLG53" s="31"/>
      <c r="BLH53" s="31"/>
      <c r="BLI53" s="31"/>
      <c r="BLJ53" s="31"/>
      <c r="BLK53" s="31"/>
      <c r="BLL53" s="31"/>
      <c r="BLM53" s="31"/>
      <c r="BLN53" s="31"/>
      <c r="BLO53" s="31"/>
      <c r="BLP53" s="31"/>
      <c r="BLQ53" s="31"/>
      <c r="BLR53" s="31"/>
      <c r="BLS53" s="31"/>
      <c r="BLT53" s="31"/>
      <c r="BLU53" s="31"/>
      <c r="BLV53" s="31"/>
      <c r="BLW53" s="31"/>
      <c r="BLX53" s="31"/>
      <c r="BLY53" s="31"/>
      <c r="BLZ53" s="31"/>
      <c r="BMA53" s="31"/>
      <c r="BMB53" s="31"/>
      <c r="BMC53" s="31"/>
      <c r="BMD53" s="31"/>
      <c r="BME53" s="31"/>
      <c r="BMF53" s="31"/>
      <c r="BMG53" s="31"/>
      <c r="BMH53" s="31"/>
      <c r="BMI53" s="31"/>
      <c r="BMJ53" s="31"/>
      <c r="BMK53" s="31"/>
      <c r="BML53" s="31"/>
      <c r="BMM53" s="31"/>
      <c r="BMN53" s="31"/>
      <c r="BMO53" s="31"/>
      <c r="BMP53" s="31"/>
      <c r="BMQ53" s="31"/>
      <c r="BMR53" s="31"/>
      <c r="BMS53" s="31"/>
      <c r="BMT53" s="31"/>
      <c r="BMU53" s="31"/>
      <c r="BMV53" s="31"/>
      <c r="BMW53" s="31"/>
      <c r="BMX53" s="31"/>
      <c r="BMY53" s="31"/>
      <c r="BMZ53" s="31"/>
      <c r="BNA53" s="31"/>
      <c r="BNB53" s="31"/>
      <c r="BNC53" s="31"/>
      <c r="BND53" s="31"/>
      <c r="BNE53" s="31"/>
      <c r="BNF53" s="31"/>
      <c r="BNG53" s="31"/>
      <c r="BNH53" s="31"/>
      <c r="BNI53" s="31"/>
      <c r="BNJ53" s="31"/>
      <c r="BNK53" s="31"/>
      <c r="BNL53" s="31"/>
      <c r="BNM53" s="31"/>
      <c r="BNN53" s="31"/>
      <c r="BNO53" s="31"/>
      <c r="BNP53" s="31"/>
      <c r="BNQ53" s="31"/>
      <c r="BNR53" s="31"/>
      <c r="BNS53" s="31"/>
      <c r="BNT53" s="31"/>
      <c r="BNU53" s="31"/>
      <c r="BNV53" s="31"/>
      <c r="BNW53" s="31"/>
      <c r="BNX53" s="31"/>
      <c r="BNY53" s="31"/>
      <c r="BNZ53" s="31"/>
      <c r="BOA53" s="31"/>
      <c r="BOB53" s="31"/>
      <c r="BOC53" s="31"/>
      <c r="BOD53" s="31"/>
      <c r="BOE53" s="31"/>
      <c r="BOF53" s="31"/>
      <c r="BOG53" s="31"/>
      <c r="BOH53" s="31"/>
      <c r="BOI53" s="31"/>
      <c r="BOJ53" s="31"/>
      <c r="BOK53" s="31"/>
      <c r="BOL53" s="31"/>
      <c r="BOM53" s="31"/>
      <c r="BON53" s="31"/>
      <c r="BOO53" s="31"/>
      <c r="BOP53" s="31"/>
      <c r="BOQ53" s="31"/>
      <c r="BOR53" s="31"/>
      <c r="BOS53" s="31"/>
      <c r="BOT53" s="31"/>
      <c r="BOU53" s="31"/>
      <c r="BOV53" s="31"/>
      <c r="BOW53" s="31"/>
      <c r="BOX53" s="31"/>
      <c r="BOY53" s="31"/>
      <c r="BOZ53" s="31"/>
      <c r="BPA53" s="31"/>
      <c r="BPB53" s="31"/>
      <c r="BPC53" s="31"/>
      <c r="BPD53" s="31"/>
      <c r="BPE53" s="31"/>
      <c r="BPF53" s="31"/>
      <c r="BPG53" s="31"/>
      <c r="BPH53" s="31"/>
      <c r="BPI53" s="31"/>
      <c r="BPJ53" s="31"/>
      <c r="BPK53" s="31"/>
      <c r="BPL53" s="31"/>
      <c r="BPM53" s="31"/>
      <c r="BPN53" s="31"/>
      <c r="BPO53" s="31"/>
      <c r="BPP53" s="31"/>
      <c r="BPQ53" s="31"/>
      <c r="BPR53" s="31"/>
      <c r="BPS53" s="31"/>
      <c r="BPT53" s="31"/>
      <c r="BPU53" s="31"/>
      <c r="BPV53" s="31"/>
      <c r="BPW53" s="31"/>
      <c r="BPX53" s="31"/>
      <c r="BPY53" s="31"/>
      <c r="BPZ53" s="31"/>
      <c r="BQA53" s="31"/>
      <c r="BQB53" s="31"/>
      <c r="BQC53" s="31"/>
      <c r="BQD53" s="31"/>
      <c r="BQE53" s="31"/>
      <c r="BQF53" s="31"/>
      <c r="BQG53" s="31"/>
      <c r="BQH53" s="31"/>
      <c r="BQI53" s="31"/>
      <c r="BQJ53" s="31"/>
      <c r="BQK53" s="31"/>
      <c r="BQL53" s="31"/>
      <c r="BQM53" s="31"/>
      <c r="BQN53" s="31"/>
      <c r="BQO53" s="31"/>
      <c r="BQP53" s="31"/>
      <c r="BQQ53" s="31"/>
      <c r="BQR53" s="31"/>
      <c r="BQS53" s="31"/>
      <c r="BQT53" s="31"/>
      <c r="BQU53" s="31"/>
      <c r="BQV53" s="31"/>
      <c r="BQW53" s="31"/>
      <c r="BQX53" s="31"/>
      <c r="BQY53" s="31"/>
      <c r="BQZ53" s="31"/>
      <c r="BRA53" s="31"/>
      <c r="BRB53" s="31"/>
      <c r="BRC53" s="31"/>
      <c r="BRD53" s="31"/>
      <c r="BRE53" s="31"/>
      <c r="BRF53" s="31"/>
      <c r="BRG53" s="31"/>
      <c r="BRH53" s="31"/>
      <c r="BRI53" s="31"/>
      <c r="BRJ53" s="31"/>
      <c r="BRK53" s="31"/>
      <c r="BRL53" s="31"/>
      <c r="BRM53" s="31"/>
      <c r="BRN53" s="31"/>
      <c r="BRO53" s="31"/>
      <c r="BRP53" s="31"/>
      <c r="BRQ53" s="31"/>
      <c r="BRR53" s="31"/>
      <c r="BRS53" s="31"/>
      <c r="BRT53" s="31"/>
      <c r="BRU53" s="31"/>
      <c r="BRV53" s="31"/>
      <c r="BRW53" s="31"/>
      <c r="BRX53" s="31"/>
      <c r="BRY53" s="31"/>
      <c r="BRZ53" s="31"/>
      <c r="BSA53" s="31"/>
      <c r="BSB53" s="31"/>
      <c r="BSC53" s="31"/>
      <c r="BSD53" s="31"/>
      <c r="BSE53" s="31"/>
      <c r="BSF53" s="31"/>
      <c r="BSG53" s="31"/>
      <c r="BSH53" s="31"/>
      <c r="BSI53" s="31"/>
      <c r="BSJ53" s="31"/>
      <c r="BSK53" s="31"/>
      <c r="BSL53" s="31"/>
      <c r="BSM53" s="31"/>
      <c r="BSN53" s="31"/>
      <c r="BSO53" s="31"/>
      <c r="BSP53" s="31"/>
      <c r="BSQ53" s="31"/>
      <c r="BSR53" s="31"/>
      <c r="BSS53" s="31"/>
      <c r="BST53" s="31"/>
      <c r="BSU53" s="31"/>
      <c r="BSV53" s="31"/>
      <c r="BSW53" s="31"/>
      <c r="BSX53" s="31"/>
      <c r="BSY53" s="31"/>
      <c r="BSZ53" s="31"/>
      <c r="BTA53" s="31"/>
      <c r="BTB53" s="31"/>
      <c r="BTC53" s="31"/>
      <c r="BTD53" s="31"/>
      <c r="BTE53" s="31"/>
      <c r="BTF53" s="31"/>
      <c r="BTG53" s="31"/>
      <c r="BTH53" s="31"/>
      <c r="BTI53" s="31"/>
      <c r="BTJ53" s="31"/>
      <c r="BTK53" s="31"/>
      <c r="BTL53" s="31"/>
      <c r="BTM53" s="31"/>
      <c r="BTN53" s="31"/>
      <c r="BTO53" s="31"/>
      <c r="BTP53" s="31"/>
      <c r="BTQ53" s="31"/>
      <c r="BTR53" s="31"/>
      <c r="BTS53" s="31"/>
      <c r="BTT53" s="31"/>
      <c r="BTU53" s="31"/>
      <c r="BTV53" s="31"/>
      <c r="BTW53" s="31"/>
      <c r="BTX53" s="31"/>
      <c r="BTY53" s="31"/>
      <c r="BTZ53" s="31"/>
      <c r="BUA53" s="31"/>
      <c r="BUB53" s="31"/>
      <c r="BUC53" s="31"/>
      <c r="BUD53" s="31"/>
      <c r="BUE53" s="31"/>
      <c r="BUF53" s="31"/>
      <c r="BUG53" s="31"/>
      <c r="BUH53" s="31"/>
      <c r="BUI53" s="31"/>
      <c r="BUJ53" s="31"/>
      <c r="BUK53" s="31"/>
      <c r="BUL53" s="31"/>
      <c r="BUM53" s="31"/>
      <c r="BUN53" s="31"/>
      <c r="BUO53" s="31"/>
      <c r="BUP53" s="31"/>
      <c r="BUQ53" s="31"/>
      <c r="BUR53" s="31"/>
      <c r="BUS53" s="31"/>
      <c r="BUT53" s="31"/>
      <c r="BUU53" s="31"/>
      <c r="BUV53" s="31"/>
      <c r="BUW53" s="31"/>
      <c r="BUX53" s="31"/>
      <c r="BUY53" s="31"/>
      <c r="BUZ53" s="31"/>
      <c r="BVA53" s="31"/>
      <c r="BVB53" s="31"/>
      <c r="BVC53" s="31"/>
      <c r="BVD53" s="31"/>
      <c r="BVE53" s="31"/>
      <c r="BVF53" s="31"/>
      <c r="BVG53" s="31"/>
      <c r="BVH53" s="31"/>
      <c r="BVI53" s="31"/>
      <c r="BVJ53" s="31"/>
      <c r="BVK53" s="31"/>
      <c r="BVL53" s="31"/>
      <c r="BVM53" s="31"/>
      <c r="BVN53" s="31"/>
      <c r="BVO53" s="31"/>
      <c r="BVP53" s="31"/>
      <c r="BVQ53" s="31"/>
      <c r="BVR53" s="31"/>
      <c r="BVS53" s="31"/>
      <c r="BVT53" s="31"/>
      <c r="BVU53" s="31"/>
      <c r="BVV53" s="31"/>
      <c r="BVW53" s="31"/>
      <c r="BVX53" s="31"/>
      <c r="BVY53" s="31"/>
      <c r="BVZ53" s="31"/>
      <c r="BWA53" s="31"/>
      <c r="BWB53" s="31"/>
      <c r="BWC53" s="31"/>
      <c r="BWD53" s="31"/>
      <c r="BWE53" s="31"/>
      <c r="BWF53" s="31"/>
      <c r="BWG53" s="31"/>
      <c r="BWH53" s="31"/>
      <c r="BWI53" s="31"/>
      <c r="BWJ53" s="31"/>
      <c r="BWK53" s="31"/>
      <c r="BWL53" s="31"/>
      <c r="BWM53" s="31"/>
      <c r="BWN53" s="31"/>
      <c r="BWO53" s="31"/>
      <c r="BWP53" s="31"/>
      <c r="BWQ53" s="31"/>
      <c r="BWR53" s="31"/>
      <c r="BWS53" s="31"/>
      <c r="BWT53" s="31"/>
      <c r="BWU53" s="31"/>
      <c r="BWV53" s="31"/>
      <c r="BWW53" s="31"/>
      <c r="BWX53" s="31"/>
      <c r="BWY53" s="31"/>
      <c r="BWZ53" s="31"/>
      <c r="BXA53" s="31"/>
      <c r="BXB53" s="31"/>
      <c r="BXC53" s="31"/>
      <c r="BXD53" s="31"/>
      <c r="BXE53" s="31"/>
      <c r="BXF53" s="31"/>
      <c r="BXG53" s="31"/>
      <c r="BXH53" s="31"/>
      <c r="BXI53" s="31"/>
      <c r="BXJ53" s="31"/>
      <c r="BXK53" s="31"/>
      <c r="BXL53" s="31"/>
      <c r="BXM53" s="31"/>
      <c r="BXN53" s="31"/>
      <c r="BXO53" s="31"/>
      <c r="BXP53" s="31"/>
      <c r="BXQ53" s="31"/>
      <c r="BXR53" s="31"/>
      <c r="BXS53" s="31"/>
      <c r="BXT53" s="31"/>
      <c r="BXU53" s="31"/>
      <c r="BXV53" s="31"/>
      <c r="BXW53" s="31"/>
      <c r="BXX53" s="31"/>
      <c r="BXY53" s="31"/>
      <c r="BXZ53" s="31"/>
      <c r="BYA53" s="31"/>
      <c r="BYB53" s="31"/>
      <c r="BYC53" s="31"/>
      <c r="BYD53" s="31"/>
      <c r="BYE53" s="31"/>
      <c r="BYF53" s="31"/>
      <c r="BYG53" s="31"/>
      <c r="BYH53" s="31"/>
      <c r="BYI53" s="31"/>
      <c r="BYJ53" s="31"/>
      <c r="BYK53" s="31"/>
      <c r="BYL53" s="31"/>
      <c r="BYM53" s="31"/>
      <c r="BYN53" s="31"/>
      <c r="BYO53" s="31"/>
      <c r="BYP53" s="31"/>
      <c r="BYQ53" s="31"/>
      <c r="BYR53" s="31"/>
      <c r="BYS53" s="31"/>
      <c r="BYT53" s="31"/>
      <c r="BYU53" s="31"/>
      <c r="BYV53" s="31"/>
      <c r="BYW53" s="31"/>
      <c r="BYX53" s="31"/>
      <c r="BYY53" s="31"/>
      <c r="BYZ53" s="31"/>
      <c r="BZA53" s="31"/>
      <c r="BZB53" s="31"/>
      <c r="BZC53" s="31"/>
      <c r="BZD53" s="31"/>
      <c r="BZE53" s="31"/>
      <c r="BZF53" s="31"/>
      <c r="BZG53" s="31"/>
      <c r="BZH53" s="31"/>
      <c r="BZI53" s="31"/>
      <c r="BZJ53" s="31"/>
      <c r="BZK53" s="31"/>
      <c r="BZL53" s="31"/>
      <c r="BZM53" s="31"/>
      <c r="BZN53" s="31"/>
      <c r="BZO53" s="31"/>
      <c r="BZP53" s="31"/>
      <c r="BZQ53" s="31"/>
      <c r="BZR53" s="31"/>
      <c r="BZS53" s="31"/>
      <c r="BZT53" s="31"/>
      <c r="BZU53" s="31"/>
      <c r="BZV53" s="31"/>
      <c r="BZW53" s="31"/>
      <c r="BZX53" s="31"/>
      <c r="BZY53" s="31"/>
      <c r="BZZ53" s="31"/>
      <c r="CAA53" s="31"/>
      <c r="CAB53" s="31"/>
      <c r="CAC53" s="31"/>
      <c r="CAD53" s="31"/>
      <c r="CAE53" s="31"/>
      <c r="CAF53" s="31"/>
      <c r="CAG53" s="31"/>
      <c r="CAH53" s="31"/>
      <c r="CAI53" s="31"/>
      <c r="CAJ53" s="31"/>
      <c r="CAK53" s="31"/>
      <c r="CAL53" s="31"/>
      <c r="CAM53" s="31"/>
      <c r="CAN53" s="31"/>
      <c r="CAO53" s="31"/>
      <c r="CAP53" s="31"/>
      <c r="CAQ53" s="31"/>
      <c r="CAR53" s="31"/>
      <c r="CAS53" s="31"/>
      <c r="CAT53" s="31"/>
      <c r="CAU53" s="31"/>
      <c r="CAV53" s="31"/>
      <c r="CAW53" s="31"/>
      <c r="CAX53" s="31"/>
      <c r="CAY53" s="31"/>
      <c r="CAZ53" s="31"/>
      <c r="CBA53" s="31"/>
      <c r="CBB53" s="31"/>
      <c r="CBC53" s="31"/>
      <c r="CBD53" s="31"/>
      <c r="CBE53" s="31"/>
      <c r="CBF53" s="31"/>
      <c r="CBG53" s="31"/>
      <c r="CBH53" s="31"/>
      <c r="CBI53" s="31"/>
      <c r="CBJ53" s="31"/>
      <c r="CBK53" s="31"/>
      <c r="CBL53" s="31"/>
      <c r="CBM53" s="31"/>
      <c r="CBN53" s="31"/>
      <c r="CBO53" s="31"/>
      <c r="CBP53" s="31"/>
      <c r="CBQ53" s="31"/>
      <c r="CBR53" s="31"/>
      <c r="CBS53" s="31"/>
      <c r="CBT53" s="31"/>
      <c r="CBU53" s="31"/>
      <c r="CBV53" s="31"/>
      <c r="CBW53" s="31"/>
      <c r="CBX53" s="31"/>
      <c r="CBY53" s="31"/>
      <c r="CBZ53" s="31"/>
      <c r="CCA53" s="31"/>
      <c r="CCB53" s="31"/>
      <c r="CCC53" s="31"/>
      <c r="CCD53" s="31"/>
      <c r="CCE53" s="31"/>
      <c r="CCF53" s="31"/>
      <c r="CCG53" s="31"/>
      <c r="CCH53" s="31"/>
      <c r="CCI53" s="31"/>
      <c r="CCJ53" s="31"/>
      <c r="CCK53" s="31"/>
      <c r="CCL53" s="31"/>
      <c r="CCM53" s="31"/>
      <c r="CCN53" s="31"/>
      <c r="CCO53" s="31"/>
      <c r="CCP53" s="31"/>
      <c r="CCQ53" s="31"/>
      <c r="CCR53" s="31"/>
      <c r="CCS53" s="31"/>
      <c r="CCT53" s="31"/>
      <c r="CCU53" s="31"/>
      <c r="CCV53" s="31"/>
      <c r="CCW53" s="31"/>
      <c r="CCX53" s="31"/>
      <c r="CCY53" s="31"/>
      <c r="CCZ53" s="31"/>
      <c r="CDA53" s="31"/>
      <c r="CDB53" s="31"/>
      <c r="CDC53" s="31"/>
      <c r="CDD53" s="31"/>
      <c r="CDE53" s="31"/>
      <c r="CDF53" s="31"/>
      <c r="CDG53" s="31"/>
      <c r="CDH53" s="31"/>
      <c r="CDI53" s="31"/>
      <c r="CDJ53" s="31"/>
      <c r="CDK53" s="31"/>
      <c r="CDL53" s="31"/>
      <c r="CDM53" s="31"/>
      <c r="CDN53" s="31"/>
      <c r="CDO53" s="31"/>
      <c r="CDP53" s="31"/>
      <c r="CDQ53" s="31"/>
      <c r="CDR53" s="31"/>
      <c r="CDS53" s="31"/>
      <c r="CDT53" s="31"/>
      <c r="CDU53" s="31"/>
      <c r="CDV53" s="31"/>
      <c r="CDW53" s="31"/>
      <c r="CDX53" s="31"/>
      <c r="CDY53" s="31"/>
      <c r="CDZ53" s="31"/>
      <c r="CEA53" s="31"/>
      <c r="CEB53" s="31"/>
      <c r="CEC53" s="31"/>
      <c r="CED53" s="31"/>
      <c r="CEE53" s="31"/>
      <c r="CEF53" s="31"/>
      <c r="CEG53" s="31"/>
      <c r="CEH53" s="31"/>
      <c r="CEI53" s="31"/>
      <c r="CEJ53" s="31"/>
      <c r="CEK53" s="31"/>
      <c r="CEL53" s="31"/>
      <c r="CEM53" s="31"/>
      <c r="CEN53" s="31"/>
      <c r="CEO53" s="31"/>
      <c r="CEP53" s="31"/>
      <c r="CEQ53" s="31"/>
      <c r="CER53" s="31"/>
      <c r="CES53" s="31"/>
      <c r="CET53" s="31"/>
      <c r="CEU53" s="31"/>
      <c r="CEV53" s="31"/>
      <c r="CEW53" s="31"/>
      <c r="CEX53" s="31"/>
      <c r="CEY53" s="31"/>
      <c r="CEZ53" s="31"/>
      <c r="CFA53" s="31"/>
      <c r="CFB53" s="31"/>
      <c r="CFC53" s="31"/>
      <c r="CFD53" s="31"/>
      <c r="CFE53" s="31"/>
      <c r="CFF53" s="31"/>
      <c r="CFG53" s="31"/>
      <c r="CFH53" s="31"/>
      <c r="CFI53" s="31"/>
      <c r="CFJ53" s="31"/>
      <c r="CFK53" s="31"/>
      <c r="CFL53" s="31"/>
      <c r="CFM53" s="31"/>
      <c r="CFN53" s="31"/>
      <c r="CFO53" s="31"/>
      <c r="CFP53" s="31"/>
      <c r="CFQ53" s="31"/>
      <c r="CFR53" s="31"/>
      <c r="CFS53" s="31"/>
      <c r="CFT53" s="31"/>
      <c r="CFU53" s="31"/>
      <c r="CFV53" s="31"/>
      <c r="CFW53" s="31"/>
      <c r="CFX53" s="31"/>
      <c r="CFY53" s="31"/>
      <c r="CFZ53" s="31"/>
      <c r="CGA53" s="31"/>
      <c r="CGB53" s="31"/>
      <c r="CGC53" s="31"/>
      <c r="CGD53" s="31"/>
      <c r="CGE53" s="31"/>
      <c r="CGF53" s="31"/>
      <c r="CGG53" s="31"/>
      <c r="CGH53" s="31"/>
      <c r="CGI53" s="31"/>
      <c r="CGJ53" s="31"/>
      <c r="CGK53" s="31"/>
      <c r="CGL53" s="31"/>
      <c r="CGM53" s="31"/>
      <c r="CGN53" s="31"/>
      <c r="CGO53" s="31"/>
      <c r="CGP53" s="31"/>
      <c r="CGQ53" s="31"/>
      <c r="CGR53" s="31"/>
      <c r="CGS53" s="31"/>
      <c r="CGT53" s="31"/>
      <c r="CGU53" s="31"/>
      <c r="CGV53" s="31"/>
      <c r="CGW53" s="31"/>
      <c r="CGX53" s="31"/>
      <c r="CGY53" s="31"/>
      <c r="CGZ53" s="31"/>
      <c r="CHA53" s="31"/>
      <c r="CHB53" s="31"/>
      <c r="CHC53" s="31"/>
      <c r="CHD53" s="31"/>
      <c r="CHE53" s="31"/>
      <c r="CHF53" s="31"/>
      <c r="CHG53" s="31"/>
      <c r="CHH53" s="31"/>
      <c r="CHI53" s="31"/>
      <c r="CHJ53" s="31"/>
      <c r="CHK53" s="31"/>
      <c r="CHL53" s="31"/>
      <c r="CHM53" s="31"/>
      <c r="CHN53" s="31"/>
      <c r="CHO53" s="31"/>
      <c r="CHP53" s="31"/>
      <c r="CHQ53" s="31"/>
      <c r="CHR53" s="31"/>
      <c r="CHS53" s="31"/>
      <c r="CHT53" s="31"/>
      <c r="CHU53" s="31"/>
      <c r="CHV53" s="31"/>
      <c r="CHW53" s="31"/>
      <c r="CHX53" s="31"/>
      <c r="CHY53" s="31"/>
      <c r="CHZ53" s="31"/>
      <c r="CIA53" s="31"/>
      <c r="CIB53" s="31"/>
      <c r="CIC53" s="31"/>
      <c r="CID53" s="31"/>
      <c r="CIE53" s="31"/>
      <c r="CIF53" s="31"/>
      <c r="CIG53" s="31"/>
      <c r="CIH53" s="31"/>
      <c r="CII53" s="31"/>
      <c r="CIJ53" s="31"/>
      <c r="CIK53" s="31"/>
      <c r="CIL53" s="31"/>
      <c r="CIM53" s="31"/>
      <c r="CIN53" s="31"/>
      <c r="CIO53" s="31"/>
      <c r="CIP53" s="31"/>
      <c r="CIQ53" s="31"/>
      <c r="CIR53" s="31"/>
      <c r="CIS53" s="31"/>
      <c r="CIT53" s="31"/>
      <c r="CIU53" s="31"/>
      <c r="CIV53" s="31"/>
      <c r="CIW53" s="31"/>
      <c r="CIX53" s="31"/>
      <c r="CIY53" s="31"/>
      <c r="CIZ53" s="31"/>
      <c r="CJA53" s="31"/>
      <c r="CJB53" s="31"/>
      <c r="CJC53" s="31"/>
      <c r="CJD53" s="31"/>
      <c r="CJE53" s="31"/>
      <c r="CJF53" s="31"/>
      <c r="CJG53" s="31"/>
      <c r="CJH53" s="31"/>
      <c r="CJI53" s="31"/>
      <c r="CJJ53" s="31"/>
      <c r="CJK53" s="31"/>
      <c r="CJL53" s="31"/>
      <c r="CJM53" s="31"/>
      <c r="CJN53" s="31"/>
      <c r="CJO53" s="31"/>
      <c r="CJP53" s="31"/>
      <c r="CJQ53" s="31"/>
      <c r="CJR53" s="31"/>
      <c r="CJS53" s="31"/>
      <c r="CJT53" s="31"/>
      <c r="CJU53" s="31"/>
      <c r="CJV53" s="31"/>
      <c r="CJW53" s="31"/>
      <c r="CJX53" s="31"/>
      <c r="CJY53" s="31"/>
      <c r="CJZ53" s="31"/>
      <c r="CKA53" s="31"/>
      <c r="CKB53" s="31"/>
      <c r="CKC53" s="31"/>
      <c r="CKD53" s="31"/>
      <c r="CKE53" s="31"/>
      <c r="CKF53" s="31"/>
      <c r="CKG53" s="31"/>
      <c r="CKH53" s="31"/>
      <c r="CKI53" s="31"/>
      <c r="CKJ53" s="31"/>
      <c r="CKK53" s="31"/>
      <c r="CKL53" s="31"/>
      <c r="CKM53" s="31"/>
      <c r="CKN53" s="31"/>
      <c r="CKO53" s="31"/>
      <c r="CKP53" s="31"/>
      <c r="CKQ53" s="31"/>
      <c r="CKR53" s="31"/>
      <c r="CKS53" s="31"/>
      <c r="CKT53" s="31"/>
      <c r="CKU53" s="31"/>
      <c r="CKV53" s="31"/>
      <c r="CKW53" s="31"/>
      <c r="CKX53" s="31"/>
      <c r="CKY53" s="31"/>
      <c r="CKZ53" s="31"/>
      <c r="CLA53" s="31"/>
      <c r="CLB53" s="31"/>
      <c r="CLC53" s="31"/>
      <c r="CLD53" s="31"/>
      <c r="CLE53" s="31"/>
      <c r="CLF53" s="31"/>
      <c r="CLG53" s="31"/>
      <c r="CLH53" s="31"/>
      <c r="CLI53" s="31"/>
      <c r="CLJ53" s="31"/>
      <c r="CLK53" s="31"/>
      <c r="CLL53" s="31"/>
      <c r="CLM53" s="31"/>
      <c r="CLN53" s="31"/>
      <c r="CLO53" s="31"/>
      <c r="CLP53" s="31"/>
      <c r="CLQ53" s="31"/>
      <c r="CLR53" s="31"/>
      <c r="CLS53" s="31"/>
      <c r="CLT53" s="31"/>
      <c r="CLU53" s="31"/>
      <c r="CLV53" s="31"/>
      <c r="CLW53" s="31"/>
      <c r="CLX53" s="31"/>
      <c r="CLY53" s="31"/>
      <c r="CLZ53" s="31"/>
      <c r="CMA53" s="31"/>
      <c r="CMB53" s="31"/>
      <c r="CMC53" s="31"/>
      <c r="CMD53" s="31"/>
      <c r="CME53" s="31"/>
      <c r="CMF53" s="31"/>
      <c r="CMG53" s="31"/>
      <c r="CMH53" s="31"/>
      <c r="CMI53" s="31"/>
      <c r="CMJ53" s="31"/>
      <c r="CMK53" s="31"/>
      <c r="CML53" s="31"/>
      <c r="CMM53" s="31"/>
      <c r="CMN53" s="31"/>
      <c r="CMO53" s="31"/>
      <c r="CMP53" s="31"/>
      <c r="CMQ53" s="31"/>
      <c r="CMR53" s="31"/>
      <c r="CMS53" s="31"/>
      <c r="CMT53" s="31"/>
      <c r="CMU53" s="31"/>
      <c r="CMV53" s="31"/>
      <c r="CMW53" s="31"/>
      <c r="CMX53" s="31"/>
      <c r="CMY53" s="31"/>
      <c r="CMZ53" s="31"/>
      <c r="CNA53" s="31"/>
      <c r="CNB53" s="31"/>
      <c r="CNC53" s="31"/>
      <c r="CND53" s="31"/>
      <c r="CNE53" s="31"/>
      <c r="CNF53" s="31"/>
      <c r="CNG53" s="31"/>
      <c r="CNH53" s="31"/>
      <c r="CNI53" s="31"/>
      <c r="CNJ53" s="31"/>
      <c r="CNK53" s="31"/>
      <c r="CNL53" s="31"/>
      <c r="CNM53" s="31"/>
      <c r="CNN53" s="31"/>
      <c r="CNO53" s="31"/>
      <c r="CNP53" s="31"/>
      <c r="CNQ53" s="31"/>
      <c r="CNR53" s="31"/>
      <c r="CNS53" s="31"/>
      <c r="CNT53" s="31"/>
      <c r="CNU53" s="31"/>
      <c r="CNV53" s="31"/>
      <c r="CNW53" s="31"/>
      <c r="CNX53" s="31"/>
      <c r="CNY53" s="31"/>
      <c r="CNZ53" s="31"/>
      <c r="COA53" s="31"/>
      <c r="COB53" s="31"/>
      <c r="COC53" s="31"/>
      <c r="COD53" s="31"/>
      <c r="COE53" s="31"/>
      <c r="COF53" s="31"/>
      <c r="COG53" s="31"/>
      <c r="COH53" s="31"/>
      <c r="COI53" s="31"/>
      <c r="COJ53" s="31"/>
      <c r="COK53" s="31"/>
      <c r="COL53" s="31"/>
      <c r="COM53" s="31"/>
      <c r="CON53" s="31"/>
      <c r="COO53" s="31"/>
      <c r="COP53" s="31"/>
      <c r="COQ53" s="31"/>
      <c r="COR53" s="31"/>
      <c r="COS53" s="31"/>
      <c r="COT53" s="31"/>
      <c r="COU53" s="31"/>
      <c r="COV53" s="31"/>
      <c r="COW53" s="31"/>
      <c r="COX53" s="31"/>
      <c r="COY53" s="31"/>
      <c r="COZ53" s="31"/>
      <c r="CPA53" s="31"/>
      <c r="CPB53" s="31"/>
      <c r="CPC53" s="31"/>
      <c r="CPD53" s="31"/>
      <c r="CPE53" s="31"/>
      <c r="CPF53" s="31"/>
      <c r="CPG53" s="31"/>
      <c r="CPH53" s="31"/>
      <c r="CPI53" s="31"/>
      <c r="CPJ53" s="31"/>
      <c r="CPK53" s="31"/>
      <c r="CPL53" s="31"/>
      <c r="CPM53" s="31"/>
      <c r="CPN53" s="31"/>
      <c r="CPO53" s="31"/>
      <c r="CPP53" s="31"/>
      <c r="CPQ53" s="31"/>
      <c r="CPR53" s="31"/>
      <c r="CPS53" s="31"/>
      <c r="CPT53" s="31"/>
      <c r="CPU53" s="31"/>
      <c r="CPV53" s="31"/>
      <c r="CPW53" s="31"/>
      <c r="CPX53" s="31"/>
      <c r="CPY53" s="31"/>
      <c r="CPZ53" s="31"/>
      <c r="CQA53" s="31"/>
      <c r="CQB53" s="31"/>
      <c r="CQC53" s="31"/>
      <c r="CQD53" s="31"/>
      <c r="CQE53" s="31"/>
      <c r="CQF53" s="31"/>
      <c r="CQG53" s="31"/>
      <c r="CQH53" s="31"/>
      <c r="CQI53" s="31"/>
      <c r="CQJ53" s="31"/>
      <c r="CQK53" s="31"/>
      <c r="CQL53" s="31"/>
      <c r="CQM53" s="31"/>
      <c r="CQN53" s="31"/>
      <c r="CQO53" s="31"/>
      <c r="CQP53" s="31"/>
      <c r="CQQ53" s="31"/>
      <c r="CQR53" s="31"/>
      <c r="CQS53" s="31"/>
      <c r="CQT53" s="31"/>
      <c r="CQU53" s="31"/>
      <c r="CQV53" s="31"/>
      <c r="CQW53" s="31"/>
      <c r="CQX53" s="31"/>
      <c r="CQY53" s="31"/>
      <c r="CQZ53" s="31"/>
      <c r="CRA53" s="31"/>
      <c r="CRB53" s="31"/>
      <c r="CRC53" s="31"/>
      <c r="CRD53" s="31"/>
      <c r="CRE53" s="31"/>
      <c r="CRF53" s="31"/>
      <c r="CRG53" s="31"/>
      <c r="CRH53" s="31"/>
      <c r="CRI53" s="31"/>
      <c r="CRJ53" s="31"/>
      <c r="CRK53" s="31"/>
      <c r="CRL53" s="31"/>
      <c r="CRM53" s="31"/>
      <c r="CRN53" s="31"/>
      <c r="CRO53" s="31"/>
      <c r="CRP53" s="31"/>
      <c r="CRQ53" s="31"/>
      <c r="CRR53" s="31"/>
      <c r="CRS53" s="31"/>
      <c r="CRT53" s="31"/>
      <c r="CRU53" s="31"/>
      <c r="CRV53" s="31"/>
      <c r="CRW53" s="31"/>
      <c r="CRX53" s="31"/>
      <c r="CRY53" s="31"/>
      <c r="CRZ53" s="31"/>
      <c r="CSA53" s="31"/>
      <c r="CSB53" s="31"/>
      <c r="CSC53" s="31"/>
      <c r="CSD53" s="31"/>
      <c r="CSE53" s="31"/>
      <c r="CSF53" s="31"/>
      <c r="CSG53" s="31"/>
      <c r="CSH53" s="31"/>
      <c r="CSI53" s="31"/>
      <c r="CSJ53" s="31"/>
      <c r="CSK53" s="31"/>
      <c r="CSL53" s="31"/>
      <c r="CSM53" s="31"/>
      <c r="CSN53" s="31"/>
      <c r="CSO53" s="31"/>
      <c r="CSP53" s="31"/>
      <c r="CSQ53" s="31"/>
      <c r="CSR53" s="31"/>
      <c r="CSS53" s="31"/>
      <c r="CST53" s="31"/>
      <c r="CSU53" s="31"/>
      <c r="CSV53" s="31"/>
      <c r="CSW53" s="31"/>
      <c r="CSX53" s="31"/>
      <c r="CSY53" s="31"/>
      <c r="CSZ53" s="31"/>
      <c r="CTA53" s="31"/>
      <c r="CTB53" s="31"/>
      <c r="CTC53" s="31"/>
      <c r="CTD53" s="31"/>
      <c r="CTE53" s="31"/>
      <c r="CTF53" s="31"/>
      <c r="CTG53" s="31"/>
      <c r="CTH53" s="31"/>
      <c r="CTI53" s="31"/>
      <c r="CTJ53" s="31"/>
      <c r="CTK53" s="31"/>
      <c r="CTL53" s="31"/>
      <c r="CTM53" s="31"/>
      <c r="CTN53" s="31"/>
      <c r="CTO53" s="31"/>
      <c r="CTP53" s="31"/>
      <c r="CTQ53" s="31"/>
      <c r="CTR53" s="31"/>
      <c r="CTS53" s="31"/>
      <c r="CTT53" s="31"/>
      <c r="CTU53" s="31"/>
      <c r="CTV53" s="31"/>
      <c r="CTW53" s="31"/>
      <c r="CTX53" s="31"/>
      <c r="CTY53" s="31"/>
      <c r="CTZ53" s="31"/>
      <c r="CUA53" s="31"/>
      <c r="CUB53" s="31"/>
      <c r="CUC53" s="31"/>
      <c r="CUD53" s="31"/>
      <c r="CUE53" s="31"/>
      <c r="CUF53" s="31"/>
      <c r="CUG53" s="31"/>
      <c r="CUH53" s="31"/>
      <c r="CUI53" s="31"/>
      <c r="CUJ53" s="31"/>
      <c r="CUK53" s="31"/>
      <c r="CUL53" s="31"/>
      <c r="CUM53" s="31"/>
      <c r="CUN53" s="31"/>
      <c r="CUO53" s="31"/>
      <c r="CUP53" s="31"/>
      <c r="CUQ53" s="31"/>
      <c r="CUR53" s="31"/>
      <c r="CUS53" s="31"/>
      <c r="CUT53" s="31"/>
      <c r="CUU53" s="31"/>
      <c r="CUV53" s="31"/>
      <c r="CUW53" s="31"/>
      <c r="CUX53" s="31"/>
      <c r="CUY53" s="31"/>
      <c r="CUZ53" s="31"/>
      <c r="CVA53" s="31"/>
      <c r="CVB53" s="31"/>
      <c r="CVC53" s="31"/>
      <c r="CVD53" s="31"/>
      <c r="CVE53" s="31"/>
      <c r="CVF53" s="31"/>
      <c r="CVG53" s="31"/>
      <c r="CVH53" s="31"/>
      <c r="CVI53" s="31"/>
      <c r="CVJ53" s="31"/>
      <c r="CVK53" s="31"/>
      <c r="CVL53" s="31"/>
      <c r="CVM53" s="31"/>
      <c r="CVN53" s="31"/>
      <c r="CVO53" s="31"/>
      <c r="CVP53" s="31"/>
      <c r="CVQ53" s="31"/>
      <c r="CVR53" s="31"/>
      <c r="CVS53" s="31"/>
      <c r="CVT53" s="31"/>
      <c r="CVU53" s="31"/>
      <c r="CVV53" s="31"/>
      <c r="CVW53" s="31"/>
      <c r="CVX53" s="31"/>
      <c r="CVY53" s="31"/>
      <c r="CVZ53" s="31"/>
      <c r="CWA53" s="31"/>
      <c r="CWB53" s="31"/>
      <c r="CWC53" s="31"/>
      <c r="CWD53" s="31"/>
      <c r="CWE53" s="31"/>
      <c r="CWF53" s="31"/>
      <c r="CWG53" s="31"/>
      <c r="CWH53" s="31"/>
      <c r="CWI53" s="31"/>
      <c r="CWJ53" s="31"/>
      <c r="CWK53" s="31"/>
      <c r="CWL53" s="31"/>
      <c r="CWM53" s="31"/>
      <c r="CWN53" s="31"/>
      <c r="CWO53" s="31"/>
      <c r="CWP53" s="31"/>
      <c r="CWQ53" s="31"/>
      <c r="CWR53" s="31"/>
      <c r="CWS53" s="31"/>
      <c r="CWT53" s="31"/>
      <c r="CWU53" s="31"/>
      <c r="CWV53" s="31"/>
      <c r="CWW53" s="31"/>
      <c r="CWX53" s="31"/>
      <c r="CWY53" s="31"/>
      <c r="CWZ53" s="31"/>
      <c r="CXA53" s="31"/>
      <c r="CXB53" s="31"/>
      <c r="CXC53" s="31"/>
      <c r="CXD53" s="31"/>
      <c r="CXE53" s="31"/>
      <c r="CXF53" s="31"/>
      <c r="CXG53" s="31"/>
      <c r="CXH53" s="31"/>
      <c r="CXI53" s="31"/>
      <c r="CXJ53" s="31"/>
      <c r="CXK53" s="31"/>
      <c r="CXL53" s="31"/>
      <c r="CXM53" s="31"/>
      <c r="CXN53" s="31"/>
      <c r="CXO53" s="31"/>
      <c r="CXP53" s="31"/>
      <c r="CXQ53" s="31"/>
      <c r="CXR53" s="31"/>
      <c r="CXS53" s="31"/>
      <c r="CXT53" s="31"/>
      <c r="CXU53" s="31"/>
      <c r="CXV53" s="31"/>
      <c r="CXW53" s="31"/>
      <c r="CXX53" s="31"/>
      <c r="CXY53" s="31"/>
      <c r="CXZ53" s="31"/>
      <c r="CYA53" s="31"/>
      <c r="CYB53" s="31"/>
      <c r="CYC53" s="31"/>
      <c r="CYD53" s="31"/>
      <c r="CYE53" s="31"/>
      <c r="CYF53" s="31"/>
      <c r="CYG53" s="31"/>
      <c r="CYH53" s="31"/>
      <c r="CYI53" s="31"/>
      <c r="CYJ53" s="31"/>
      <c r="CYK53" s="31"/>
      <c r="CYL53" s="31"/>
      <c r="CYM53" s="31"/>
      <c r="CYN53" s="31"/>
      <c r="CYO53" s="31"/>
      <c r="CYP53" s="31"/>
      <c r="CYQ53" s="31"/>
      <c r="CYR53" s="31"/>
      <c r="CYS53" s="31"/>
      <c r="CYT53" s="31"/>
      <c r="CYU53" s="31"/>
      <c r="CYV53" s="31"/>
      <c r="CYW53" s="31"/>
      <c r="CYX53" s="31"/>
      <c r="CYY53" s="31"/>
      <c r="CYZ53" s="31"/>
      <c r="CZA53" s="31"/>
      <c r="CZB53" s="31"/>
      <c r="CZC53" s="31"/>
      <c r="CZD53" s="31"/>
      <c r="CZE53" s="31"/>
      <c r="CZF53" s="31"/>
      <c r="CZG53" s="31"/>
      <c r="CZH53" s="31"/>
      <c r="CZI53" s="31"/>
      <c r="CZJ53" s="31"/>
      <c r="CZK53" s="31"/>
      <c r="CZL53" s="31"/>
      <c r="CZM53" s="31"/>
      <c r="CZN53" s="31"/>
      <c r="CZO53" s="31"/>
      <c r="CZP53" s="31"/>
      <c r="CZQ53" s="31"/>
      <c r="CZR53" s="31"/>
      <c r="CZS53" s="31"/>
      <c r="CZT53" s="31"/>
      <c r="CZU53" s="31"/>
      <c r="CZV53" s="31"/>
      <c r="CZW53" s="31"/>
      <c r="CZX53" s="31"/>
      <c r="CZY53" s="31"/>
      <c r="CZZ53" s="31"/>
      <c r="DAA53" s="31"/>
      <c r="DAB53" s="31"/>
      <c r="DAC53" s="31"/>
      <c r="DAD53" s="31"/>
      <c r="DAE53" s="31"/>
      <c r="DAF53" s="31"/>
      <c r="DAG53" s="31"/>
      <c r="DAH53" s="31"/>
      <c r="DAI53" s="31"/>
      <c r="DAJ53" s="31"/>
      <c r="DAK53" s="31"/>
      <c r="DAL53" s="31"/>
      <c r="DAM53" s="31"/>
      <c r="DAN53" s="31"/>
      <c r="DAO53" s="31"/>
      <c r="DAP53" s="31"/>
      <c r="DAQ53" s="31"/>
      <c r="DAR53" s="31"/>
      <c r="DAS53" s="31"/>
      <c r="DAT53" s="31"/>
      <c r="DAU53" s="31"/>
      <c r="DAV53" s="31"/>
      <c r="DAW53" s="31"/>
      <c r="DAX53" s="31"/>
      <c r="DAY53" s="31"/>
      <c r="DAZ53" s="31"/>
      <c r="DBA53" s="31"/>
      <c r="DBB53" s="31"/>
      <c r="DBC53" s="31"/>
      <c r="DBD53" s="31"/>
      <c r="DBE53" s="31"/>
      <c r="DBF53" s="31"/>
      <c r="DBG53" s="31"/>
      <c r="DBH53" s="31"/>
      <c r="DBI53" s="31"/>
      <c r="DBJ53" s="31"/>
      <c r="DBK53" s="31"/>
      <c r="DBL53" s="31"/>
      <c r="DBM53" s="31"/>
      <c r="DBN53" s="31"/>
      <c r="DBO53" s="31"/>
      <c r="DBP53" s="31"/>
      <c r="DBQ53" s="31"/>
      <c r="DBR53" s="31"/>
      <c r="DBS53" s="31"/>
      <c r="DBT53" s="31"/>
      <c r="DBU53" s="31"/>
      <c r="DBV53" s="31"/>
      <c r="DBW53" s="31"/>
      <c r="DBX53" s="31"/>
      <c r="DBY53" s="31"/>
      <c r="DBZ53" s="31"/>
      <c r="DCA53" s="31"/>
      <c r="DCB53" s="31"/>
      <c r="DCC53" s="31"/>
      <c r="DCD53" s="31"/>
      <c r="DCE53" s="31"/>
      <c r="DCF53" s="31"/>
      <c r="DCG53" s="31"/>
      <c r="DCH53" s="31"/>
      <c r="DCI53" s="31"/>
      <c r="DCJ53" s="31"/>
      <c r="DCK53" s="31"/>
      <c r="DCL53" s="31"/>
      <c r="DCM53" s="31"/>
      <c r="DCN53" s="31"/>
      <c r="DCO53" s="31"/>
      <c r="DCP53" s="31"/>
      <c r="DCQ53" s="31"/>
      <c r="DCR53" s="31"/>
      <c r="DCS53" s="31"/>
      <c r="DCT53" s="31"/>
      <c r="DCU53" s="31"/>
      <c r="DCV53" s="31"/>
      <c r="DCW53" s="31"/>
      <c r="DCX53" s="31"/>
      <c r="DCY53" s="31"/>
      <c r="DCZ53" s="31"/>
      <c r="DDA53" s="31"/>
      <c r="DDB53" s="31"/>
      <c r="DDC53" s="31"/>
      <c r="DDD53" s="31"/>
      <c r="DDE53" s="31"/>
      <c r="DDF53" s="31"/>
      <c r="DDG53" s="31"/>
      <c r="DDH53" s="31"/>
      <c r="DDI53" s="31"/>
      <c r="DDJ53" s="31"/>
      <c r="DDK53" s="31"/>
      <c r="DDL53" s="31"/>
      <c r="DDM53" s="31"/>
      <c r="DDN53" s="31"/>
      <c r="DDO53" s="31"/>
      <c r="DDP53" s="31"/>
      <c r="DDQ53" s="31"/>
      <c r="DDR53" s="31"/>
      <c r="DDS53" s="31"/>
      <c r="DDT53" s="31"/>
      <c r="DDU53" s="31"/>
      <c r="DDV53" s="31"/>
      <c r="DDW53" s="31"/>
      <c r="DDX53" s="31"/>
      <c r="DDY53" s="31"/>
      <c r="DDZ53" s="31"/>
      <c r="DEA53" s="31"/>
      <c r="DEB53" s="31"/>
      <c r="DEC53" s="31"/>
      <c r="DED53" s="31"/>
      <c r="DEE53" s="31"/>
      <c r="DEF53" s="31"/>
      <c r="DEG53" s="31"/>
      <c r="DEH53" s="31"/>
      <c r="DEI53" s="31"/>
      <c r="DEJ53" s="31"/>
      <c r="DEK53" s="31"/>
      <c r="DEL53" s="31"/>
      <c r="DEM53" s="31"/>
      <c r="DEN53" s="31"/>
      <c r="DEO53" s="31"/>
      <c r="DEP53" s="31"/>
      <c r="DEQ53" s="31"/>
      <c r="DER53" s="31"/>
      <c r="DES53" s="31"/>
      <c r="DET53" s="31"/>
      <c r="DEU53" s="31"/>
      <c r="DEV53" s="31"/>
      <c r="DEW53" s="31"/>
      <c r="DEX53" s="31"/>
      <c r="DEY53" s="31"/>
      <c r="DEZ53" s="31"/>
      <c r="DFA53" s="31"/>
      <c r="DFB53" s="31"/>
      <c r="DFC53" s="31"/>
      <c r="DFD53" s="31"/>
      <c r="DFE53" s="31"/>
      <c r="DFF53" s="31"/>
      <c r="DFG53" s="31"/>
      <c r="DFH53" s="31"/>
      <c r="DFI53" s="31"/>
      <c r="DFJ53" s="31"/>
      <c r="DFK53" s="31"/>
      <c r="DFL53" s="31"/>
      <c r="DFM53" s="31"/>
      <c r="DFN53" s="31"/>
      <c r="DFO53" s="31"/>
      <c r="DFP53" s="31"/>
      <c r="DFQ53" s="31"/>
      <c r="DFR53" s="31"/>
      <c r="DFS53" s="31"/>
      <c r="DFT53" s="31"/>
      <c r="DFU53" s="31"/>
      <c r="DFV53" s="31"/>
      <c r="DFW53" s="31"/>
      <c r="DFX53" s="31"/>
      <c r="DFY53" s="31"/>
      <c r="DFZ53" s="31"/>
      <c r="DGA53" s="31"/>
      <c r="DGB53" s="31"/>
      <c r="DGC53" s="31"/>
      <c r="DGD53" s="31"/>
      <c r="DGE53" s="31"/>
      <c r="DGF53" s="31"/>
      <c r="DGG53" s="31"/>
      <c r="DGH53" s="31"/>
      <c r="DGI53" s="31"/>
      <c r="DGJ53" s="31"/>
      <c r="DGK53" s="31"/>
      <c r="DGL53" s="31"/>
      <c r="DGM53" s="31"/>
      <c r="DGN53" s="31"/>
      <c r="DGO53" s="31"/>
      <c r="DGP53" s="31"/>
      <c r="DGQ53" s="31"/>
      <c r="DGR53" s="31"/>
      <c r="DGS53" s="31"/>
      <c r="DGT53" s="31"/>
      <c r="DGU53" s="31"/>
      <c r="DGV53" s="31"/>
      <c r="DGW53" s="31"/>
      <c r="DGX53" s="31"/>
      <c r="DGY53" s="31"/>
      <c r="DGZ53" s="31"/>
      <c r="DHA53" s="31"/>
      <c r="DHB53" s="31"/>
      <c r="DHC53" s="31"/>
      <c r="DHD53" s="31"/>
      <c r="DHE53" s="31"/>
      <c r="DHF53" s="31"/>
      <c r="DHG53" s="31"/>
      <c r="DHH53" s="31"/>
      <c r="DHI53" s="31"/>
      <c r="DHJ53" s="31"/>
      <c r="DHK53" s="31"/>
      <c r="DHL53" s="31"/>
      <c r="DHM53" s="31"/>
      <c r="DHN53" s="31"/>
      <c r="DHO53" s="31"/>
      <c r="DHP53" s="31"/>
      <c r="DHQ53" s="31"/>
      <c r="DHR53" s="31"/>
      <c r="DHS53" s="31"/>
      <c r="DHT53" s="31"/>
      <c r="DHU53" s="31"/>
      <c r="DHV53" s="31"/>
      <c r="DHW53" s="31"/>
      <c r="DHX53" s="31"/>
      <c r="DHY53" s="31"/>
      <c r="DHZ53" s="31"/>
      <c r="DIA53" s="31"/>
      <c r="DIB53" s="31"/>
      <c r="DIC53" s="31"/>
      <c r="DID53" s="31"/>
      <c r="DIE53" s="31"/>
      <c r="DIF53" s="31"/>
      <c r="DIG53" s="31"/>
      <c r="DIH53" s="31"/>
      <c r="DII53" s="31"/>
      <c r="DIJ53" s="31"/>
      <c r="DIK53" s="31"/>
      <c r="DIL53" s="31"/>
      <c r="DIM53" s="31"/>
      <c r="DIN53" s="31"/>
      <c r="DIO53" s="31"/>
      <c r="DIP53" s="31"/>
      <c r="DIQ53" s="31"/>
      <c r="DIR53" s="31"/>
      <c r="DIS53" s="31"/>
      <c r="DIT53" s="31"/>
      <c r="DIU53" s="31"/>
      <c r="DIV53" s="31"/>
      <c r="DIW53" s="31"/>
      <c r="DIX53" s="31"/>
      <c r="DIY53" s="31"/>
      <c r="DIZ53" s="31"/>
      <c r="DJA53" s="31"/>
      <c r="DJB53" s="31"/>
      <c r="DJC53" s="31"/>
      <c r="DJD53" s="31"/>
      <c r="DJE53" s="31"/>
      <c r="DJF53" s="31"/>
      <c r="DJG53" s="31"/>
      <c r="DJH53" s="31"/>
      <c r="DJI53" s="31"/>
      <c r="DJJ53" s="31"/>
      <c r="DJK53" s="31"/>
      <c r="DJL53" s="31"/>
      <c r="DJM53" s="31"/>
      <c r="DJN53" s="31"/>
      <c r="DJO53" s="31"/>
      <c r="DJP53" s="31"/>
      <c r="DJQ53" s="31"/>
      <c r="DJR53" s="31"/>
      <c r="DJS53" s="31"/>
      <c r="DJT53" s="31"/>
      <c r="DJU53" s="31"/>
      <c r="DJV53" s="31"/>
      <c r="DJW53" s="31"/>
      <c r="DJX53" s="31"/>
      <c r="DJY53" s="31"/>
      <c r="DJZ53" s="31"/>
      <c r="DKA53" s="31"/>
      <c r="DKB53" s="31"/>
      <c r="DKC53" s="31"/>
      <c r="DKD53" s="31"/>
      <c r="DKE53" s="31"/>
      <c r="DKF53" s="31"/>
      <c r="DKG53" s="31"/>
      <c r="DKH53" s="31"/>
      <c r="DKI53" s="31"/>
      <c r="DKJ53" s="31"/>
      <c r="DKK53" s="31"/>
      <c r="DKL53" s="31"/>
      <c r="DKM53" s="31"/>
      <c r="DKN53" s="31"/>
      <c r="DKO53" s="31"/>
      <c r="DKP53" s="31"/>
      <c r="DKQ53" s="31"/>
      <c r="DKR53" s="31"/>
      <c r="DKS53" s="31"/>
      <c r="DKT53" s="31"/>
      <c r="DKU53" s="31"/>
      <c r="DKV53" s="31"/>
      <c r="DKW53" s="31"/>
      <c r="DKX53" s="31"/>
      <c r="DKY53" s="31"/>
      <c r="DKZ53" s="31"/>
      <c r="DLA53" s="31"/>
      <c r="DLB53" s="31"/>
      <c r="DLC53" s="31"/>
      <c r="DLD53" s="31"/>
      <c r="DLE53" s="31"/>
      <c r="DLF53" s="31"/>
      <c r="DLG53" s="31"/>
      <c r="DLH53" s="31"/>
      <c r="DLI53" s="31"/>
      <c r="DLJ53" s="31"/>
      <c r="DLK53" s="31"/>
      <c r="DLL53" s="31"/>
      <c r="DLM53" s="31"/>
      <c r="DLN53" s="31"/>
      <c r="DLO53" s="31"/>
      <c r="DLP53" s="31"/>
      <c r="DLQ53" s="31"/>
      <c r="DLR53" s="31"/>
      <c r="DLS53" s="31"/>
      <c r="DLT53" s="31"/>
      <c r="DLU53" s="31"/>
      <c r="DLV53" s="31"/>
      <c r="DLW53" s="31"/>
      <c r="DLX53" s="31"/>
      <c r="DLY53" s="31"/>
      <c r="DLZ53" s="31"/>
      <c r="DMA53" s="31"/>
      <c r="DMB53" s="31"/>
      <c r="DMC53" s="31"/>
      <c r="DMD53" s="31"/>
      <c r="DME53" s="31"/>
      <c r="DMF53" s="31"/>
      <c r="DMG53" s="31"/>
      <c r="DMH53" s="31"/>
      <c r="DMI53" s="31"/>
      <c r="DMJ53" s="31"/>
      <c r="DMK53" s="31"/>
      <c r="DML53" s="31"/>
      <c r="DMM53" s="31"/>
      <c r="DMN53" s="31"/>
      <c r="DMO53" s="31"/>
      <c r="DMP53" s="31"/>
      <c r="DMQ53" s="31"/>
      <c r="DMR53" s="31"/>
      <c r="DMS53" s="31"/>
      <c r="DMT53" s="31"/>
      <c r="DMU53" s="31"/>
      <c r="DMV53" s="31"/>
      <c r="DMW53" s="31"/>
      <c r="DMX53" s="31"/>
      <c r="DMY53" s="31"/>
      <c r="DMZ53" s="31"/>
      <c r="DNA53" s="31"/>
      <c r="DNB53" s="31"/>
      <c r="DNC53" s="31"/>
      <c r="DND53" s="31"/>
      <c r="DNE53" s="31"/>
      <c r="DNF53" s="31"/>
      <c r="DNG53" s="31"/>
      <c r="DNH53" s="31"/>
      <c r="DNI53" s="31"/>
      <c r="DNJ53" s="31"/>
      <c r="DNK53" s="31"/>
      <c r="DNL53" s="31"/>
      <c r="DNM53" s="31"/>
      <c r="DNN53" s="31"/>
      <c r="DNO53" s="31"/>
      <c r="DNP53" s="31"/>
      <c r="DNQ53" s="31"/>
      <c r="DNR53" s="31"/>
      <c r="DNS53" s="31"/>
      <c r="DNT53" s="31"/>
      <c r="DNU53" s="31"/>
      <c r="DNV53" s="31"/>
      <c r="DNW53" s="31"/>
      <c r="DNX53" s="31"/>
      <c r="DNY53" s="31"/>
      <c r="DNZ53" s="31"/>
      <c r="DOA53" s="31"/>
      <c r="DOB53" s="31"/>
      <c r="DOC53" s="31"/>
      <c r="DOD53" s="31"/>
      <c r="DOE53" s="31"/>
      <c r="DOF53" s="31"/>
      <c r="DOG53" s="31"/>
      <c r="DOH53" s="31"/>
      <c r="DOI53" s="31"/>
      <c r="DOJ53" s="31"/>
      <c r="DOK53" s="31"/>
      <c r="DOL53" s="31"/>
      <c r="DOM53" s="31"/>
      <c r="DON53" s="31"/>
      <c r="DOO53" s="31"/>
      <c r="DOP53" s="31"/>
      <c r="DOQ53" s="31"/>
      <c r="DOR53" s="31"/>
      <c r="DOS53" s="31"/>
      <c r="DOT53" s="31"/>
      <c r="DOU53" s="31"/>
      <c r="DOV53" s="31"/>
      <c r="DOW53" s="31"/>
      <c r="DOX53" s="31"/>
      <c r="DOY53" s="31"/>
      <c r="DOZ53" s="31"/>
      <c r="DPA53" s="31"/>
      <c r="DPB53" s="31"/>
      <c r="DPC53" s="31"/>
      <c r="DPD53" s="31"/>
      <c r="DPE53" s="31"/>
      <c r="DPF53" s="31"/>
      <c r="DPG53" s="31"/>
      <c r="DPH53" s="31"/>
      <c r="DPI53" s="31"/>
      <c r="DPJ53" s="31"/>
      <c r="DPK53" s="31"/>
      <c r="DPL53" s="31"/>
      <c r="DPM53" s="31"/>
      <c r="DPN53" s="31"/>
      <c r="DPO53" s="31"/>
      <c r="DPP53" s="31"/>
      <c r="DPQ53" s="31"/>
      <c r="DPR53" s="31"/>
      <c r="DPS53" s="31"/>
      <c r="DPT53" s="31"/>
      <c r="DPU53" s="31"/>
      <c r="DPV53" s="31"/>
      <c r="DPW53" s="31"/>
      <c r="DPX53" s="31"/>
      <c r="DPY53" s="31"/>
      <c r="DPZ53" s="31"/>
      <c r="DQA53" s="31"/>
      <c r="DQB53" s="31"/>
      <c r="DQC53" s="31"/>
      <c r="DQD53" s="31"/>
      <c r="DQE53" s="31"/>
      <c r="DQF53" s="31"/>
      <c r="DQG53" s="31"/>
      <c r="DQH53" s="31"/>
      <c r="DQI53" s="31"/>
      <c r="DQJ53" s="31"/>
      <c r="DQK53" s="31"/>
      <c r="DQL53" s="31"/>
      <c r="DQM53" s="31"/>
      <c r="DQN53" s="31"/>
      <c r="DQO53" s="31"/>
      <c r="DQP53" s="31"/>
      <c r="DQQ53" s="31"/>
      <c r="DQR53" s="31"/>
      <c r="DQS53" s="31"/>
      <c r="DQT53" s="31"/>
      <c r="DQU53" s="31"/>
      <c r="DQV53" s="31"/>
      <c r="DQW53" s="31"/>
      <c r="DQX53" s="31"/>
      <c r="DQY53" s="31"/>
      <c r="DQZ53" s="31"/>
      <c r="DRA53" s="31"/>
      <c r="DRB53" s="31"/>
      <c r="DRC53" s="31"/>
      <c r="DRD53" s="31"/>
      <c r="DRE53" s="31"/>
      <c r="DRF53" s="31"/>
      <c r="DRG53" s="31"/>
      <c r="DRH53" s="31"/>
      <c r="DRI53" s="31"/>
      <c r="DRJ53" s="31"/>
      <c r="DRK53" s="31"/>
      <c r="DRL53" s="31"/>
      <c r="DRM53" s="31"/>
      <c r="DRN53" s="31"/>
      <c r="DRO53" s="31"/>
      <c r="DRP53" s="31"/>
      <c r="DRQ53" s="31"/>
      <c r="DRR53" s="31"/>
      <c r="DRS53" s="31"/>
      <c r="DRT53" s="31"/>
      <c r="DRU53" s="31"/>
      <c r="DRV53" s="31"/>
      <c r="DRW53" s="31"/>
      <c r="DRX53" s="31"/>
      <c r="DRY53" s="31"/>
      <c r="DRZ53" s="31"/>
      <c r="DSA53" s="31"/>
      <c r="DSB53" s="31"/>
      <c r="DSC53" s="31"/>
      <c r="DSD53" s="31"/>
      <c r="DSE53" s="31"/>
      <c r="DSF53" s="31"/>
      <c r="DSG53" s="31"/>
      <c r="DSH53" s="31"/>
      <c r="DSI53" s="31"/>
      <c r="DSJ53" s="31"/>
      <c r="DSK53" s="31"/>
      <c r="DSL53" s="31"/>
      <c r="DSM53" s="31"/>
      <c r="DSN53" s="31"/>
      <c r="DSO53" s="31"/>
      <c r="DSP53" s="31"/>
      <c r="DSQ53" s="31"/>
      <c r="DSR53" s="31"/>
      <c r="DSS53" s="31"/>
      <c r="DST53" s="31"/>
      <c r="DSU53" s="31"/>
      <c r="DSV53" s="31"/>
      <c r="DSW53" s="31"/>
      <c r="DSX53" s="31"/>
      <c r="DSY53" s="31"/>
      <c r="DSZ53" s="31"/>
      <c r="DTA53" s="31"/>
      <c r="DTB53" s="31"/>
      <c r="DTC53" s="31"/>
      <c r="DTD53" s="31"/>
      <c r="DTE53" s="31"/>
      <c r="DTF53" s="31"/>
      <c r="DTG53" s="31"/>
      <c r="DTH53" s="31"/>
      <c r="DTI53" s="31"/>
      <c r="DTJ53" s="31"/>
      <c r="DTK53" s="31"/>
      <c r="DTL53" s="31"/>
      <c r="DTM53" s="31"/>
      <c r="DTN53" s="31"/>
      <c r="DTO53" s="31"/>
      <c r="DTP53" s="31"/>
      <c r="DTQ53" s="31"/>
      <c r="DTR53" s="31"/>
      <c r="DTS53" s="31"/>
      <c r="DTT53" s="31"/>
      <c r="DTU53" s="31"/>
      <c r="DTV53" s="31"/>
      <c r="DTW53" s="31"/>
      <c r="DTX53" s="31"/>
      <c r="DTY53" s="31"/>
      <c r="DTZ53" s="31"/>
      <c r="DUA53" s="31"/>
      <c r="DUB53" s="31"/>
      <c r="DUC53" s="31"/>
      <c r="DUD53" s="31"/>
      <c r="DUE53" s="31"/>
      <c r="DUF53" s="31"/>
      <c r="DUG53" s="31"/>
      <c r="DUH53" s="31"/>
      <c r="DUI53" s="31"/>
      <c r="DUJ53" s="31"/>
      <c r="DUK53" s="31"/>
      <c r="DUL53" s="31"/>
      <c r="DUM53" s="31"/>
      <c r="DUN53" s="31"/>
      <c r="DUO53" s="31"/>
      <c r="DUP53" s="31"/>
      <c r="DUQ53" s="31"/>
      <c r="DUR53" s="31"/>
      <c r="DUS53" s="31"/>
      <c r="DUT53" s="31"/>
      <c r="DUU53" s="31"/>
      <c r="DUV53" s="31"/>
      <c r="DUW53" s="31"/>
      <c r="DUX53" s="31"/>
      <c r="DUY53" s="31"/>
      <c r="DUZ53" s="31"/>
      <c r="DVA53" s="31"/>
      <c r="DVB53" s="31"/>
      <c r="DVC53" s="31"/>
      <c r="DVD53" s="31"/>
      <c r="DVE53" s="31"/>
      <c r="DVF53" s="31"/>
      <c r="DVG53" s="31"/>
      <c r="DVH53" s="31"/>
      <c r="DVI53" s="31"/>
      <c r="DVJ53" s="31"/>
      <c r="DVK53" s="31"/>
      <c r="DVL53" s="31"/>
      <c r="DVM53" s="31"/>
      <c r="DVN53" s="31"/>
      <c r="DVO53" s="31"/>
      <c r="DVP53" s="31"/>
      <c r="DVQ53" s="31"/>
      <c r="DVR53" s="31"/>
      <c r="DVS53" s="31"/>
      <c r="DVT53" s="31"/>
      <c r="DVU53" s="31"/>
      <c r="DVV53" s="31"/>
      <c r="DVW53" s="31"/>
      <c r="DVX53" s="31"/>
      <c r="DVY53" s="31"/>
      <c r="DVZ53" s="31"/>
      <c r="DWA53" s="31"/>
      <c r="DWB53" s="31"/>
      <c r="DWC53" s="31"/>
      <c r="DWD53" s="31"/>
      <c r="DWE53" s="31"/>
      <c r="DWF53" s="31"/>
      <c r="DWG53" s="31"/>
      <c r="DWH53" s="31"/>
      <c r="DWI53" s="31"/>
      <c r="DWJ53" s="31"/>
      <c r="DWK53" s="31"/>
      <c r="DWL53" s="31"/>
      <c r="DWM53" s="31"/>
      <c r="DWN53" s="31"/>
      <c r="DWO53" s="31"/>
      <c r="DWP53" s="31"/>
      <c r="DWQ53" s="31"/>
      <c r="DWR53" s="31"/>
      <c r="DWS53" s="31"/>
      <c r="DWT53" s="31"/>
      <c r="DWU53" s="31"/>
      <c r="DWV53" s="31"/>
      <c r="DWW53" s="31"/>
      <c r="DWX53" s="31"/>
      <c r="DWY53" s="31"/>
      <c r="DWZ53" s="31"/>
      <c r="DXA53" s="31"/>
      <c r="DXB53" s="31"/>
      <c r="DXC53" s="31"/>
      <c r="DXD53" s="31"/>
      <c r="DXE53" s="31"/>
      <c r="DXF53" s="31"/>
      <c r="DXG53" s="31"/>
      <c r="DXH53" s="31"/>
      <c r="DXI53" s="31"/>
      <c r="DXJ53" s="31"/>
      <c r="DXK53" s="31"/>
      <c r="DXL53" s="31"/>
      <c r="DXM53" s="31"/>
      <c r="DXN53" s="31"/>
      <c r="DXO53" s="31"/>
      <c r="DXP53" s="31"/>
      <c r="DXQ53" s="31"/>
      <c r="DXR53" s="31"/>
      <c r="DXS53" s="31"/>
      <c r="DXT53" s="31"/>
      <c r="DXU53" s="31"/>
      <c r="DXV53" s="31"/>
      <c r="DXW53" s="31"/>
      <c r="DXX53" s="31"/>
      <c r="DXY53" s="31"/>
      <c r="DXZ53" s="31"/>
      <c r="DYA53" s="31"/>
      <c r="DYB53" s="31"/>
      <c r="DYC53" s="31"/>
      <c r="DYD53" s="31"/>
      <c r="DYE53" s="31"/>
      <c r="DYF53" s="31"/>
      <c r="DYG53" s="31"/>
      <c r="DYH53" s="31"/>
      <c r="DYI53" s="31"/>
      <c r="DYJ53" s="31"/>
      <c r="DYK53" s="31"/>
      <c r="DYL53" s="31"/>
      <c r="DYM53" s="31"/>
      <c r="DYN53" s="31"/>
      <c r="DYO53" s="31"/>
      <c r="DYP53" s="31"/>
      <c r="DYQ53" s="31"/>
      <c r="DYR53" s="31"/>
      <c r="DYS53" s="31"/>
      <c r="DYT53" s="31"/>
      <c r="DYU53" s="31"/>
      <c r="DYV53" s="31"/>
      <c r="DYW53" s="31"/>
      <c r="DYX53" s="31"/>
      <c r="DYY53" s="31"/>
      <c r="DYZ53" s="31"/>
      <c r="DZA53" s="31"/>
      <c r="DZB53" s="31"/>
      <c r="DZC53" s="31"/>
      <c r="DZD53" s="31"/>
      <c r="DZE53" s="31"/>
      <c r="DZF53" s="31"/>
      <c r="DZG53" s="31"/>
      <c r="DZH53" s="31"/>
      <c r="DZI53" s="31"/>
      <c r="DZJ53" s="31"/>
      <c r="DZK53" s="31"/>
      <c r="DZL53" s="31"/>
      <c r="DZM53" s="31"/>
      <c r="DZN53" s="31"/>
      <c r="DZO53" s="31"/>
      <c r="DZP53" s="31"/>
      <c r="DZQ53" s="31"/>
      <c r="DZR53" s="31"/>
      <c r="DZS53" s="31"/>
      <c r="DZT53" s="31"/>
      <c r="DZU53" s="31"/>
      <c r="DZV53" s="31"/>
      <c r="DZW53" s="31"/>
      <c r="DZX53" s="31"/>
      <c r="DZY53" s="31"/>
      <c r="DZZ53" s="31"/>
      <c r="EAA53" s="31"/>
      <c r="EAB53" s="31"/>
      <c r="EAC53" s="31"/>
      <c r="EAD53" s="31"/>
      <c r="EAE53" s="31"/>
      <c r="EAF53" s="31"/>
      <c r="EAG53" s="31"/>
      <c r="EAH53" s="31"/>
      <c r="EAI53" s="31"/>
      <c r="EAJ53" s="31"/>
      <c r="EAK53" s="31"/>
      <c r="EAL53" s="31"/>
      <c r="EAM53" s="31"/>
      <c r="EAN53" s="31"/>
      <c r="EAO53" s="31"/>
      <c r="EAP53" s="31"/>
      <c r="EAQ53" s="31"/>
      <c r="EAR53" s="31"/>
      <c r="EAS53" s="31"/>
      <c r="EAT53" s="31"/>
      <c r="EAU53" s="31"/>
      <c r="EAV53" s="31"/>
      <c r="EAW53" s="31"/>
      <c r="EAX53" s="31"/>
      <c r="EAY53" s="31"/>
      <c r="EAZ53" s="31"/>
      <c r="EBA53" s="31"/>
      <c r="EBB53" s="31"/>
      <c r="EBC53" s="31"/>
      <c r="EBD53" s="31"/>
      <c r="EBE53" s="31"/>
      <c r="EBF53" s="31"/>
      <c r="EBG53" s="31"/>
      <c r="EBH53" s="31"/>
      <c r="EBI53" s="31"/>
      <c r="EBJ53" s="31"/>
      <c r="EBK53" s="31"/>
      <c r="EBL53" s="31"/>
      <c r="EBM53" s="31"/>
      <c r="EBN53" s="31"/>
      <c r="EBO53" s="31"/>
      <c r="EBP53" s="31"/>
      <c r="EBQ53" s="31"/>
      <c r="EBR53" s="31"/>
      <c r="EBS53" s="31"/>
      <c r="EBT53" s="31"/>
      <c r="EBU53" s="31"/>
      <c r="EBV53" s="31"/>
      <c r="EBW53" s="31"/>
      <c r="EBX53" s="31"/>
      <c r="EBY53" s="31"/>
      <c r="EBZ53" s="31"/>
      <c r="ECA53" s="31"/>
      <c r="ECB53" s="31"/>
      <c r="ECC53" s="31"/>
      <c r="ECD53" s="31"/>
      <c r="ECE53" s="31"/>
      <c r="ECF53" s="31"/>
      <c r="ECG53" s="31"/>
      <c r="ECH53" s="31"/>
      <c r="ECI53" s="31"/>
      <c r="ECJ53" s="31"/>
      <c r="ECK53" s="31"/>
      <c r="ECL53" s="31"/>
      <c r="ECM53" s="31"/>
      <c r="ECN53" s="31"/>
      <c r="ECO53" s="31"/>
      <c r="ECP53" s="31"/>
      <c r="ECQ53" s="31"/>
      <c r="ECR53" s="31"/>
      <c r="ECS53" s="31"/>
      <c r="ECT53" s="31"/>
      <c r="ECU53" s="31"/>
      <c r="ECV53" s="31"/>
      <c r="ECW53" s="31"/>
      <c r="ECX53" s="31"/>
      <c r="ECY53" s="31"/>
      <c r="ECZ53" s="31"/>
      <c r="EDA53" s="31"/>
      <c r="EDB53" s="31"/>
      <c r="EDC53" s="31"/>
      <c r="EDD53" s="31"/>
      <c r="EDE53" s="31"/>
      <c r="EDF53" s="31"/>
      <c r="EDG53" s="31"/>
      <c r="EDH53" s="31"/>
      <c r="EDI53" s="31"/>
      <c r="EDJ53" s="31"/>
      <c r="EDK53" s="31"/>
      <c r="EDL53" s="31"/>
      <c r="EDM53" s="31"/>
      <c r="EDN53" s="31"/>
      <c r="EDO53" s="31"/>
      <c r="EDP53" s="31"/>
      <c r="EDQ53" s="31"/>
      <c r="EDR53" s="31"/>
      <c r="EDS53" s="31"/>
      <c r="EDT53" s="31"/>
      <c r="EDU53" s="31"/>
      <c r="EDV53" s="31"/>
      <c r="EDW53" s="31"/>
      <c r="EDX53" s="31"/>
      <c r="EDY53" s="31"/>
      <c r="EDZ53" s="31"/>
      <c r="EEA53" s="31"/>
      <c r="EEB53" s="31"/>
      <c r="EEC53" s="31"/>
      <c r="EED53" s="31"/>
      <c r="EEE53" s="31"/>
      <c r="EEF53" s="31"/>
      <c r="EEG53" s="31"/>
      <c r="EEH53" s="31"/>
      <c r="EEI53" s="31"/>
      <c r="EEJ53" s="31"/>
      <c r="EEK53" s="31"/>
      <c r="EEL53" s="31"/>
      <c r="EEM53" s="31"/>
      <c r="EEN53" s="31"/>
      <c r="EEO53" s="31"/>
      <c r="EEP53" s="31"/>
      <c r="EEQ53" s="31"/>
      <c r="EER53" s="31"/>
      <c r="EES53" s="31"/>
      <c r="EET53" s="31"/>
      <c r="EEU53" s="31"/>
      <c r="EEV53" s="31"/>
      <c r="EEW53" s="31"/>
      <c r="EEX53" s="31"/>
      <c r="EEY53" s="31"/>
      <c r="EEZ53" s="31"/>
      <c r="EFA53" s="31"/>
      <c r="EFB53" s="31"/>
      <c r="EFC53" s="31"/>
      <c r="EFD53" s="31"/>
      <c r="EFE53" s="31"/>
      <c r="EFF53" s="31"/>
      <c r="EFG53" s="31"/>
      <c r="EFH53" s="31"/>
      <c r="EFI53" s="31"/>
      <c r="EFJ53" s="31"/>
      <c r="EFK53" s="31"/>
      <c r="EFL53" s="31"/>
      <c r="EFM53" s="31"/>
      <c r="EFN53" s="31"/>
      <c r="EFO53" s="31"/>
      <c r="EFP53" s="31"/>
      <c r="EFQ53" s="31"/>
      <c r="EFR53" s="31"/>
      <c r="EFS53" s="31"/>
      <c r="EFT53" s="31"/>
      <c r="EFU53" s="31"/>
      <c r="EFV53" s="31"/>
      <c r="EFW53" s="31"/>
      <c r="EFX53" s="31"/>
      <c r="EFY53" s="31"/>
      <c r="EFZ53" s="31"/>
      <c r="EGA53" s="31"/>
      <c r="EGB53" s="31"/>
      <c r="EGC53" s="31"/>
      <c r="EGD53" s="31"/>
      <c r="EGE53" s="31"/>
      <c r="EGF53" s="31"/>
      <c r="EGG53" s="31"/>
      <c r="EGH53" s="31"/>
      <c r="EGI53" s="31"/>
      <c r="EGJ53" s="31"/>
      <c r="EGK53" s="31"/>
      <c r="EGL53" s="31"/>
      <c r="EGM53" s="31"/>
      <c r="EGN53" s="31"/>
      <c r="EGO53" s="31"/>
      <c r="EGP53" s="31"/>
      <c r="EGQ53" s="31"/>
      <c r="EGR53" s="31"/>
      <c r="EGS53" s="31"/>
      <c r="EGT53" s="31"/>
      <c r="EGU53" s="31"/>
      <c r="EGV53" s="31"/>
      <c r="EGW53" s="31"/>
      <c r="EGX53" s="31"/>
      <c r="EGY53" s="31"/>
      <c r="EGZ53" s="31"/>
      <c r="EHA53" s="31"/>
      <c r="EHB53" s="31"/>
      <c r="EHC53" s="31"/>
      <c r="EHD53" s="31"/>
      <c r="EHE53" s="31"/>
      <c r="EHF53" s="31"/>
      <c r="EHG53" s="31"/>
      <c r="EHH53" s="31"/>
      <c r="EHI53" s="31"/>
      <c r="EHJ53" s="31"/>
      <c r="EHK53" s="31"/>
      <c r="EHL53" s="31"/>
      <c r="EHM53" s="31"/>
      <c r="EHN53" s="31"/>
      <c r="EHO53" s="31"/>
      <c r="EHP53" s="31"/>
      <c r="EHQ53" s="31"/>
      <c r="EHR53" s="31"/>
      <c r="EHS53" s="31"/>
      <c r="EHT53" s="31"/>
      <c r="EHU53" s="31"/>
      <c r="EHV53" s="31"/>
      <c r="EHW53" s="31"/>
      <c r="EHX53" s="31"/>
      <c r="EHY53" s="31"/>
      <c r="EHZ53" s="31"/>
      <c r="EIA53" s="31"/>
      <c r="EIB53" s="31"/>
      <c r="EIC53" s="31"/>
      <c r="EID53" s="31"/>
      <c r="EIE53" s="31"/>
      <c r="EIF53" s="31"/>
      <c r="EIG53" s="31"/>
      <c r="EIH53" s="31"/>
      <c r="EII53" s="31"/>
      <c r="EIJ53" s="31"/>
      <c r="EIK53" s="31"/>
      <c r="EIL53" s="31"/>
      <c r="EIM53" s="31"/>
      <c r="EIN53" s="31"/>
      <c r="EIO53" s="31"/>
      <c r="EIP53" s="31"/>
      <c r="EIQ53" s="31"/>
      <c r="EIR53" s="31"/>
      <c r="EIS53" s="31"/>
      <c r="EIT53" s="31"/>
      <c r="EIU53" s="31"/>
      <c r="EIV53" s="31"/>
      <c r="EIW53" s="31"/>
      <c r="EIX53" s="31"/>
      <c r="EIY53" s="31"/>
      <c r="EIZ53" s="31"/>
      <c r="EJA53" s="31"/>
      <c r="EJB53" s="31"/>
      <c r="EJC53" s="31"/>
      <c r="EJD53" s="31"/>
      <c r="EJE53" s="31"/>
      <c r="EJF53" s="31"/>
      <c r="EJG53" s="31"/>
      <c r="EJH53" s="31"/>
      <c r="EJI53" s="31"/>
      <c r="EJJ53" s="31"/>
      <c r="EJK53" s="31"/>
      <c r="EJL53" s="31"/>
      <c r="EJM53" s="31"/>
      <c r="EJN53" s="31"/>
      <c r="EJO53" s="31"/>
      <c r="EJP53" s="31"/>
      <c r="EJQ53" s="31"/>
      <c r="EJR53" s="31"/>
      <c r="EJS53" s="31"/>
      <c r="EJT53" s="31"/>
      <c r="EJU53" s="31"/>
      <c r="EJV53" s="31"/>
      <c r="EJW53" s="31"/>
      <c r="EJX53" s="31"/>
      <c r="EJY53" s="31"/>
      <c r="EJZ53" s="31"/>
      <c r="EKA53" s="31"/>
      <c r="EKB53" s="31"/>
      <c r="EKC53" s="31"/>
      <c r="EKD53" s="31"/>
      <c r="EKE53" s="31"/>
      <c r="EKF53" s="31"/>
      <c r="EKG53" s="31"/>
      <c r="EKH53" s="31"/>
      <c r="EKI53" s="31"/>
      <c r="EKJ53" s="31"/>
      <c r="EKK53" s="31"/>
      <c r="EKL53" s="31"/>
      <c r="EKM53" s="31"/>
      <c r="EKN53" s="31"/>
      <c r="EKO53" s="31"/>
      <c r="EKP53" s="31"/>
      <c r="EKQ53" s="31"/>
      <c r="EKR53" s="31"/>
      <c r="EKS53" s="31"/>
      <c r="EKT53" s="31"/>
      <c r="EKU53" s="31"/>
      <c r="EKV53" s="31"/>
      <c r="EKW53" s="31"/>
      <c r="EKX53" s="31"/>
      <c r="EKY53" s="31"/>
      <c r="EKZ53" s="31"/>
      <c r="ELA53" s="31"/>
      <c r="ELB53" s="31"/>
      <c r="ELC53" s="31"/>
      <c r="ELD53" s="31"/>
      <c r="ELE53" s="31"/>
      <c r="ELF53" s="31"/>
      <c r="ELG53" s="31"/>
      <c r="ELH53" s="31"/>
      <c r="ELI53" s="31"/>
      <c r="ELJ53" s="31"/>
      <c r="ELK53" s="31"/>
      <c r="ELL53" s="31"/>
      <c r="ELM53" s="31"/>
      <c r="ELN53" s="31"/>
      <c r="ELO53" s="31"/>
      <c r="ELP53" s="31"/>
      <c r="ELQ53" s="31"/>
      <c r="ELR53" s="31"/>
      <c r="ELS53" s="31"/>
      <c r="ELT53" s="31"/>
      <c r="ELU53" s="31"/>
      <c r="ELV53" s="31"/>
      <c r="ELW53" s="31"/>
      <c r="ELX53" s="31"/>
      <c r="ELY53" s="31"/>
      <c r="ELZ53" s="31"/>
      <c r="EMA53" s="31"/>
      <c r="EMB53" s="31"/>
      <c r="EMC53" s="31"/>
      <c r="EMD53" s="31"/>
      <c r="EME53" s="31"/>
      <c r="EMF53" s="31"/>
      <c r="EMG53" s="31"/>
      <c r="EMH53" s="31"/>
      <c r="EMI53" s="31"/>
      <c r="EMJ53" s="31"/>
      <c r="EMK53" s="31"/>
      <c r="EML53" s="31"/>
      <c r="EMM53" s="31"/>
      <c r="EMN53" s="31"/>
      <c r="EMO53" s="31"/>
      <c r="EMP53" s="31"/>
      <c r="EMQ53" s="31"/>
      <c r="EMR53" s="31"/>
      <c r="EMS53" s="31"/>
      <c r="EMT53" s="31"/>
      <c r="EMU53" s="31"/>
      <c r="EMV53" s="31"/>
      <c r="EMW53" s="31"/>
      <c r="EMX53" s="31"/>
      <c r="EMY53" s="31"/>
      <c r="EMZ53" s="31"/>
      <c r="ENA53" s="31"/>
      <c r="ENB53" s="31"/>
      <c r="ENC53" s="31"/>
      <c r="END53" s="31"/>
      <c r="ENE53" s="31"/>
      <c r="ENF53" s="31"/>
      <c r="ENG53" s="31"/>
      <c r="ENH53" s="31"/>
      <c r="ENI53" s="31"/>
      <c r="ENJ53" s="31"/>
      <c r="ENK53" s="31"/>
      <c r="ENL53" s="31"/>
      <c r="ENM53" s="31"/>
      <c r="ENN53" s="31"/>
      <c r="ENO53" s="31"/>
      <c r="ENP53" s="31"/>
      <c r="ENQ53" s="31"/>
      <c r="ENR53" s="31"/>
      <c r="ENS53" s="31"/>
      <c r="ENT53" s="31"/>
      <c r="ENU53" s="31"/>
      <c r="ENV53" s="31"/>
      <c r="ENW53" s="31"/>
      <c r="ENX53" s="31"/>
      <c r="ENY53" s="31"/>
      <c r="ENZ53" s="31"/>
      <c r="EOA53" s="31"/>
      <c r="EOB53" s="31"/>
      <c r="EOC53" s="31"/>
      <c r="EOD53" s="31"/>
      <c r="EOE53" s="31"/>
      <c r="EOF53" s="31"/>
      <c r="EOG53" s="31"/>
      <c r="EOH53" s="31"/>
      <c r="EOI53" s="31"/>
      <c r="EOJ53" s="31"/>
      <c r="EOK53" s="31"/>
      <c r="EOL53" s="31"/>
      <c r="EOM53" s="31"/>
      <c r="EON53" s="31"/>
      <c r="EOO53" s="31"/>
      <c r="EOP53" s="31"/>
      <c r="EOQ53" s="31"/>
      <c r="EOR53" s="31"/>
      <c r="EOS53" s="31"/>
      <c r="EOT53" s="31"/>
      <c r="EOU53" s="31"/>
      <c r="EOV53" s="31"/>
      <c r="EOW53" s="31"/>
      <c r="EOX53" s="31"/>
      <c r="EOY53" s="31"/>
      <c r="EOZ53" s="31"/>
      <c r="EPA53" s="31"/>
      <c r="EPB53" s="31"/>
      <c r="EPC53" s="31"/>
      <c r="EPD53" s="31"/>
      <c r="EPE53" s="31"/>
      <c r="EPF53" s="31"/>
      <c r="EPG53" s="31"/>
      <c r="EPH53" s="31"/>
      <c r="EPI53" s="31"/>
      <c r="EPJ53" s="31"/>
      <c r="EPK53" s="31"/>
      <c r="EPL53" s="31"/>
      <c r="EPM53" s="31"/>
      <c r="EPN53" s="31"/>
      <c r="EPO53" s="31"/>
      <c r="EPP53" s="31"/>
      <c r="EPQ53" s="31"/>
      <c r="EPR53" s="31"/>
      <c r="EPS53" s="31"/>
      <c r="EPT53" s="31"/>
      <c r="EPU53" s="31"/>
      <c r="EPV53" s="31"/>
      <c r="EPW53" s="31"/>
      <c r="EPX53" s="31"/>
      <c r="EPY53" s="31"/>
      <c r="EPZ53" s="31"/>
      <c r="EQA53" s="31"/>
      <c r="EQB53" s="31"/>
      <c r="EQC53" s="31"/>
      <c r="EQD53" s="31"/>
      <c r="EQE53" s="31"/>
      <c r="EQF53" s="31"/>
      <c r="EQG53" s="31"/>
      <c r="EQH53" s="31"/>
      <c r="EQI53" s="31"/>
      <c r="EQJ53" s="31"/>
      <c r="EQK53" s="31"/>
      <c r="EQL53" s="31"/>
      <c r="EQM53" s="31"/>
      <c r="EQN53" s="31"/>
      <c r="EQO53" s="31"/>
      <c r="EQP53" s="31"/>
      <c r="EQQ53" s="31"/>
      <c r="EQR53" s="31"/>
      <c r="EQS53" s="31"/>
      <c r="EQT53" s="31"/>
      <c r="EQU53" s="31"/>
      <c r="EQV53" s="31"/>
      <c r="EQW53" s="31"/>
      <c r="EQX53" s="31"/>
      <c r="EQY53" s="31"/>
      <c r="EQZ53" s="31"/>
      <c r="ERA53" s="31"/>
      <c r="ERB53" s="31"/>
      <c r="ERC53" s="31"/>
      <c r="ERD53" s="31"/>
      <c r="ERE53" s="31"/>
      <c r="ERF53" s="31"/>
      <c r="ERG53" s="31"/>
      <c r="ERH53" s="31"/>
      <c r="ERI53" s="31"/>
      <c r="ERJ53" s="31"/>
      <c r="ERK53" s="31"/>
      <c r="ERL53" s="31"/>
      <c r="ERM53" s="31"/>
      <c r="ERN53" s="31"/>
      <c r="ERO53" s="31"/>
      <c r="ERP53" s="31"/>
      <c r="ERQ53" s="31"/>
      <c r="ERR53" s="31"/>
      <c r="ERS53" s="31"/>
      <c r="ERT53" s="31"/>
      <c r="ERU53" s="31"/>
      <c r="ERV53" s="31"/>
      <c r="ERW53" s="31"/>
      <c r="ERX53" s="31"/>
      <c r="ERY53" s="31"/>
      <c r="ERZ53" s="31"/>
      <c r="ESA53" s="31"/>
      <c r="ESB53" s="31"/>
      <c r="ESC53" s="31"/>
      <c r="ESD53" s="31"/>
      <c r="ESE53" s="31"/>
      <c r="ESF53" s="31"/>
      <c r="ESG53" s="31"/>
      <c r="ESH53" s="31"/>
      <c r="ESI53" s="31"/>
      <c r="ESJ53" s="31"/>
      <c r="ESK53" s="31"/>
      <c r="ESL53" s="31"/>
      <c r="ESM53" s="31"/>
      <c r="ESN53" s="31"/>
      <c r="ESO53" s="31"/>
      <c r="ESP53" s="31"/>
      <c r="ESQ53" s="31"/>
      <c r="ESR53" s="31"/>
      <c r="ESS53" s="31"/>
      <c r="EST53" s="31"/>
      <c r="ESU53" s="31"/>
      <c r="ESV53" s="31"/>
      <c r="ESW53" s="31"/>
      <c r="ESX53" s="31"/>
      <c r="ESY53" s="31"/>
      <c r="ESZ53" s="31"/>
      <c r="ETA53" s="31"/>
      <c r="ETB53" s="31"/>
      <c r="ETC53" s="31"/>
      <c r="ETD53" s="31"/>
      <c r="ETE53" s="31"/>
      <c r="ETF53" s="31"/>
      <c r="ETG53" s="31"/>
      <c r="ETH53" s="31"/>
      <c r="ETI53" s="31"/>
      <c r="ETJ53" s="31"/>
      <c r="ETK53" s="31"/>
      <c r="ETL53" s="31"/>
      <c r="ETM53" s="31"/>
      <c r="ETN53" s="31"/>
      <c r="ETO53" s="31"/>
      <c r="ETP53" s="31"/>
      <c r="ETQ53" s="31"/>
      <c r="ETR53" s="31"/>
      <c r="ETS53" s="31"/>
      <c r="ETT53" s="31"/>
      <c r="ETU53" s="31"/>
      <c r="ETV53" s="31"/>
      <c r="ETW53" s="31"/>
      <c r="ETX53" s="31"/>
      <c r="ETY53" s="31"/>
      <c r="ETZ53" s="31"/>
      <c r="EUA53" s="31"/>
      <c r="EUB53" s="31"/>
      <c r="EUC53" s="31"/>
      <c r="EUD53" s="31"/>
      <c r="EUE53" s="31"/>
      <c r="EUF53" s="31"/>
      <c r="EUG53" s="31"/>
      <c r="EUH53" s="31"/>
      <c r="EUI53" s="31"/>
      <c r="EUJ53" s="31"/>
      <c r="EUK53" s="31"/>
      <c r="EUL53" s="31"/>
      <c r="EUM53" s="31"/>
      <c r="EUN53" s="31"/>
      <c r="EUO53" s="31"/>
      <c r="EUP53" s="31"/>
      <c r="EUQ53" s="31"/>
      <c r="EUR53" s="31"/>
      <c r="EUS53" s="31"/>
      <c r="EUT53" s="31"/>
      <c r="EUU53" s="31"/>
      <c r="EUV53" s="31"/>
      <c r="EUW53" s="31"/>
      <c r="EUX53" s="31"/>
      <c r="EUY53" s="31"/>
      <c r="EUZ53" s="31"/>
      <c r="EVA53" s="31"/>
      <c r="EVB53" s="31"/>
      <c r="EVC53" s="31"/>
      <c r="EVD53" s="31"/>
      <c r="EVE53" s="31"/>
      <c r="EVF53" s="31"/>
      <c r="EVG53" s="31"/>
      <c r="EVH53" s="31"/>
      <c r="EVI53" s="31"/>
      <c r="EVJ53" s="31"/>
      <c r="EVK53" s="31"/>
      <c r="EVL53" s="31"/>
      <c r="EVM53" s="31"/>
      <c r="EVN53" s="31"/>
      <c r="EVO53" s="31"/>
      <c r="EVP53" s="31"/>
      <c r="EVQ53" s="31"/>
      <c r="EVR53" s="31"/>
      <c r="EVS53" s="31"/>
      <c r="EVT53" s="31"/>
      <c r="EVU53" s="31"/>
      <c r="EVV53" s="31"/>
      <c r="EVW53" s="31"/>
      <c r="EVX53" s="31"/>
      <c r="EVY53" s="31"/>
      <c r="EVZ53" s="31"/>
      <c r="EWA53" s="31"/>
      <c r="EWB53" s="31"/>
      <c r="EWC53" s="31"/>
      <c r="EWD53" s="31"/>
      <c r="EWE53" s="31"/>
      <c r="EWF53" s="31"/>
      <c r="EWG53" s="31"/>
      <c r="EWH53" s="31"/>
      <c r="EWI53" s="31"/>
      <c r="EWJ53" s="31"/>
      <c r="EWK53" s="31"/>
      <c r="EWL53" s="31"/>
      <c r="EWM53" s="31"/>
      <c r="EWN53" s="31"/>
      <c r="EWO53" s="31"/>
      <c r="EWP53" s="31"/>
      <c r="EWQ53" s="31"/>
      <c r="EWR53" s="31"/>
      <c r="EWS53" s="31"/>
      <c r="EWT53" s="31"/>
      <c r="EWU53" s="31"/>
      <c r="EWV53" s="31"/>
      <c r="EWW53" s="31"/>
      <c r="EWX53" s="31"/>
      <c r="EWY53" s="31"/>
      <c r="EWZ53" s="31"/>
      <c r="EXA53" s="31"/>
      <c r="EXB53" s="31"/>
      <c r="EXC53" s="31"/>
      <c r="EXD53" s="31"/>
      <c r="EXE53" s="31"/>
      <c r="EXF53" s="31"/>
      <c r="EXG53" s="31"/>
      <c r="EXH53" s="31"/>
      <c r="EXI53" s="31"/>
      <c r="EXJ53" s="31"/>
      <c r="EXK53" s="31"/>
      <c r="EXL53" s="31"/>
      <c r="EXM53" s="31"/>
      <c r="EXN53" s="31"/>
      <c r="EXO53" s="31"/>
      <c r="EXP53" s="31"/>
      <c r="EXQ53" s="31"/>
      <c r="EXR53" s="31"/>
      <c r="EXS53" s="31"/>
      <c r="EXT53" s="31"/>
      <c r="EXU53" s="31"/>
      <c r="EXV53" s="31"/>
      <c r="EXW53" s="31"/>
      <c r="EXX53" s="31"/>
      <c r="EXY53" s="31"/>
      <c r="EXZ53" s="31"/>
      <c r="EYA53" s="31"/>
      <c r="EYB53" s="31"/>
      <c r="EYC53" s="31"/>
      <c r="EYD53" s="31"/>
      <c r="EYE53" s="31"/>
      <c r="EYF53" s="31"/>
      <c r="EYG53" s="31"/>
      <c r="EYH53" s="31"/>
      <c r="EYI53" s="31"/>
      <c r="EYJ53" s="31"/>
      <c r="EYK53" s="31"/>
      <c r="EYL53" s="31"/>
      <c r="EYM53" s="31"/>
      <c r="EYN53" s="31"/>
      <c r="EYO53" s="31"/>
      <c r="EYP53" s="31"/>
      <c r="EYQ53" s="31"/>
      <c r="EYR53" s="31"/>
      <c r="EYS53" s="31"/>
      <c r="EYT53" s="31"/>
      <c r="EYU53" s="31"/>
      <c r="EYV53" s="31"/>
      <c r="EYW53" s="31"/>
      <c r="EYX53" s="31"/>
      <c r="EYY53" s="31"/>
      <c r="EYZ53" s="31"/>
      <c r="EZA53" s="31"/>
      <c r="EZB53" s="31"/>
      <c r="EZC53" s="31"/>
      <c r="EZD53" s="31"/>
      <c r="EZE53" s="31"/>
      <c r="EZF53" s="31"/>
      <c r="EZG53" s="31"/>
      <c r="EZH53" s="31"/>
      <c r="EZI53" s="31"/>
      <c r="EZJ53" s="31"/>
      <c r="EZK53" s="31"/>
      <c r="EZL53" s="31"/>
      <c r="EZM53" s="31"/>
      <c r="EZN53" s="31"/>
      <c r="EZO53" s="31"/>
      <c r="EZP53" s="31"/>
      <c r="EZQ53" s="31"/>
      <c r="EZR53" s="31"/>
      <c r="EZS53" s="31"/>
      <c r="EZT53" s="31"/>
      <c r="EZU53" s="31"/>
      <c r="EZV53" s="31"/>
      <c r="EZW53" s="31"/>
      <c r="EZX53" s="31"/>
      <c r="EZY53" s="31"/>
      <c r="EZZ53" s="31"/>
      <c r="FAA53" s="31"/>
      <c r="FAB53" s="31"/>
      <c r="FAC53" s="31"/>
      <c r="FAD53" s="31"/>
      <c r="FAE53" s="31"/>
      <c r="FAF53" s="31"/>
      <c r="FAG53" s="31"/>
      <c r="FAH53" s="31"/>
      <c r="FAI53" s="31"/>
      <c r="FAJ53" s="31"/>
      <c r="FAK53" s="31"/>
      <c r="FAL53" s="31"/>
      <c r="FAM53" s="31"/>
      <c r="FAN53" s="31"/>
      <c r="FAO53" s="31"/>
      <c r="FAP53" s="31"/>
      <c r="FAQ53" s="31"/>
      <c r="FAR53" s="31"/>
      <c r="FAS53" s="31"/>
      <c r="FAT53" s="31"/>
      <c r="FAU53" s="31"/>
      <c r="FAV53" s="31"/>
      <c r="FAW53" s="31"/>
      <c r="FAX53" s="31"/>
      <c r="FAY53" s="31"/>
      <c r="FAZ53" s="31"/>
      <c r="FBA53" s="31"/>
      <c r="FBB53" s="31"/>
      <c r="FBC53" s="31"/>
      <c r="FBD53" s="31"/>
      <c r="FBE53" s="31"/>
      <c r="FBF53" s="31"/>
      <c r="FBG53" s="31"/>
      <c r="FBH53" s="31"/>
      <c r="FBI53" s="31"/>
      <c r="FBJ53" s="31"/>
      <c r="FBK53" s="31"/>
      <c r="FBL53" s="31"/>
      <c r="FBM53" s="31"/>
      <c r="FBN53" s="31"/>
      <c r="FBO53" s="31"/>
      <c r="FBP53" s="31"/>
      <c r="FBQ53" s="31"/>
      <c r="FBR53" s="31"/>
      <c r="FBS53" s="31"/>
      <c r="FBT53" s="31"/>
      <c r="FBU53" s="31"/>
      <c r="FBV53" s="31"/>
      <c r="FBW53" s="31"/>
      <c r="FBX53" s="31"/>
      <c r="FBY53" s="31"/>
      <c r="FBZ53" s="31"/>
      <c r="FCA53" s="31"/>
      <c r="FCB53" s="31"/>
      <c r="FCC53" s="31"/>
      <c r="FCD53" s="31"/>
      <c r="FCE53" s="31"/>
      <c r="FCF53" s="31"/>
      <c r="FCG53" s="31"/>
      <c r="FCH53" s="31"/>
      <c r="FCI53" s="31"/>
      <c r="FCJ53" s="31"/>
      <c r="FCK53" s="31"/>
      <c r="FCL53" s="31"/>
      <c r="FCM53" s="31"/>
      <c r="FCN53" s="31"/>
      <c r="FCO53" s="31"/>
      <c r="FCP53" s="31"/>
      <c r="FCQ53" s="31"/>
      <c r="FCR53" s="31"/>
      <c r="FCS53" s="31"/>
      <c r="FCT53" s="31"/>
      <c r="FCU53" s="31"/>
      <c r="FCV53" s="31"/>
      <c r="FCW53" s="31"/>
      <c r="FCX53" s="31"/>
      <c r="FCY53" s="31"/>
      <c r="FCZ53" s="31"/>
      <c r="FDA53" s="31"/>
      <c r="FDB53" s="31"/>
      <c r="FDC53" s="31"/>
      <c r="FDD53" s="31"/>
      <c r="FDE53" s="31"/>
      <c r="FDF53" s="31"/>
      <c r="FDG53" s="31"/>
      <c r="FDH53" s="31"/>
      <c r="FDI53" s="31"/>
      <c r="FDJ53" s="31"/>
      <c r="FDK53" s="31"/>
      <c r="FDL53" s="31"/>
      <c r="FDM53" s="31"/>
      <c r="FDN53" s="31"/>
      <c r="FDO53" s="31"/>
      <c r="FDP53" s="31"/>
      <c r="FDQ53" s="31"/>
      <c r="FDR53" s="31"/>
      <c r="FDS53" s="31"/>
      <c r="FDT53" s="31"/>
      <c r="FDU53" s="31"/>
      <c r="FDV53" s="31"/>
      <c r="FDW53" s="31"/>
      <c r="FDX53" s="31"/>
      <c r="FDY53" s="31"/>
      <c r="FDZ53" s="31"/>
      <c r="FEA53" s="31"/>
      <c r="FEB53" s="31"/>
      <c r="FEC53" s="31"/>
      <c r="FED53" s="31"/>
      <c r="FEE53" s="31"/>
      <c r="FEF53" s="31"/>
      <c r="FEG53" s="31"/>
      <c r="FEH53" s="31"/>
      <c r="FEI53" s="31"/>
      <c r="FEJ53" s="31"/>
      <c r="FEK53" s="31"/>
      <c r="FEL53" s="31"/>
      <c r="FEM53" s="31"/>
      <c r="FEN53" s="31"/>
      <c r="FEO53" s="31"/>
      <c r="FEP53" s="31"/>
      <c r="FEQ53" s="31"/>
      <c r="FER53" s="31"/>
      <c r="FES53" s="31"/>
      <c r="FET53" s="31"/>
      <c r="FEU53" s="31"/>
      <c r="FEV53" s="31"/>
      <c r="FEW53" s="31"/>
      <c r="FEX53" s="31"/>
      <c r="FEY53" s="31"/>
      <c r="FEZ53" s="31"/>
      <c r="FFA53" s="31"/>
      <c r="FFB53" s="31"/>
      <c r="FFC53" s="31"/>
      <c r="FFD53" s="31"/>
      <c r="FFE53" s="31"/>
      <c r="FFF53" s="31"/>
      <c r="FFG53" s="31"/>
      <c r="FFH53" s="31"/>
      <c r="FFI53" s="31"/>
      <c r="FFJ53" s="31"/>
      <c r="FFK53" s="31"/>
      <c r="FFL53" s="31"/>
      <c r="FFM53" s="31"/>
      <c r="FFN53" s="31"/>
      <c r="FFO53" s="31"/>
      <c r="FFP53" s="31"/>
      <c r="FFQ53" s="31"/>
      <c r="FFR53" s="31"/>
      <c r="FFS53" s="31"/>
      <c r="FFT53" s="31"/>
      <c r="FFU53" s="31"/>
      <c r="FFV53" s="31"/>
      <c r="FFW53" s="31"/>
      <c r="FFX53" s="31"/>
      <c r="FFY53" s="31"/>
      <c r="FFZ53" s="31"/>
      <c r="FGA53" s="31"/>
      <c r="FGB53" s="31"/>
      <c r="FGC53" s="31"/>
      <c r="FGD53" s="31"/>
      <c r="FGE53" s="31"/>
      <c r="FGF53" s="31"/>
      <c r="FGG53" s="31"/>
      <c r="FGH53" s="31"/>
      <c r="FGI53" s="31"/>
      <c r="FGJ53" s="31"/>
      <c r="FGK53" s="31"/>
      <c r="FGL53" s="31"/>
      <c r="FGM53" s="31"/>
      <c r="FGN53" s="31"/>
      <c r="FGO53" s="31"/>
      <c r="FGP53" s="31"/>
      <c r="FGQ53" s="31"/>
      <c r="FGR53" s="31"/>
      <c r="FGS53" s="31"/>
      <c r="FGT53" s="31"/>
      <c r="FGU53" s="31"/>
      <c r="FGV53" s="31"/>
      <c r="FGW53" s="31"/>
      <c r="FGX53" s="31"/>
      <c r="FGY53" s="31"/>
      <c r="FGZ53" s="31"/>
      <c r="FHA53" s="31"/>
      <c r="FHB53" s="31"/>
      <c r="FHC53" s="31"/>
      <c r="FHD53" s="31"/>
      <c r="FHE53" s="31"/>
      <c r="FHF53" s="31"/>
      <c r="FHG53" s="31"/>
      <c r="FHH53" s="31"/>
      <c r="FHI53" s="31"/>
      <c r="FHJ53" s="31"/>
      <c r="FHK53" s="31"/>
      <c r="FHL53" s="31"/>
      <c r="FHM53" s="31"/>
      <c r="FHN53" s="31"/>
      <c r="FHO53" s="31"/>
      <c r="FHP53" s="31"/>
      <c r="FHQ53" s="31"/>
      <c r="FHR53" s="31"/>
      <c r="FHS53" s="31"/>
      <c r="FHT53" s="31"/>
      <c r="FHU53" s="31"/>
      <c r="FHV53" s="31"/>
      <c r="FHW53" s="31"/>
      <c r="FHX53" s="31"/>
      <c r="FHY53" s="31"/>
      <c r="FHZ53" s="31"/>
      <c r="FIA53" s="31"/>
      <c r="FIB53" s="31"/>
      <c r="FIC53" s="31"/>
      <c r="FID53" s="31"/>
      <c r="FIE53" s="31"/>
      <c r="FIF53" s="31"/>
      <c r="FIG53" s="31"/>
      <c r="FIH53" s="31"/>
      <c r="FII53" s="31"/>
      <c r="FIJ53" s="31"/>
      <c r="FIK53" s="31"/>
      <c r="FIL53" s="31"/>
      <c r="FIM53" s="31"/>
      <c r="FIN53" s="31"/>
      <c r="FIO53" s="31"/>
      <c r="FIP53" s="31"/>
      <c r="FIQ53" s="31"/>
      <c r="FIR53" s="31"/>
      <c r="FIS53" s="31"/>
      <c r="FIT53" s="31"/>
      <c r="FIU53" s="31"/>
      <c r="FIV53" s="31"/>
      <c r="FIW53" s="31"/>
      <c r="FIX53" s="31"/>
      <c r="FIY53" s="31"/>
      <c r="FIZ53" s="31"/>
      <c r="FJA53" s="31"/>
      <c r="FJB53" s="31"/>
      <c r="FJC53" s="31"/>
      <c r="FJD53" s="31"/>
      <c r="FJE53" s="31"/>
      <c r="FJF53" s="31"/>
      <c r="FJG53" s="31"/>
      <c r="FJH53" s="31"/>
      <c r="FJI53" s="31"/>
      <c r="FJJ53" s="31"/>
      <c r="FJK53" s="31"/>
      <c r="FJL53" s="31"/>
      <c r="FJM53" s="31"/>
      <c r="FJN53" s="31"/>
      <c r="FJO53" s="31"/>
      <c r="FJP53" s="31"/>
      <c r="FJQ53" s="31"/>
      <c r="FJR53" s="31"/>
      <c r="FJS53" s="31"/>
      <c r="FJT53" s="31"/>
      <c r="FJU53" s="31"/>
      <c r="FJV53" s="31"/>
      <c r="FJW53" s="31"/>
      <c r="FJX53" s="31"/>
      <c r="FJY53" s="31"/>
      <c r="FJZ53" s="31"/>
      <c r="FKA53" s="31"/>
      <c r="FKB53" s="31"/>
      <c r="FKC53" s="31"/>
      <c r="FKD53" s="31"/>
      <c r="FKE53" s="31"/>
      <c r="FKF53" s="31"/>
      <c r="FKG53" s="31"/>
      <c r="FKH53" s="31"/>
      <c r="FKI53" s="31"/>
      <c r="FKJ53" s="31"/>
      <c r="FKK53" s="31"/>
      <c r="FKL53" s="31"/>
      <c r="FKM53" s="31"/>
      <c r="FKN53" s="31"/>
      <c r="FKO53" s="31"/>
      <c r="FKP53" s="31"/>
      <c r="FKQ53" s="31"/>
      <c r="FKR53" s="31"/>
      <c r="FKS53" s="31"/>
      <c r="FKT53" s="31"/>
      <c r="FKU53" s="31"/>
      <c r="FKV53" s="31"/>
      <c r="FKW53" s="31"/>
      <c r="FKX53" s="31"/>
      <c r="FKY53" s="31"/>
      <c r="FKZ53" s="31"/>
      <c r="FLA53" s="31"/>
      <c r="FLB53" s="31"/>
      <c r="FLC53" s="31"/>
      <c r="FLD53" s="31"/>
      <c r="FLE53" s="31"/>
      <c r="FLF53" s="31"/>
      <c r="FLG53" s="31"/>
      <c r="FLH53" s="31"/>
      <c r="FLI53" s="31"/>
      <c r="FLJ53" s="31"/>
      <c r="FLK53" s="31"/>
      <c r="FLL53" s="31"/>
      <c r="FLM53" s="31"/>
      <c r="FLN53" s="31"/>
      <c r="FLO53" s="31"/>
      <c r="FLP53" s="31"/>
      <c r="FLQ53" s="31"/>
      <c r="FLR53" s="31"/>
      <c r="FLS53" s="31"/>
      <c r="FLT53" s="31"/>
      <c r="FLU53" s="31"/>
      <c r="FLV53" s="31"/>
      <c r="FLW53" s="31"/>
      <c r="FLX53" s="31"/>
      <c r="FLY53" s="31"/>
      <c r="FLZ53" s="31"/>
      <c r="FMA53" s="31"/>
      <c r="FMB53" s="31"/>
      <c r="FMC53" s="31"/>
      <c r="FMD53" s="31"/>
      <c r="FME53" s="31"/>
      <c r="FMF53" s="31"/>
      <c r="FMG53" s="31"/>
      <c r="FMH53" s="31"/>
      <c r="FMI53" s="31"/>
      <c r="FMJ53" s="31"/>
      <c r="FMK53" s="31"/>
      <c r="FML53" s="31"/>
      <c r="FMM53" s="31"/>
      <c r="FMN53" s="31"/>
      <c r="FMO53" s="31"/>
      <c r="FMP53" s="31"/>
      <c r="FMQ53" s="31"/>
      <c r="FMR53" s="31"/>
      <c r="FMS53" s="31"/>
      <c r="FMT53" s="31"/>
      <c r="FMU53" s="31"/>
      <c r="FMV53" s="31"/>
      <c r="FMW53" s="31"/>
      <c r="FMX53" s="31"/>
      <c r="FMY53" s="31"/>
      <c r="FMZ53" s="31"/>
      <c r="FNA53" s="31"/>
      <c r="FNB53" s="31"/>
      <c r="FNC53" s="31"/>
      <c r="FND53" s="31"/>
      <c r="FNE53" s="31"/>
      <c r="FNF53" s="31"/>
      <c r="FNG53" s="31"/>
      <c r="FNH53" s="31"/>
      <c r="FNI53" s="31"/>
      <c r="FNJ53" s="31"/>
      <c r="FNK53" s="31"/>
      <c r="FNL53" s="31"/>
      <c r="FNM53" s="31"/>
      <c r="FNN53" s="31"/>
      <c r="FNO53" s="31"/>
      <c r="FNP53" s="31"/>
      <c r="FNQ53" s="31"/>
      <c r="FNR53" s="31"/>
      <c r="FNS53" s="31"/>
      <c r="FNT53" s="31"/>
      <c r="FNU53" s="31"/>
      <c r="FNV53" s="31"/>
      <c r="FNW53" s="31"/>
      <c r="FNX53" s="31"/>
      <c r="FNY53" s="31"/>
      <c r="FNZ53" s="31"/>
      <c r="FOA53" s="31"/>
      <c r="FOB53" s="31"/>
      <c r="FOC53" s="31"/>
      <c r="FOD53" s="31"/>
      <c r="FOE53" s="31"/>
      <c r="FOF53" s="31"/>
      <c r="FOG53" s="31"/>
      <c r="FOH53" s="31"/>
      <c r="FOI53" s="31"/>
      <c r="FOJ53" s="31"/>
      <c r="FOK53" s="31"/>
      <c r="FOL53" s="31"/>
      <c r="FOM53" s="31"/>
      <c r="FON53" s="31"/>
      <c r="FOO53" s="31"/>
      <c r="FOP53" s="31"/>
      <c r="FOQ53" s="31"/>
      <c r="FOR53" s="31"/>
      <c r="FOS53" s="31"/>
      <c r="FOT53" s="31"/>
      <c r="FOU53" s="31"/>
      <c r="FOV53" s="31"/>
      <c r="FOW53" s="31"/>
      <c r="FOX53" s="31"/>
      <c r="FOY53" s="31"/>
      <c r="FOZ53" s="31"/>
      <c r="FPA53" s="31"/>
      <c r="FPB53" s="31"/>
      <c r="FPC53" s="31"/>
      <c r="FPD53" s="31"/>
      <c r="FPE53" s="31"/>
      <c r="FPF53" s="31"/>
      <c r="FPG53" s="31"/>
      <c r="FPH53" s="31"/>
      <c r="FPI53" s="31"/>
      <c r="FPJ53" s="31"/>
      <c r="FPK53" s="31"/>
      <c r="FPL53" s="31"/>
      <c r="FPM53" s="31"/>
      <c r="FPN53" s="31"/>
      <c r="FPO53" s="31"/>
      <c r="FPP53" s="31"/>
      <c r="FPQ53" s="31"/>
      <c r="FPR53" s="31"/>
      <c r="FPS53" s="31"/>
      <c r="FPT53" s="31"/>
      <c r="FPU53" s="31"/>
      <c r="FPV53" s="31"/>
      <c r="FPW53" s="31"/>
      <c r="FPX53" s="31"/>
      <c r="FPY53" s="31"/>
      <c r="FPZ53" s="31"/>
      <c r="FQA53" s="31"/>
      <c r="FQB53" s="31"/>
      <c r="FQC53" s="31"/>
      <c r="FQD53" s="31"/>
      <c r="FQE53" s="31"/>
      <c r="FQF53" s="31"/>
      <c r="FQG53" s="31"/>
      <c r="FQH53" s="31"/>
      <c r="FQI53" s="31"/>
      <c r="FQJ53" s="31"/>
      <c r="FQK53" s="31"/>
      <c r="FQL53" s="31"/>
      <c r="FQM53" s="31"/>
      <c r="FQN53" s="31"/>
      <c r="FQO53" s="31"/>
      <c r="FQP53" s="31"/>
      <c r="FQQ53" s="31"/>
      <c r="FQR53" s="31"/>
      <c r="FQS53" s="31"/>
      <c r="FQT53" s="31"/>
      <c r="FQU53" s="31"/>
      <c r="FQV53" s="31"/>
      <c r="FQW53" s="31"/>
      <c r="FQX53" s="31"/>
      <c r="FQY53" s="31"/>
      <c r="FQZ53" s="31"/>
      <c r="FRA53" s="31"/>
      <c r="FRB53" s="31"/>
      <c r="FRC53" s="31"/>
      <c r="FRD53" s="31"/>
      <c r="FRE53" s="31"/>
      <c r="FRF53" s="31"/>
      <c r="FRG53" s="31"/>
      <c r="FRH53" s="31"/>
      <c r="FRI53" s="31"/>
      <c r="FRJ53" s="31"/>
      <c r="FRK53" s="31"/>
      <c r="FRL53" s="31"/>
      <c r="FRM53" s="31"/>
      <c r="FRN53" s="31"/>
      <c r="FRO53" s="31"/>
      <c r="FRP53" s="31"/>
      <c r="FRQ53" s="31"/>
      <c r="FRR53" s="31"/>
      <c r="FRS53" s="31"/>
      <c r="FRT53" s="31"/>
      <c r="FRU53" s="31"/>
      <c r="FRV53" s="31"/>
      <c r="FRW53" s="31"/>
      <c r="FRX53" s="31"/>
      <c r="FRY53" s="31"/>
      <c r="FRZ53" s="31"/>
      <c r="FSA53" s="31"/>
      <c r="FSB53" s="31"/>
      <c r="FSC53" s="31"/>
      <c r="FSD53" s="31"/>
      <c r="FSE53" s="31"/>
      <c r="FSF53" s="31"/>
      <c r="FSG53" s="31"/>
      <c r="FSH53" s="31"/>
      <c r="FSI53" s="31"/>
      <c r="FSJ53" s="31"/>
      <c r="FSK53" s="31"/>
      <c r="FSL53" s="31"/>
      <c r="FSM53" s="31"/>
      <c r="FSN53" s="31"/>
      <c r="FSO53" s="31"/>
      <c r="FSP53" s="31"/>
      <c r="FSQ53" s="31"/>
      <c r="FSR53" s="31"/>
      <c r="FSS53" s="31"/>
      <c r="FST53" s="31"/>
      <c r="FSU53" s="31"/>
      <c r="FSV53" s="31"/>
      <c r="FSW53" s="31"/>
      <c r="FSX53" s="31"/>
      <c r="FSY53" s="31"/>
      <c r="FSZ53" s="31"/>
      <c r="FTA53" s="31"/>
      <c r="FTB53" s="31"/>
      <c r="FTC53" s="31"/>
      <c r="FTD53" s="31"/>
      <c r="FTE53" s="31"/>
      <c r="FTF53" s="31"/>
      <c r="FTG53" s="31"/>
      <c r="FTH53" s="31"/>
      <c r="FTI53" s="31"/>
      <c r="FTJ53" s="31"/>
      <c r="FTK53" s="31"/>
      <c r="FTL53" s="31"/>
      <c r="FTM53" s="31"/>
      <c r="FTN53" s="31"/>
      <c r="FTO53" s="31"/>
      <c r="FTP53" s="31"/>
      <c r="FTQ53" s="31"/>
      <c r="FTR53" s="31"/>
      <c r="FTS53" s="31"/>
      <c r="FTT53" s="31"/>
      <c r="FTU53" s="31"/>
      <c r="FTV53" s="31"/>
      <c r="FTW53" s="31"/>
      <c r="FTX53" s="31"/>
      <c r="FTY53" s="31"/>
      <c r="FTZ53" s="31"/>
      <c r="FUA53" s="31"/>
      <c r="FUB53" s="31"/>
      <c r="FUC53" s="31"/>
      <c r="FUD53" s="31"/>
      <c r="FUE53" s="31"/>
      <c r="FUF53" s="31"/>
      <c r="FUG53" s="31"/>
      <c r="FUH53" s="31"/>
      <c r="FUI53" s="31"/>
      <c r="FUJ53" s="31"/>
      <c r="FUK53" s="31"/>
      <c r="FUL53" s="31"/>
      <c r="FUM53" s="31"/>
      <c r="FUN53" s="31"/>
      <c r="FUO53" s="31"/>
      <c r="FUP53" s="31"/>
      <c r="FUQ53" s="31"/>
      <c r="FUR53" s="31"/>
      <c r="FUS53" s="31"/>
      <c r="FUT53" s="31"/>
      <c r="FUU53" s="31"/>
      <c r="FUV53" s="31"/>
      <c r="FUW53" s="31"/>
      <c r="FUX53" s="31"/>
      <c r="FUY53" s="31"/>
      <c r="FUZ53" s="31"/>
      <c r="FVA53" s="31"/>
      <c r="FVB53" s="31"/>
      <c r="FVC53" s="31"/>
      <c r="FVD53" s="31"/>
      <c r="FVE53" s="31"/>
      <c r="FVF53" s="31"/>
      <c r="FVG53" s="31"/>
      <c r="FVH53" s="31"/>
      <c r="FVI53" s="31"/>
      <c r="FVJ53" s="31"/>
      <c r="FVK53" s="31"/>
      <c r="FVL53" s="31"/>
      <c r="FVM53" s="31"/>
      <c r="FVN53" s="31"/>
      <c r="FVO53" s="31"/>
      <c r="FVP53" s="31"/>
      <c r="FVQ53" s="31"/>
      <c r="FVR53" s="31"/>
      <c r="FVS53" s="31"/>
      <c r="FVT53" s="31"/>
      <c r="FVU53" s="31"/>
      <c r="FVV53" s="31"/>
      <c r="FVW53" s="31"/>
      <c r="FVX53" s="31"/>
      <c r="FVY53" s="31"/>
      <c r="FVZ53" s="31"/>
      <c r="FWA53" s="31"/>
      <c r="FWB53" s="31"/>
      <c r="FWC53" s="31"/>
      <c r="FWD53" s="31"/>
      <c r="FWE53" s="31"/>
      <c r="FWF53" s="31"/>
      <c r="FWG53" s="31"/>
      <c r="FWH53" s="31"/>
      <c r="FWI53" s="31"/>
      <c r="FWJ53" s="31"/>
      <c r="FWK53" s="31"/>
      <c r="FWL53" s="31"/>
      <c r="FWM53" s="31"/>
      <c r="FWN53" s="31"/>
      <c r="FWO53" s="31"/>
      <c r="FWP53" s="31"/>
      <c r="FWQ53" s="31"/>
      <c r="FWR53" s="31"/>
      <c r="FWS53" s="31"/>
      <c r="FWT53" s="31"/>
      <c r="FWU53" s="31"/>
      <c r="FWV53" s="31"/>
      <c r="FWW53" s="31"/>
      <c r="FWX53" s="31"/>
      <c r="FWY53" s="31"/>
      <c r="FWZ53" s="31"/>
      <c r="FXA53" s="31"/>
      <c r="FXB53" s="31"/>
      <c r="FXC53" s="31"/>
      <c r="FXD53" s="31"/>
      <c r="FXE53" s="31"/>
      <c r="FXF53" s="31"/>
      <c r="FXG53" s="31"/>
      <c r="FXH53" s="31"/>
      <c r="FXI53" s="31"/>
      <c r="FXJ53" s="31"/>
      <c r="FXK53" s="31"/>
      <c r="FXL53" s="31"/>
      <c r="FXM53" s="31"/>
      <c r="FXN53" s="31"/>
      <c r="FXO53" s="31"/>
      <c r="FXP53" s="31"/>
      <c r="FXQ53" s="31"/>
      <c r="FXR53" s="31"/>
      <c r="FXS53" s="31"/>
      <c r="FXT53" s="31"/>
      <c r="FXU53" s="31"/>
      <c r="FXV53" s="31"/>
      <c r="FXW53" s="31"/>
      <c r="FXX53" s="31"/>
      <c r="FXY53" s="31"/>
      <c r="FXZ53" s="31"/>
      <c r="FYA53" s="31"/>
      <c r="FYB53" s="31"/>
      <c r="FYC53" s="31"/>
      <c r="FYD53" s="31"/>
      <c r="FYE53" s="31"/>
      <c r="FYF53" s="31"/>
      <c r="FYG53" s="31"/>
      <c r="FYH53" s="31"/>
      <c r="FYI53" s="31"/>
      <c r="FYJ53" s="31"/>
      <c r="FYK53" s="31"/>
      <c r="FYL53" s="31"/>
      <c r="FYM53" s="31"/>
      <c r="FYN53" s="31"/>
      <c r="FYO53" s="31"/>
      <c r="FYP53" s="31"/>
      <c r="FYQ53" s="31"/>
      <c r="FYR53" s="31"/>
      <c r="FYS53" s="31"/>
      <c r="FYT53" s="31"/>
      <c r="FYU53" s="31"/>
      <c r="FYV53" s="31"/>
      <c r="FYW53" s="31"/>
      <c r="FYX53" s="31"/>
      <c r="FYY53" s="31"/>
      <c r="FYZ53" s="31"/>
      <c r="FZA53" s="31"/>
      <c r="FZB53" s="31"/>
      <c r="FZC53" s="31"/>
      <c r="FZD53" s="31"/>
      <c r="FZE53" s="31"/>
      <c r="FZF53" s="31"/>
      <c r="FZG53" s="31"/>
      <c r="FZH53" s="31"/>
      <c r="FZI53" s="31"/>
      <c r="FZJ53" s="31"/>
      <c r="FZK53" s="31"/>
      <c r="FZL53" s="31"/>
      <c r="FZM53" s="31"/>
      <c r="FZN53" s="31"/>
      <c r="FZO53" s="31"/>
      <c r="FZP53" s="31"/>
      <c r="FZQ53" s="31"/>
      <c r="FZR53" s="31"/>
      <c r="FZS53" s="31"/>
      <c r="FZT53" s="31"/>
      <c r="FZU53" s="31"/>
      <c r="FZV53" s="31"/>
      <c r="FZW53" s="31"/>
      <c r="FZX53" s="31"/>
      <c r="FZY53" s="31"/>
      <c r="FZZ53" s="31"/>
      <c r="GAA53" s="31"/>
      <c r="GAB53" s="31"/>
      <c r="GAC53" s="31"/>
      <c r="GAD53" s="31"/>
      <c r="GAE53" s="31"/>
      <c r="GAF53" s="31"/>
      <c r="GAG53" s="31"/>
      <c r="GAH53" s="31"/>
      <c r="GAI53" s="31"/>
      <c r="GAJ53" s="31"/>
      <c r="GAK53" s="31"/>
      <c r="GAL53" s="31"/>
      <c r="GAM53" s="31"/>
      <c r="GAN53" s="31"/>
      <c r="GAO53" s="31"/>
      <c r="GAP53" s="31"/>
      <c r="GAQ53" s="31"/>
      <c r="GAR53" s="31"/>
      <c r="GAS53" s="31"/>
      <c r="GAT53" s="31"/>
      <c r="GAU53" s="31"/>
      <c r="GAV53" s="31"/>
      <c r="GAW53" s="31"/>
      <c r="GAX53" s="31"/>
      <c r="GAY53" s="31"/>
      <c r="GAZ53" s="31"/>
      <c r="GBA53" s="31"/>
      <c r="GBB53" s="31"/>
      <c r="GBC53" s="31"/>
      <c r="GBD53" s="31"/>
      <c r="GBE53" s="31"/>
      <c r="GBF53" s="31"/>
      <c r="GBG53" s="31"/>
      <c r="GBH53" s="31"/>
      <c r="GBI53" s="31"/>
      <c r="GBJ53" s="31"/>
      <c r="GBK53" s="31"/>
      <c r="GBL53" s="31"/>
      <c r="GBM53" s="31"/>
      <c r="GBN53" s="31"/>
      <c r="GBO53" s="31"/>
      <c r="GBP53" s="31"/>
      <c r="GBQ53" s="31"/>
      <c r="GBR53" s="31"/>
      <c r="GBS53" s="31"/>
      <c r="GBT53" s="31"/>
      <c r="GBU53" s="31"/>
      <c r="GBV53" s="31"/>
      <c r="GBW53" s="31"/>
      <c r="GBX53" s="31"/>
      <c r="GBY53" s="31"/>
      <c r="GBZ53" s="31"/>
      <c r="GCA53" s="31"/>
      <c r="GCB53" s="31"/>
      <c r="GCC53" s="31"/>
      <c r="GCD53" s="31"/>
      <c r="GCE53" s="31"/>
      <c r="GCF53" s="31"/>
      <c r="GCG53" s="31"/>
      <c r="GCH53" s="31"/>
      <c r="GCI53" s="31"/>
      <c r="GCJ53" s="31"/>
      <c r="GCK53" s="31"/>
      <c r="GCL53" s="31"/>
      <c r="GCM53" s="31"/>
      <c r="GCN53" s="31"/>
      <c r="GCO53" s="31"/>
      <c r="GCP53" s="31"/>
      <c r="GCQ53" s="31"/>
      <c r="GCR53" s="31"/>
      <c r="GCS53" s="31"/>
      <c r="GCT53" s="31"/>
      <c r="GCU53" s="31"/>
      <c r="GCV53" s="31"/>
      <c r="GCW53" s="31"/>
      <c r="GCX53" s="31"/>
      <c r="GCY53" s="31"/>
      <c r="GCZ53" s="31"/>
      <c r="GDA53" s="31"/>
      <c r="GDB53" s="31"/>
      <c r="GDC53" s="31"/>
      <c r="GDD53" s="31"/>
      <c r="GDE53" s="31"/>
      <c r="GDF53" s="31"/>
      <c r="GDG53" s="31"/>
      <c r="GDH53" s="31"/>
      <c r="GDI53" s="31"/>
      <c r="GDJ53" s="31"/>
      <c r="GDK53" s="31"/>
      <c r="GDL53" s="31"/>
      <c r="GDM53" s="31"/>
      <c r="GDN53" s="31"/>
      <c r="GDO53" s="31"/>
      <c r="GDP53" s="31"/>
      <c r="GDQ53" s="31"/>
      <c r="GDR53" s="31"/>
      <c r="GDS53" s="31"/>
      <c r="GDT53" s="31"/>
      <c r="GDU53" s="31"/>
      <c r="GDV53" s="31"/>
      <c r="GDW53" s="31"/>
      <c r="GDX53" s="31"/>
      <c r="GDY53" s="31"/>
      <c r="GDZ53" s="31"/>
      <c r="GEA53" s="31"/>
      <c r="GEB53" s="31"/>
      <c r="GEC53" s="31"/>
      <c r="GED53" s="31"/>
      <c r="GEE53" s="31"/>
      <c r="GEF53" s="31"/>
      <c r="GEG53" s="31"/>
      <c r="GEH53" s="31"/>
      <c r="GEI53" s="31"/>
      <c r="GEJ53" s="31"/>
      <c r="GEK53" s="31"/>
      <c r="GEL53" s="31"/>
      <c r="GEM53" s="31"/>
      <c r="GEN53" s="31"/>
      <c r="GEO53" s="31"/>
      <c r="GEP53" s="31"/>
      <c r="GEQ53" s="31"/>
      <c r="GER53" s="31"/>
      <c r="GES53" s="31"/>
      <c r="GET53" s="31"/>
      <c r="GEU53" s="31"/>
      <c r="GEV53" s="31"/>
      <c r="GEW53" s="31"/>
      <c r="GEX53" s="31"/>
      <c r="GEY53" s="31"/>
      <c r="GEZ53" s="31"/>
      <c r="GFA53" s="31"/>
      <c r="GFB53" s="31"/>
      <c r="GFC53" s="31"/>
      <c r="GFD53" s="31"/>
      <c r="GFE53" s="31"/>
      <c r="GFF53" s="31"/>
      <c r="GFG53" s="31"/>
      <c r="GFH53" s="31"/>
      <c r="GFI53" s="31"/>
      <c r="GFJ53" s="31"/>
      <c r="GFK53" s="31"/>
      <c r="GFL53" s="31"/>
      <c r="GFM53" s="31"/>
      <c r="GFN53" s="31"/>
      <c r="GFO53" s="31"/>
      <c r="GFP53" s="31"/>
      <c r="GFQ53" s="31"/>
      <c r="GFR53" s="31"/>
      <c r="GFS53" s="31"/>
      <c r="GFT53" s="31"/>
      <c r="GFU53" s="31"/>
      <c r="GFV53" s="31"/>
      <c r="GFW53" s="31"/>
      <c r="GFX53" s="31"/>
      <c r="GFY53" s="31"/>
      <c r="GFZ53" s="31"/>
      <c r="GGA53" s="31"/>
      <c r="GGB53" s="31"/>
      <c r="GGC53" s="31"/>
      <c r="GGD53" s="31"/>
      <c r="GGE53" s="31"/>
      <c r="GGF53" s="31"/>
      <c r="GGG53" s="31"/>
      <c r="GGH53" s="31"/>
      <c r="GGI53" s="31"/>
      <c r="GGJ53" s="31"/>
      <c r="GGK53" s="31"/>
      <c r="GGL53" s="31"/>
      <c r="GGM53" s="31"/>
      <c r="GGN53" s="31"/>
      <c r="GGO53" s="31"/>
      <c r="GGP53" s="31"/>
      <c r="GGQ53" s="31"/>
      <c r="GGR53" s="31"/>
      <c r="GGS53" s="31"/>
      <c r="GGT53" s="31"/>
      <c r="GGU53" s="31"/>
      <c r="GGV53" s="31"/>
      <c r="GGW53" s="31"/>
      <c r="GGX53" s="31"/>
      <c r="GGY53" s="31"/>
      <c r="GGZ53" s="31"/>
      <c r="GHA53" s="31"/>
      <c r="GHB53" s="31"/>
      <c r="GHC53" s="31"/>
      <c r="GHD53" s="31"/>
      <c r="GHE53" s="31"/>
      <c r="GHF53" s="31"/>
      <c r="GHG53" s="31"/>
      <c r="GHH53" s="31"/>
      <c r="GHI53" s="31"/>
      <c r="GHJ53" s="31"/>
      <c r="GHK53" s="31"/>
      <c r="GHL53" s="31"/>
      <c r="GHM53" s="31"/>
      <c r="GHN53" s="31"/>
      <c r="GHO53" s="31"/>
      <c r="GHP53" s="31"/>
      <c r="GHQ53" s="31"/>
      <c r="GHR53" s="31"/>
      <c r="GHS53" s="31"/>
      <c r="GHT53" s="31"/>
      <c r="GHU53" s="31"/>
      <c r="GHV53" s="31"/>
      <c r="GHW53" s="31"/>
      <c r="GHX53" s="31"/>
      <c r="GHY53" s="31"/>
      <c r="GHZ53" s="31"/>
      <c r="GIA53" s="31"/>
      <c r="GIB53" s="31"/>
      <c r="GIC53" s="31"/>
      <c r="GID53" s="31"/>
      <c r="GIE53" s="31"/>
      <c r="GIF53" s="31"/>
      <c r="GIG53" s="31"/>
      <c r="GIH53" s="31"/>
      <c r="GII53" s="31"/>
      <c r="GIJ53" s="31"/>
      <c r="GIK53" s="31"/>
      <c r="GIL53" s="31"/>
      <c r="GIM53" s="31"/>
      <c r="GIN53" s="31"/>
      <c r="GIO53" s="31"/>
      <c r="GIP53" s="31"/>
      <c r="GIQ53" s="31"/>
      <c r="GIR53" s="31"/>
      <c r="GIS53" s="31"/>
      <c r="GIT53" s="31"/>
      <c r="GIU53" s="31"/>
      <c r="GIV53" s="31"/>
      <c r="GIW53" s="31"/>
      <c r="GIX53" s="31"/>
      <c r="GIY53" s="31"/>
      <c r="GIZ53" s="31"/>
      <c r="GJA53" s="31"/>
      <c r="GJB53" s="31"/>
      <c r="GJC53" s="31"/>
      <c r="GJD53" s="31"/>
      <c r="GJE53" s="31"/>
      <c r="GJF53" s="31"/>
      <c r="GJG53" s="31"/>
      <c r="GJH53" s="31"/>
      <c r="GJI53" s="31"/>
      <c r="GJJ53" s="31"/>
      <c r="GJK53" s="31"/>
      <c r="GJL53" s="31"/>
      <c r="GJM53" s="31"/>
      <c r="GJN53" s="31"/>
      <c r="GJO53" s="31"/>
      <c r="GJP53" s="31"/>
      <c r="GJQ53" s="31"/>
      <c r="GJR53" s="31"/>
      <c r="GJS53" s="31"/>
      <c r="GJT53" s="31"/>
      <c r="GJU53" s="31"/>
      <c r="GJV53" s="31"/>
      <c r="GJW53" s="31"/>
      <c r="GJX53" s="31"/>
      <c r="GJY53" s="31"/>
      <c r="GJZ53" s="31"/>
      <c r="GKA53" s="31"/>
      <c r="GKB53" s="31"/>
      <c r="GKC53" s="31"/>
      <c r="GKD53" s="31"/>
      <c r="GKE53" s="31"/>
      <c r="GKF53" s="31"/>
      <c r="GKG53" s="31"/>
      <c r="GKH53" s="31"/>
      <c r="GKI53" s="31"/>
      <c r="GKJ53" s="31"/>
      <c r="GKK53" s="31"/>
      <c r="GKL53" s="31"/>
      <c r="GKM53" s="31"/>
      <c r="GKN53" s="31"/>
      <c r="GKO53" s="31"/>
      <c r="GKP53" s="31"/>
      <c r="GKQ53" s="31"/>
      <c r="GKR53" s="31"/>
      <c r="GKS53" s="31"/>
      <c r="GKT53" s="31"/>
      <c r="GKU53" s="31"/>
      <c r="GKV53" s="31"/>
      <c r="GKW53" s="31"/>
      <c r="GKX53" s="31"/>
      <c r="GKY53" s="31"/>
      <c r="GKZ53" s="31"/>
      <c r="GLA53" s="31"/>
      <c r="GLB53" s="31"/>
      <c r="GLC53" s="31"/>
      <c r="GLD53" s="31"/>
      <c r="GLE53" s="31"/>
      <c r="GLF53" s="31"/>
      <c r="GLG53" s="31"/>
      <c r="GLH53" s="31"/>
      <c r="GLI53" s="31"/>
      <c r="GLJ53" s="31"/>
      <c r="GLK53" s="31"/>
      <c r="GLL53" s="31"/>
      <c r="GLM53" s="31"/>
      <c r="GLN53" s="31"/>
      <c r="GLO53" s="31"/>
      <c r="GLP53" s="31"/>
      <c r="GLQ53" s="31"/>
      <c r="GLR53" s="31"/>
      <c r="GLS53" s="31"/>
      <c r="GLT53" s="31"/>
      <c r="GLU53" s="31"/>
      <c r="GLV53" s="31"/>
      <c r="GLW53" s="31"/>
      <c r="GLX53" s="31"/>
      <c r="GLY53" s="31"/>
      <c r="GLZ53" s="31"/>
      <c r="GMA53" s="31"/>
      <c r="GMB53" s="31"/>
      <c r="GMC53" s="31"/>
      <c r="GMD53" s="31"/>
      <c r="GME53" s="31"/>
      <c r="GMF53" s="31"/>
      <c r="GMG53" s="31"/>
      <c r="GMH53" s="31"/>
      <c r="GMI53" s="31"/>
      <c r="GMJ53" s="31"/>
      <c r="GMK53" s="31"/>
      <c r="GML53" s="31"/>
      <c r="GMM53" s="31"/>
      <c r="GMN53" s="31"/>
      <c r="GMO53" s="31"/>
      <c r="GMP53" s="31"/>
      <c r="GMQ53" s="31"/>
      <c r="GMR53" s="31"/>
      <c r="GMS53" s="31"/>
      <c r="GMT53" s="31"/>
      <c r="GMU53" s="31"/>
      <c r="GMV53" s="31"/>
      <c r="GMW53" s="31"/>
      <c r="GMX53" s="31"/>
      <c r="GMY53" s="31"/>
      <c r="GMZ53" s="31"/>
      <c r="GNA53" s="31"/>
      <c r="GNB53" s="31"/>
      <c r="GNC53" s="31"/>
      <c r="GND53" s="31"/>
      <c r="GNE53" s="31"/>
      <c r="GNF53" s="31"/>
      <c r="GNG53" s="31"/>
      <c r="GNH53" s="31"/>
      <c r="GNI53" s="31"/>
      <c r="GNJ53" s="31"/>
      <c r="GNK53" s="31"/>
      <c r="GNL53" s="31"/>
      <c r="GNM53" s="31"/>
      <c r="GNN53" s="31"/>
      <c r="GNO53" s="31"/>
      <c r="GNP53" s="31"/>
      <c r="GNQ53" s="31"/>
      <c r="GNR53" s="31"/>
      <c r="GNS53" s="31"/>
      <c r="GNT53" s="31"/>
      <c r="GNU53" s="31"/>
      <c r="GNV53" s="31"/>
      <c r="GNW53" s="31"/>
      <c r="GNX53" s="31"/>
      <c r="GNY53" s="31"/>
      <c r="GNZ53" s="31"/>
      <c r="GOA53" s="31"/>
      <c r="GOB53" s="31"/>
      <c r="GOC53" s="31"/>
      <c r="GOD53" s="31"/>
      <c r="GOE53" s="31"/>
      <c r="GOF53" s="31"/>
      <c r="GOG53" s="31"/>
      <c r="GOH53" s="31"/>
      <c r="GOI53" s="31"/>
      <c r="GOJ53" s="31"/>
      <c r="GOK53" s="31"/>
      <c r="GOL53" s="31"/>
      <c r="GOM53" s="31"/>
      <c r="GON53" s="31"/>
      <c r="GOO53" s="31"/>
      <c r="GOP53" s="31"/>
      <c r="GOQ53" s="31"/>
      <c r="GOR53" s="31"/>
      <c r="GOS53" s="31"/>
      <c r="GOT53" s="31"/>
      <c r="GOU53" s="31"/>
      <c r="GOV53" s="31"/>
      <c r="GOW53" s="31"/>
      <c r="GOX53" s="31"/>
      <c r="GOY53" s="31"/>
      <c r="GOZ53" s="31"/>
      <c r="GPA53" s="31"/>
      <c r="GPB53" s="31"/>
      <c r="GPC53" s="31"/>
      <c r="GPD53" s="31"/>
      <c r="GPE53" s="31"/>
      <c r="GPF53" s="31"/>
      <c r="GPG53" s="31"/>
      <c r="GPH53" s="31"/>
      <c r="GPI53" s="31"/>
      <c r="GPJ53" s="31"/>
      <c r="GPK53" s="31"/>
      <c r="GPL53" s="31"/>
      <c r="GPM53" s="31"/>
      <c r="GPN53" s="31"/>
      <c r="GPO53" s="31"/>
      <c r="GPP53" s="31"/>
      <c r="GPQ53" s="31"/>
      <c r="GPR53" s="31"/>
      <c r="GPS53" s="31"/>
      <c r="GPT53" s="31"/>
      <c r="GPU53" s="31"/>
      <c r="GPV53" s="31"/>
      <c r="GPW53" s="31"/>
      <c r="GPX53" s="31"/>
      <c r="GPY53" s="31"/>
      <c r="GPZ53" s="31"/>
      <c r="GQA53" s="31"/>
      <c r="GQB53" s="31"/>
      <c r="GQC53" s="31"/>
      <c r="GQD53" s="31"/>
      <c r="GQE53" s="31"/>
      <c r="GQF53" s="31"/>
      <c r="GQG53" s="31"/>
      <c r="GQH53" s="31"/>
      <c r="GQI53" s="31"/>
      <c r="GQJ53" s="31"/>
      <c r="GQK53" s="31"/>
      <c r="GQL53" s="31"/>
      <c r="GQM53" s="31"/>
      <c r="GQN53" s="31"/>
      <c r="GQO53" s="31"/>
      <c r="GQP53" s="31"/>
      <c r="GQQ53" s="31"/>
      <c r="GQR53" s="31"/>
      <c r="GQS53" s="31"/>
      <c r="GQT53" s="31"/>
      <c r="GQU53" s="31"/>
      <c r="GQV53" s="31"/>
      <c r="GQW53" s="31"/>
      <c r="GQX53" s="31"/>
      <c r="GQY53" s="31"/>
      <c r="GQZ53" s="31"/>
      <c r="GRA53" s="31"/>
      <c r="GRB53" s="31"/>
      <c r="GRC53" s="31"/>
      <c r="GRD53" s="31"/>
      <c r="GRE53" s="31"/>
      <c r="GRF53" s="31"/>
      <c r="GRG53" s="31"/>
      <c r="GRH53" s="31"/>
      <c r="GRI53" s="31"/>
      <c r="GRJ53" s="31"/>
      <c r="GRK53" s="31"/>
      <c r="GRL53" s="31"/>
      <c r="GRM53" s="31"/>
      <c r="GRN53" s="31"/>
      <c r="GRO53" s="31"/>
      <c r="GRP53" s="31"/>
      <c r="GRQ53" s="31"/>
      <c r="GRR53" s="31"/>
      <c r="GRS53" s="31"/>
      <c r="GRT53" s="31"/>
      <c r="GRU53" s="31"/>
      <c r="GRV53" s="31"/>
      <c r="GRW53" s="31"/>
      <c r="GRX53" s="31"/>
      <c r="GRY53" s="31"/>
      <c r="GRZ53" s="31"/>
      <c r="GSA53" s="31"/>
      <c r="GSB53" s="31"/>
      <c r="GSC53" s="31"/>
      <c r="GSD53" s="31"/>
      <c r="GSE53" s="31"/>
      <c r="GSF53" s="31"/>
      <c r="GSG53" s="31"/>
      <c r="GSH53" s="31"/>
      <c r="GSI53" s="31"/>
      <c r="GSJ53" s="31"/>
      <c r="GSK53" s="31"/>
      <c r="GSL53" s="31"/>
      <c r="GSM53" s="31"/>
      <c r="GSN53" s="31"/>
      <c r="GSO53" s="31"/>
      <c r="GSP53" s="31"/>
      <c r="GSQ53" s="31"/>
      <c r="GSR53" s="31"/>
      <c r="GSS53" s="31"/>
      <c r="GST53" s="31"/>
      <c r="GSU53" s="31"/>
      <c r="GSV53" s="31"/>
      <c r="GSW53" s="31"/>
      <c r="GSX53" s="31"/>
      <c r="GSY53" s="31"/>
      <c r="GSZ53" s="31"/>
      <c r="GTA53" s="31"/>
      <c r="GTB53" s="31"/>
      <c r="GTC53" s="31"/>
      <c r="GTD53" s="31"/>
      <c r="GTE53" s="31"/>
      <c r="GTF53" s="31"/>
      <c r="GTG53" s="31"/>
      <c r="GTH53" s="31"/>
      <c r="GTI53" s="31"/>
      <c r="GTJ53" s="31"/>
      <c r="GTK53" s="31"/>
      <c r="GTL53" s="31"/>
      <c r="GTM53" s="31"/>
      <c r="GTN53" s="31"/>
      <c r="GTO53" s="31"/>
      <c r="GTP53" s="31"/>
      <c r="GTQ53" s="31"/>
      <c r="GTR53" s="31"/>
      <c r="GTS53" s="31"/>
      <c r="GTT53" s="31"/>
      <c r="GTU53" s="31"/>
      <c r="GTV53" s="31"/>
      <c r="GTW53" s="31"/>
      <c r="GTX53" s="31"/>
      <c r="GTY53" s="31"/>
      <c r="GTZ53" s="31"/>
      <c r="GUA53" s="31"/>
      <c r="GUB53" s="31"/>
      <c r="GUC53" s="31"/>
      <c r="GUD53" s="31"/>
      <c r="GUE53" s="31"/>
      <c r="GUF53" s="31"/>
      <c r="GUG53" s="31"/>
      <c r="GUH53" s="31"/>
      <c r="GUI53" s="31"/>
      <c r="GUJ53" s="31"/>
      <c r="GUK53" s="31"/>
      <c r="GUL53" s="31"/>
      <c r="GUM53" s="31"/>
      <c r="GUN53" s="31"/>
      <c r="GUO53" s="31"/>
      <c r="GUP53" s="31"/>
      <c r="GUQ53" s="31"/>
      <c r="GUR53" s="31"/>
      <c r="GUS53" s="31"/>
      <c r="GUT53" s="31"/>
      <c r="GUU53" s="31"/>
      <c r="GUV53" s="31"/>
      <c r="GUW53" s="31"/>
      <c r="GUX53" s="31"/>
      <c r="GUY53" s="31"/>
      <c r="GUZ53" s="31"/>
      <c r="GVA53" s="31"/>
      <c r="GVB53" s="31"/>
      <c r="GVC53" s="31"/>
      <c r="GVD53" s="31"/>
      <c r="GVE53" s="31"/>
      <c r="GVF53" s="31"/>
      <c r="GVG53" s="31"/>
      <c r="GVH53" s="31"/>
      <c r="GVI53" s="31"/>
      <c r="GVJ53" s="31"/>
      <c r="GVK53" s="31"/>
      <c r="GVL53" s="31"/>
      <c r="GVM53" s="31"/>
      <c r="GVN53" s="31"/>
      <c r="GVO53" s="31"/>
      <c r="GVP53" s="31"/>
      <c r="GVQ53" s="31"/>
      <c r="GVR53" s="31"/>
      <c r="GVS53" s="31"/>
      <c r="GVT53" s="31"/>
      <c r="GVU53" s="31"/>
      <c r="GVV53" s="31"/>
      <c r="GVW53" s="31"/>
      <c r="GVX53" s="31"/>
      <c r="GVY53" s="31"/>
      <c r="GVZ53" s="31"/>
      <c r="GWA53" s="31"/>
      <c r="GWB53" s="31"/>
      <c r="GWC53" s="31"/>
      <c r="GWD53" s="31"/>
      <c r="GWE53" s="31"/>
      <c r="GWF53" s="31"/>
      <c r="GWG53" s="31"/>
      <c r="GWH53" s="31"/>
      <c r="GWI53" s="31"/>
      <c r="GWJ53" s="31"/>
      <c r="GWK53" s="31"/>
      <c r="GWL53" s="31"/>
      <c r="GWM53" s="31"/>
      <c r="GWN53" s="31"/>
      <c r="GWO53" s="31"/>
      <c r="GWP53" s="31"/>
      <c r="GWQ53" s="31"/>
      <c r="GWR53" s="31"/>
      <c r="GWS53" s="31"/>
      <c r="GWT53" s="31"/>
      <c r="GWU53" s="31"/>
      <c r="GWV53" s="31"/>
      <c r="GWW53" s="31"/>
      <c r="GWX53" s="31"/>
      <c r="GWY53" s="31"/>
      <c r="GWZ53" s="31"/>
      <c r="GXA53" s="31"/>
      <c r="GXB53" s="31"/>
      <c r="GXC53" s="31"/>
      <c r="GXD53" s="31"/>
      <c r="GXE53" s="31"/>
      <c r="GXF53" s="31"/>
      <c r="GXG53" s="31"/>
      <c r="GXH53" s="31"/>
      <c r="GXI53" s="31"/>
      <c r="GXJ53" s="31"/>
      <c r="GXK53" s="31"/>
      <c r="GXL53" s="31"/>
      <c r="GXM53" s="31"/>
      <c r="GXN53" s="31"/>
      <c r="GXO53" s="31"/>
      <c r="GXP53" s="31"/>
      <c r="GXQ53" s="31"/>
      <c r="GXR53" s="31"/>
      <c r="GXS53" s="31"/>
      <c r="GXT53" s="31"/>
      <c r="GXU53" s="31"/>
      <c r="GXV53" s="31"/>
      <c r="GXW53" s="31"/>
      <c r="GXX53" s="31"/>
      <c r="GXY53" s="31"/>
      <c r="GXZ53" s="31"/>
      <c r="GYA53" s="31"/>
      <c r="GYB53" s="31"/>
      <c r="GYC53" s="31"/>
      <c r="GYD53" s="31"/>
      <c r="GYE53" s="31"/>
      <c r="GYF53" s="31"/>
      <c r="GYG53" s="31"/>
      <c r="GYH53" s="31"/>
      <c r="GYI53" s="31"/>
      <c r="GYJ53" s="31"/>
      <c r="GYK53" s="31"/>
      <c r="GYL53" s="31"/>
      <c r="GYM53" s="31"/>
      <c r="GYN53" s="31"/>
      <c r="GYO53" s="31"/>
      <c r="GYP53" s="31"/>
      <c r="GYQ53" s="31"/>
      <c r="GYR53" s="31"/>
      <c r="GYS53" s="31"/>
      <c r="GYT53" s="31"/>
      <c r="GYU53" s="31"/>
      <c r="GYV53" s="31"/>
      <c r="GYW53" s="31"/>
      <c r="GYX53" s="31"/>
      <c r="GYY53" s="31"/>
      <c r="GYZ53" s="31"/>
      <c r="GZA53" s="31"/>
      <c r="GZB53" s="31"/>
      <c r="GZC53" s="31"/>
      <c r="GZD53" s="31"/>
      <c r="GZE53" s="31"/>
      <c r="GZF53" s="31"/>
      <c r="GZG53" s="31"/>
      <c r="GZH53" s="31"/>
      <c r="GZI53" s="31"/>
      <c r="GZJ53" s="31"/>
      <c r="GZK53" s="31"/>
      <c r="GZL53" s="31"/>
      <c r="GZM53" s="31"/>
      <c r="GZN53" s="31"/>
      <c r="GZO53" s="31"/>
      <c r="GZP53" s="31"/>
      <c r="GZQ53" s="31"/>
      <c r="GZR53" s="31"/>
      <c r="GZS53" s="31"/>
      <c r="GZT53" s="31"/>
      <c r="GZU53" s="31"/>
      <c r="GZV53" s="31"/>
      <c r="GZW53" s="31"/>
      <c r="GZX53" s="31"/>
      <c r="GZY53" s="31"/>
      <c r="GZZ53" s="31"/>
      <c r="HAA53" s="31"/>
      <c r="HAB53" s="31"/>
      <c r="HAC53" s="31"/>
      <c r="HAD53" s="31"/>
      <c r="HAE53" s="31"/>
      <c r="HAF53" s="31"/>
      <c r="HAG53" s="31"/>
      <c r="HAH53" s="31"/>
      <c r="HAI53" s="31"/>
      <c r="HAJ53" s="31"/>
      <c r="HAK53" s="31"/>
      <c r="HAL53" s="31"/>
      <c r="HAM53" s="31"/>
      <c r="HAN53" s="31"/>
      <c r="HAO53" s="31"/>
      <c r="HAP53" s="31"/>
      <c r="HAQ53" s="31"/>
      <c r="HAR53" s="31"/>
      <c r="HAS53" s="31"/>
      <c r="HAT53" s="31"/>
      <c r="HAU53" s="31"/>
      <c r="HAV53" s="31"/>
      <c r="HAW53" s="31"/>
      <c r="HAX53" s="31"/>
      <c r="HAY53" s="31"/>
      <c r="HAZ53" s="31"/>
      <c r="HBA53" s="31"/>
      <c r="HBB53" s="31"/>
      <c r="HBC53" s="31"/>
      <c r="HBD53" s="31"/>
      <c r="HBE53" s="31"/>
      <c r="HBF53" s="31"/>
      <c r="HBG53" s="31"/>
      <c r="HBH53" s="31"/>
      <c r="HBI53" s="31"/>
      <c r="HBJ53" s="31"/>
      <c r="HBK53" s="31"/>
      <c r="HBL53" s="31"/>
      <c r="HBM53" s="31"/>
      <c r="HBN53" s="31"/>
      <c r="HBO53" s="31"/>
      <c r="HBP53" s="31"/>
      <c r="HBQ53" s="31"/>
      <c r="HBR53" s="31"/>
      <c r="HBS53" s="31"/>
      <c r="HBT53" s="31"/>
      <c r="HBU53" s="31"/>
      <c r="HBV53" s="31"/>
      <c r="HBW53" s="31"/>
      <c r="HBX53" s="31"/>
      <c r="HBY53" s="31"/>
      <c r="HBZ53" s="31"/>
      <c r="HCA53" s="31"/>
      <c r="HCB53" s="31"/>
      <c r="HCC53" s="31"/>
      <c r="HCD53" s="31"/>
      <c r="HCE53" s="31"/>
      <c r="HCF53" s="31"/>
      <c r="HCG53" s="31"/>
      <c r="HCH53" s="31"/>
      <c r="HCI53" s="31"/>
      <c r="HCJ53" s="31"/>
      <c r="HCK53" s="31"/>
      <c r="HCL53" s="31"/>
      <c r="HCM53" s="31"/>
      <c r="HCN53" s="31"/>
      <c r="HCO53" s="31"/>
      <c r="HCP53" s="31"/>
      <c r="HCQ53" s="31"/>
      <c r="HCR53" s="31"/>
      <c r="HCS53" s="31"/>
      <c r="HCT53" s="31"/>
      <c r="HCU53" s="31"/>
      <c r="HCV53" s="31"/>
      <c r="HCW53" s="31"/>
      <c r="HCX53" s="31"/>
      <c r="HCY53" s="31"/>
      <c r="HCZ53" s="31"/>
      <c r="HDA53" s="31"/>
      <c r="HDB53" s="31"/>
      <c r="HDC53" s="31"/>
      <c r="HDD53" s="31"/>
      <c r="HDE53" s="31"/>
      <c r="HDF53" s="31"/>
      <c r="HDG53" s="31"/>
      <c r="HDH53" s="31"/>
      <c r="HDI53" s="31"/>
      <c r="HDJ53" s="31"/>
      <c r="HDK53" s="31"/>
      <c r="HDL53" s="31"/>
      <c r="HDM53" s="31"/>
      <c r="HDN53" s="31"/>
      <c r="HDO53" s="31"/>
      <c r="HDP53" s="31"/>
      <c r="HDQ53" s="31"/>
      <c r="HDR53" s="31"/>
      <c r="HDS53" s="31"/>
      <c r="HDT53" s="31"/>
      <c r="HDU53" s="31"/>
      <c r="HDV53" s="31"/>
      <c r="HDW53" s="31"/>
      <c r="HDX53" s="31"/>
      <c r="HDY53" s="31"/>
      <c r="HDZ53" s="31"/>
      <c r="HEA53" s="31"/>
      <c r="HEB53" s="31"/>
      <c r="HEC53" s="31"/>
      <c r="HED53" s="31"/>
      <c r="HEE53" s="31"/>
      <c r="HEF53" s="31"/>
      <c r="HEG53" s="31"/>
      <c r="HEH53" s="31"/>
      <c r="HEI53" s="31"/>
      <c r="HEJ53" s="31"/>
      <c r="HEK53" s="31"/>
      <c r="HEL53" s="31"/>
      <c r="HEM53" s="31"/>
      <c r="HEN53" s="31"/>
      <c r="HEO53" s="31"/>
      <c r="HEP53" s="31"/>
      <c r="HEQ53" s="31"/>
      <c r="HER53" s="31"/>
      <c r="HES53" s="31"/>
      <c r="HET53" s="31"/>
      <c r="HEU53" s="31"/>
      <c r="HEV53" s="31"/>
      <c r="HEW53" s="31"/>
      <c r="HEX53" s="31"/>
      <c r="HEY53" s="31"/>
      <c r="HEZ53" s="31"/>
      <c r="HFA53" s="31"/>
      <c r="HFB53" s="31"/>
      <c r="HFC53" s="31"/>
      <c r="HFD53" s="31"/>
      <c r="HFE53" s="31"/>
      <c r="HFF53" s="31"/>
      <c r="HFG53" s="31"/>
      <c r="HFH53" s="31"/>
      <c r="HFI53" s="31"/>
      <c r="HFJ53" s="31"/>
      <c r="HFK53" s="31"/>
      <c r="HFL53" s="31"/>
      <c r="HFM53" s="31"/>
      <c r="HFN53" s="31"/>
      <c r="HFO53" s="31"/>
      <c r="HFP53" s="31"/>
      <c r="HFQ53" s="31"/>
      <c r="HFR53" s="31"/>
      <c r="HFS53" s="31"/>
      <c r="HFT53" s="31"/>
      <c r="HFU53" s="31"/>
      <c r="HFV53" s="31"/>
      <c r="HFW53" s="31"/>
      <c r="HFX53" s="31"/>
      <c r="HFY53" s="31"/>
      <c r="HFZ53" s="31"/>
      <c r="HGA53" s="31"/>
      <c r="HGB53" s="31"/>
      <c r="HGC53" s="31"/>
      <c r="HGD53" s="31"/>
      <c r="HGE53" s="31"/>
      <c r="HGF53" s="31"/>
      <c r="HGG53" s="31"/>
      <c r="HGH53" s="31"/>
      <c r="HGI53" s="31"/>
      <c r="HGJ53" s="31"/>
      <c r="HGK53" s="31"/>
      <c r="HGL53" s="31"/>
      <c r="HGM53" s="31"/>
      <c r="HGN53" s="31"/>
      <c r="HGO53" s="31"/>
      <c r="HGP53" s="31"/>
      <c r="HGQ53" s="31"/>
      <c r="HGR53" s="31"/>
      <c r="HGS53" s="31"/>
      <c r="HGT53" s="31"/>
      <c r="HGU53" s="31"/>
      <c r="HGV53" s="31"/>
      <c r="HGW53" s="31"/>
      <c r="HGX53" s="31"/>
      <c r="HGY53" s="31"/>
      <c r="HGZ53" s="31"/>
      <c r="HHA53" s="31"/>
      <c r="HHB53" s="31"/>
      <c r="HHC53" s="31"/>
      <c r="HHD53" s="31"/>
      <c r="HHE53" s="31"/>
      <c r="HHF53" s="31"/>
      <c r="HHG53" s="31"/>
      <c r="HHH53" s="31"/>
      <c r="HHI53" s="31"/>
      <c r="HHJ53" s="31"/>
      <c r="HHK53" s="31"/>
      <c r="HHL53" s="31"/>
      <c r="HHM53" s="31"/>
      <c r="HHN53" s="31"/>
      <c r="HHO53" s="31"/>
      <c r="HHP53" s="31"/>
      <c r="HHQ53" s="31"/>
      <c r="HHR53" s="31"/>
      <c r="HHS53" s="31"/>
      <c r="HHT53" s="31"/>
      <c r="HHU53" s="31"/>
      <c r="HHV53" s="31"/>
      <c r="HHW53" s="31"/>
      <c r="HHX53" s="31"/>
      <c r="HHY53" s="31"/>
      <c r="HHZ53" s="31"/>
      <c r="HIA53" s="31"/>
      <c r="HIB53" s="31"/>
      <c r="HIC53" s="31"/>
      <c r="HID53" s="31"/>
      <c r="HIE53" s="31"/>
      <c r="HIF53" s="31"/>
      <c r="HIG53" s="31"/>
      <c r="HIH53" s="31"/>
      <c r="HII53" s="31"/>
      <c r="HIJ53" s="31"/>
      <c r="HIK53" s="31"/>
      <c r="HIL53" s="31"/>
      <c r="HIM53" s="31"/>
      <c r="HIN53" s="31"/>
      <c r="HIO53" s="31"/>
      <c r="HIP53" s="31"/>
      <c r="HIQ53" s="31"/>
      <c r="HIR53" s="31"/>
      <c r="HIS53" s="31"/>
      <c r="HIT53" s="31"/>
      <c r="HIU53" s="31"/>
      <c r="HIV53" s="31"/>
      <c r="HIW53" s="31"/>
      <c r="HIX53" s="31"/>
      <c r="HIY53" s="31"/>
      <c r="HIZ53" s="31"/>
      <c r="HJA53" s="31"/>
      <c r="HJB53" s="31"/>
      <c r="HJC53" s="31"/>
      <c r="HJD53" s="31"/>
      <c r="HJE53" s="31"/>
      <c r="HJF53" s="31"/>
      <c r="HJG53" s="31"/>
      <c r="HJH53" s="31"/>
      <c r="HJI53" s="31"/>
      <c r="HJJ53" s="31"/>
      <c r="HJK53" s="31"/>
      <c r="HJL53" s="31"/>
      <c r="HJM53" s="31"/>
      <c r="HJN53" s="31"/>
      <c r="HJO53" s="31"/>
      <c r="HJP53" s="31"/>
      <c r="HJQ53" s="31"/>
      <c r="HJR53" s="31"/>
      <c r="HJS53" s="31"/>
      <c r="HJT53" s="31"/>
      <c r="HJU53" s="31"/>
      <c r="HJV53" s="31"/>
      <c r="HJW53" s="31"/>
      <c r="HJX53" s="31"/>
      <c r="HJY53" s="31"/>
      <c r="HJZ53" s="31"/>
      <c r="HKA53" s="31"/>
      <c r="HKB53" s="31"/>
      <c r="HKC53" s="31"/>
      <c r="HKD53" s="31"/>
      <c r="HKE53" s="31"/>
      <c r="HKF53" s="31"/>
      <c r="HKG53" s="31"/>
      <c r="HKH53" s="31"/>
      <c r="HKI53" s="31"/>
      <c r="HKJ53" s="31"/>
      <c r="HKK53" s="31"/>
      <c r="HKL53" s="31"/>
      <c r="HKM53" s="31"/>
      <c r="HKN53" s="31"/>
      <c r="HKO53" s="31"/>
      <c r="HKP53" s="31"/>
      <c r="HKQ53" s="31"/>
      <c r="HKR53" s="31"/>
      <c r="HKS53" s="31"/>
      <c r="HKT53" s="31"/>
      <c r="HKU53" s="31"/>
      <c r="HKV53" s="31"/>
      <c r="HKW53" s="31"/>
      <c r="HKX53" s="31"/>
      <c r="HKY53" s="31"/>
      <c r="HKZ53" s="31"/>
      <c r="HLA53" s="31"/>
      <c r="HLB53" s="31"/>
      <c r="HLC53" s="31"/>
      <c r="HLD53" s="31"/>
      <c r="HLE53" s="31"/>
      <c r="HLF53" s="31"/>
      <c r="HLG53" s="31"/>
      <c r="HLH53" s="31"/>
      <c r="HLI53" s="31"/>
      <c r="HLJ53" s="31"/>
      <c r="HLK53" s="31"/>
      <c r="HLL53" s="31"/>
      <c r="HLM53" s="31"/>
      <c r="HLN53" s="31"/>
      <c r="HLO53" s="31"/>
      <c r="HLP53" s="31"/>
      <c r="HLQ53" s="31"/>
      <c r="HLR53" s="31"/>
      <c r="HLS53" s="31"/>
      <c r="HLT53" s="31"/>
      <c r="HLU53" s="31"/>
      <c r="HLV53" s="31"/>
      <c r="HLW53" s="31"/>
      <c r="HLX53" s="31"/>
      <c r="HLY53" s="31"/>
      <c r="HLZ53" s="31"/>
      <c r="HMA53" s="31"/>
      <c r="HMB53" s="31"/>
      <c r="HMC53" s="31"/>
      <c r="HMD53" s="31"/>
      <c r="HME53" s="31"/>
      <c r="HMF53" s="31"/>
      <c r="HMG53" s="31"/>
      <c r="HMH53" s="31"/>
      <c r="HMI53" s="31"/>
      <c r="HMJ53" s="31"/>
      <c r="HMK53" s="31"/>
      <c r="HML53" s="31"/>
      <c r="HMM53" s="31"/>
      <c r="HMN53" s="31"/>
      <c r="HMO53" s="31"/>
      <c r="HMP53" s="31"/>
      <c r="HMQ53" s="31"/>
      <c r="HMR53" s="31"/>
      <c r="HMS53" s="31"/>
      <c r="HMT53" s="31"/>
      <c r="HMU53" s="31"/>
      <c r="HMV53" s="31"/>
      <c r="HMW53" s="31"/>
      <c r="HMX53" s="31"/>
      <c r="HMY53" s="31"/>
      <c r="HMZ53" s="31"/>
      <c r="HNA53" s="31"/>
      <c r="HNB53" s="31"/>
      <c r="HNC53" s="31"/>
      <c r="HND53" s="31"/>
      <c r="HNE53" s="31"/>
      <c r="HNF53" s="31"/>
      <c r="HNG53" s="31"/>
      <c r="HNH53" s="31"/>
      <c r="HNI53" s="31"/>
      <c r="HNJ53" s="31"/>
      <c r="HNK53" s="31"/>
      <c r="HNL53" s="31"/>
      <c r="HNM53" s="31"/>
      <c r="HNN53" s="31"/>
      <c r="HNO53" s="31"/>
      <c r="HNP53" s="31"/>
      <c r="HNQ53" s="31"/>
      <c r="HNR53" s="31"/>
      <c r="HNS53" s="31"/>
      <c r="HNT53" s="31"/>
      <c r="HNU53" s="31"/>
      <c r="HNV53" s="31"/>
      <c r="HNW53" s="31"/>
      <c r="HNX53" s="31"/>
      <c r="HNY53" s="31"/>
      <c r="HNZ53" s="31"/>
      <c r="HOA53" s="31"/>
      <c r="HOB53" s="31"/>
      <c r="HOC53" s="31"/>
      <c r="HOD53" s="31"/>
      <c r="HOE53" s="31"/>
      <c r="HOF53" s="31"/>
      <c r="HOG53" s="31"/>
      <c r="HOH53" s="31"/>
      <c r="HOI53" s="31"/>
      <c r="HOJ53" s="31"/>
      <c r="HOK53" s="31"/>
      <c r="HOL53" s="31"/>
      <c r="HOM53" s="31"/>
      <c r="HON53" s="31"/>
      <c r="HOO53" s="31"/>
      <c r="HOP53" s="31"/>
      <c r="HOQ53" s="31"/>
      <c r="HOR53" s="31"/>
      <c r="HOS53" s="31"/>
      <c r="HOT53" s="31"/>
      <c r="HOU53" s="31"/>
      <c r="HOV53" s="31"/>
      <c r="HOW53" s="31"/>
      <c r="HOX53" s="31"/>
      <c r="HOY53" s="31"/>
      <c r="HOZ53" s="31"/>
      <c r="HPA53" s="31"/>
      <c r="HPB53" s="31"/>
      <c r="HPC53" s="31"/>
      <c r="HPD53" s="31"/>
      <c r="HPE53" s="31"/>
      <c r="HPF53" s="31"/>
      <c r="HPG53" s="31"/>
      <c r="HPH53" s="31"/>
      <c r="HPI53" s="31"/>
      <c r="HPJ53" s="31"/>
      <c r="HPK53" s="31"/>
      <c r="HPL53" s="31"/>
      <c r="HPM53" s="31"/>
      <c r="HPN53" s="31"/>
      <c r="HPO53" s="31"/>
      <c r="HPP53" s="31"/>
      <c r="HPQ53" s="31"/>
      <c r="HPR53" s="31"/>
      <c r="HPS53" s="31"/>
      <c r="HPT53" s="31"/>
      <c r="HPU53" s="31"/>
      <c r="HPV53" s="31"/>
      <c r="HPW53" s="31"/>
      <c r="HPX53" s="31"/>
      <c r="HPY53" s="31"/>
      <c r="HPZ53" s="31"/>
      <c r="HQA53" s="31"/>
      <c r="HQB53" s="31"/>
      <c r="HQC53" s="31"/>
      <c r="HQD53" s="31"/>
      <c r="HQE53" s="31"/>
      <c r="HQF53" s="31"/>
      <c r="HQG53" s="31"/>
      <c r="HQH53" s="31"/>
      <c r="HQI53" s="31"/>
      <c r="HQJ53" s="31"/>
      <c r="HQK53" s="31"/>
      <c r="HQL53" s="31"/>
      <c r="HQM53" s="31"/>
      <c r="HQN53" s="31"/>
      <c r="HQO53" s="31"/>
      <c r="HQP53" s="31"/>
      <c r="HQQ53" s="31"/>
      <c r="HQR53" s="31"/>
      <c r="HQS53" s="31"/>
      <c r="HQT53" s="31"/>
      <c r="HQU53" s="31"/>
      <c r="HQV53" s="31"/>
      <c r="HQW53" s="31"/>
      <c r="HQX53" s="31"/>
      <c r="HQY53" s="31"/>
      <c r="HQZ53" s="31"/>
      <c r="HRA53" s="31"/>
      <c r="HRB53" s="31"/>
      <c r="HRC53" s="31"/>
      <c r="HRD53" s="31"/>
      <c r="HRE53" s="31"/>
      <c r="HRF53" s="31"/>
      <c r="HRG53" s="31"/>
      <c r="HRH53" s="31"/>
      <c r="HRI53" s="31"/>
      <c r="HRJ53" s="31"/>
      <c r="HRK53" s="31"/>
      <c r="HRL53" s="31"/>
      <c r="HRM53" s="31"/>
      <c r="HRN53" s="31"/>
      <c r="HRO53" s="31"/>
      <c r="HRP53" s="31"/>
      <c r="HRQ53" s="31"/>
      <c r="HRR53" s="31"/>
      <c r="HRS53" s="31"/>
      <c r="HRT53" s="31"/>
      <c r="HRU53" s="31"/>
      <c r="HRV53" s="31"/>
      <c r="HRW53" s="31"/>
      <c r="HRX53" s="31"/>
      <c r="HRY53" s="31"/>
      <c r="HRZ53" s="31"/>
      <c r="HSA53" s="31"/>
      <c r="HSB53" s="31"/>
      <c r="HSC53" s="31"/>
      <c r="HSD53" s="31"/>
      <c r="HSE53" s="31"/>
      <c r="HSF53" s="31"/>
      <c r="HSG53" s="31"/>
      <c r="HSH53" s="31"/>
      <c r="HSI53" s="31"/>
      <c r="HSJ53" s="31"/>
      <c r="HSK53" s="31"/>
      <c r="HSL53" s="31"/>
      <c r="HSM53" s="31"/>
      <c r="HSN53" s="31"/>
      <c r="HSO53" s="31"/>
      <c r="HSP53" s="31"/>
      <c r="HSQ53" s="31"/>
      <c r="HSR53" s="31"/>
      <c r="HSS53" s="31"/>
      <c r="HST53" s="31"/>
      <c r="HSU53" s="31"/>
      <c r="HSV53" s="31"/>
      <c r="HSW53" s="31"/>
      <c r="HSX53" s="31"/>
      <c r="HSY53" s="31"/>
      <c r="HSZ53" s="31"/>
      <c r="HTA53" s="31"/>
      <c r="HTB53" s="31"/>
      <c r="HTC53" s="31"/>
      <c r="HTD53" s="31"/>
      <c r="HTE53" s="31"/>
      <c r="HTF53" s="31"/>
      <c r="HTG53" s="31"/>
      <c r="HTH53" s="31"/>
      <c r="HTI53" s="31"/>
      <c r="HTJ53" s="31"/>
      <c r="HTK53" s="31"/>
      <c r="HTL53" s="31"/>
      <c r="HTM53" s="31"/>
      <c r="HTN53" s="31"/>
      <c r="HTO53" s="31"/>
      <c r="HTP53" s="31"/>
      <c r="HTQ53" s="31"/>
      <c r="HTR53" s="31"/>
      <c r="HTS53" s="31"/>
      <c r="HTT53" s="31"/>
      <c r="HTU53" s="31"/>
      <c r="HTV53" s="31"/>
      <c r="HTW53" s="31"/>
      <c r="HTX53" s="31"/>
      <c r="HTY53" s="31"/>
      <c r="HTZ53" s="31"/>
      <c r="HUA53" s="31"/>
      <c r="HUB53" s="31"/>
      <c r="HUC53" s="31"/>
      <c r="HUD53" s="31"/>
      <c r="HUE53" s="31"/>
      <c r="HUF53" s="31"/>
      <c r="HUG53" s="31"/>
      <c r="HUH53" s="31"/>
      <c r="HUI53" s="31"/>
      <c r="HUJ53" s="31"/>
      <c r="HUK53" s="31"/>
      <c r="HUL53" s="31"/>
      <c r="HUM53" s="31"/>
      <c r="HUN53" s="31"/>
      <c r="HUO53" s="31"/>
      <c r="HUP53" s="31"/>
      <c r="HUQ53" s="31"/>
      <c r="HUR53" s="31"/>
      <c r="HUS53" s="31"/>
      <c r="HUT53" s="31"/>
      <c r="HUU53" s="31"/>
      <c r="HUV53" s="31"/>
      <c r="HUW53" s="31"/>
      <c r="HUX53" s="31"/>
      <c r="HUY53" s="31"/>
      <c r="HUZ53" s="31"/>
      <c r="HVA53" s="31"/>
      <c r="HVB53" s="31"/>
      <c r="HVC53" s="31"/>
      <c r="HVD53" s="31"/>
      <c r="HVE53" s="31"/>
      <c r="HVF53" s="31"/>
      <c r="HVG53" s="31"/>
      <c r="HVH53" s="31"/>
      <c r="HVI53" s="31"/>
      <c r="HVJ53" s="31"/>
      <c r="HVK53" s="31"/>
      <c r="HVL53" s="31"/>
      <c r="HVM53" s="31"/>
      <c r="HVN53" s="31"/>
      <c r="HVO53" s="31"/>
      <c r="HVP53" s="31"/>
      <c r="HVQ53" s="31"/>
      <c r="HVR53" s="31"/>
      <c r="HVS53" s="31"/>
      <c r="HVT53" s="31"/>
      <c r="HVU53" s="31"/>
      <c r="HVV53" s="31"/>
      <c r="HVW53" s="31"/>
      <c r="HVX53" s="31"/>
      <c r="HVY53" s="31"/>
      <c r="HVZ53" s="31"/>
      <c r="HWA53" s="31"/>
      <c r="HWB53" s="31"/>
      <c r="HWC53" s="31"/>
      <c r="HWD53" s="31"/>
      <c r="HWE53" s="31"/>
      <c r="HWF53" s="31"/>
      <c r="HWG53" s="31"/>
      <c r="HWH53" s="31"/>
      <c r="HWI53" s="31"/>
      <c r="HWJ53" s="31"/>
      <c r="HWK53" s="31"/>
      <c r="HWL53" s="31"/>
      <c r="HWM53" s="31"/>
      <c r="HWN53" s="31"/>
      <c r="HWO53" s="31"/>
      <c r="HWP53" s="31"/>
      <c r="HWQ53" s="31"/>
      <c r="HWR53" s="31"/>
      <c r="HWS53" s="31"/>
      <c r="HWT53" s="31"/>
      <c r="HWU53" s="31"/>
      <c r="HWV53" s="31"/>
      <c r="HWW53" s="31"/>
      <c r="HWX53" s="31"/>
      <c r="HWY53" s="31"/>
      <c r="HWZ53" s="31"/>
      <c r="HXA53" s="31"/>
      <c r="HXB53" s="31"/>
      <c r="HXC53" s="31"/>
      <c r="HXD53" s="31"/>
      <c r="HXE53" s="31"/>
      <c r="HXF53" s="31"/>
      <c r="HXG53" s="31"/>
      <c r="HXH53" s="31"/>
      <c r="HXI53" s="31"/>
      <c r="HXJ53" s="31"/>
      <c r="HXK53" s="31"/>
      <c r="HXL53" s="31"/>
      <c r="HXM53" s="31"/>
      <c r="HXN53" s="31"/>
      <c r="HXO53" s="31"/>
      <c r="HXP53" s="31"/>
      <c r="HXQ53" s="31"/>
      <c r="HXR53" s="31"/>
      <c r="HXS53" s="31"/>
      <c r="HXT53" s="31"/>
      <c r="HXU53" s="31"/>
      <c r="HXV53" s="31"/>
      <c r="HXW53" s="31"/>
      <c r="HXX53" s="31"/>
      <c r="HXY53" s="31"/>
      <c r="HXZ53" s="31"/>
      <c r="HYA53" s="31"/>
      <c r="HYB53" s="31"/>
      <c r="HYC53" s="31"/>
      <c r="HYD53" s="31"/>
      <c r="HYE53" s="31"/>
      <c r="HYF53" s="31"/>
      <c r="HYG53" s="31"/>
      <c r="HYH53" s="31"/>
      <c r="HYI53" s="31"/>
      <c r="HYJ53" s="31"/>
      <c r="HYK53" s="31"/>
      <c r="HYL53" s="31"/>
      <c r="HYM53" s="31"/>
      <c r="HYN53" s="31"/>
      <c r="HYO53" s="31"/>
      <c r="HYP53" s="31"/>
      <c r="HYQ53" s="31"/>
      <c r="HYR53" s="31"/>
      <c r="HYS53" s="31"/>
      <c r="HYT53" s="31"/>
      <c r="HYU53" s="31"/>
      <c r="HYV53" s="31"/>
      <c r="HYW53" s="31"/>
      <c r="HYX53" s="31"/>
      <c r="HYY53" s="31"/>
      <c r="HYZ53" s="31"/>
      <c r="HZA53" s="31"/>
      <c r="HZB53" s="31"/>
      <c r="HZC53" s="31"/>
      <c r="HZD53" s="31"/>
      <c r="HZE53" s="31"/>
      <c r="HZF53" s="31"/>
      <c r="HZG53" s="31"/>
      <c r="HZH53" s="31"/>
      <c r="HZI53" s="31"/>
      <c r="HZJ53" s="31"/>
      <c r="HZK53" s="31"/>
      <c r="HZL53" s="31"/>
      <c r="HZM53" s="31"/>
      <c r="HZN53" s="31"/>
      <c r="HZO53" s="31"/>
      <c r="HZP53" s="31"/>
      <c r="HZQ53" s="31"/>
      <c r="HZR53" s="31"/>
      <c r="HZS53" s="31"/>
      <c r="HZT53" s="31"/>
      <c r="HZU53" s="31"/>
      <c r="HZV53" s="31"/>
      <c r="HZW53" s="31"/>
      <c r="HZX53" s="31"/>
      <c r="HZY53" s="31"/>
      <c r="HZZ53" s="31"/>
      <c r="IAA53" s="31"/>
      <c r="IAB53" s="31"/>
      <c r="IAC53" s="31"/>
      <c r="IAD53" s="31"/>
      <c r="IAE53" s="31"/>
      <c r="IAF53" s="31"/>
      <c r="IAG53" s="31"/>
      <c r="IAH53" s="31"/>
      <c r="IAI53" s="31"/>
      <c r="IAJ53" s="31"/>
      <c r="IAK53" s="31"/>
      <c r="IAL53" s="31"/>
      <c r="IAM53" s="31"/>
      <c r="IAN53" s="31"/>
      <c r="IAO53" s="31"/>
      <c r="IAP53" s="31"/>
      <c r="IAQ53" s="31"/>
      <c r="IAR53" s="31"/>
      <c r="IAS53" s="31"/>
      <c r="IAT53" s="31"/>
      <c r="IAU53" s="31"/>
      <c r="IAV53" s="31"/>
      <c r="IAW53" s="31"/>
      <c r="IAX53" s="31"/>
      <c r="IAY53" s="31"/>
      <c r="IAZ53" s="31"/>
      <c r="IBA53" s="31"/>
      <c r="IBB53" s="31"/>
      <c r="IBC53" s="31"/>
      <c r="IBD53" s="31"/>
      <c r="IBE53" s="31"/>
      <c r="IBF53" s="31"/>
      <c r="IBG53" s="31"/>
      <c r="IBH53" s="31"/>
      <c r="IBI53" s="31"/>
      <c r="IBJ53" s="31"/>
      <c r="IBK53" s="31"/>
      <c r="IBL53" s="31"/>
      <c r="IBM53" s="31"/>
      <c r="IBN53" s="31"/>
      <c r="IBO53" s="31"/>
      <c r="IBP53" s="31"/>
      <c r="IBQ53" s="31"/>
      <c r="IBR53" s="31"/>
      <c r="IBS53" s="31"/>
      <c r="IBT53" s="31"/>
      <c r="IBU53" s="31"/>
      <c r="IBV53" s="31"/>
      <c r="IBW53" s="31"/>
      <c r="IBX53" s="31"/>
      <c r="IBY53" s="31"/>
      <c r="IBZ53" s="31"/>
      <c r="ICA53" s="31"/>
      <c r="ICB53" s="31"/>
      <c r="ICC53" s="31"/>
      <c r="ICD53" s="31"/>
      <c r="ICE53" s="31"/>
      <c r="ICF53" s="31"/>
      <c r="ICG53" s="31"/>
      <c r="ICH53" s="31"/>
      <c r="ICI53" s="31"/>
      <c r="ICJ53" s="31"/>
      <c r="ICK53" s="31"/>
      <c r="ICL53" s="31"/>
      <c r="ICM53" s="31"/>
      <c r="ICN53" s="31"/>
      <c r="ICO53" s="31"/>
      <c r="ICP53" s="31"/>
      <c r="ICQ53" s="31"/>
      <c r="ICR53" s="31"/>
      <c r="ICS53" s="31"/>
      <c r="ICT53" s="31"/>
      <c r="ICU53" s="31"/>
      <c r="ICV53" s="31"/>
      <c r="ICW53" s="31"/>
      <c r="ICX53" s="31"/>
      <c r="ICY53" s="31"/>
      <c r="ICZ53" s="31"/>
      <c r="IDA53" s="31"/>
      <c r="IDB53" s="31"/>
      <c r="IDC53" s="31"/>
      <c r="IDD53" s="31"/>
      <c r="IDE53" s="31"/>
      <c r="IDF53" s="31"/>
      <c r="IDG53" s="31"/>
      <c r="IDH53" s="31"/>
      <c r="IDI53" s="31"/>
      <c r="IDJ53" s="31"/>
      <c r="IDK53" s="31"/>
      <c r="IDL53" s="31"/>
      <c r="IDM53" s="31"/>
      <c r="IDN53" s="31"/>
      <c r="IDO53" s="31"/>
      <c r="IDP53" s="31"/>
      <c r="IDQ53" s="31"/>
      <c r="IDR53" s="31"/>
      <c r="IDS53" s="31"/>
      <c r="IDT53" s="31"/>
      <c r="IDU53" s="31"/>
      <c r="IDV53" s="31"/>
      <c r="IDW53" s="31"/>
      <c r="IDX53" s="31"/>
      <c r="IDY53" s="31"/>
      <c r="IDZ53" s="31"/>
      <c r="IEA53" s="31"/>
      <c r="IEB53" s="31"/>
      <c r="IEC53" s="31"/>
      <c r="IED53" s="31"/>
      <c r="IEE53" s="31"/>
      <c r="IEF53" s="31"/>
      <c r="IEG53" s="31"/>
      <c r="IEH53" s="31"/>
      <c r="IEI53" s="31"/>
      <c r="IEJ53" s="31"/>
      <c r="IEK53" s="31"/>
      <c r="IEL53" s="31"/>
      <c r="IEM53" s="31"/>
      <c r="IEN53" s="31"/>
      <c r="IEO53" s="31"/>
      <c r="IEP53" s="31"/>
      <c r="IEQ53" s="31"/>
      <c r="IER53" s="31"/>
      <c r="IES53" s="31"/>
      <c r="IET53" s="31"/>
      <c r="IEU53" s="31"/>
      <c r="IEV53" s="31"/>
      <c r="IEW53" s="31"/>
      <c r="IEX53" s="31"/>
      <c r="IEY53" s="31"/>
      <c r="IEZ53" s="31"/>
      <c r="IFA53" s="31"/>
      <c r="IFB53" s="31"/>
      <c r="IFC53" s="31"/>
      <c r="IFD53" s="31"/>
      <c r="IFE53" s="31"/>
      <c r="IFF53" s="31"/>
      <c r="IFG53" s="31"/>
      <c r="IFH53" s="31"/>
      <c r="IFI53" s="31"/>
      <c r="IFJ53" s="31"/>
      <c r="IFK53" s="31"/>
      <c r="IFL53" s="31"/>
      <c r="IFM53" s="31"/>
      <c r="IFN53" s="31"/>
      <c r="IFO53" s="31"/>
      <c r="IFP53" s="31"/>
      <c r="IFQ53" s="31"/>
      <c r="IFR53" s="31"/>
      <c r="IFS53" s="31"/>
      <c r="IFT53" s="31"/>
      <c r="IFU53" s="31"/>
      <c r="IFV53" s="31"/>
      <c r="IFW53" s="31"/>
      <c r="IFX53" s="31"/>
      <c r="IFY53" s="31"/>
      <c r="IFZ53" s="31"/>
      <c r="IGA53" s="31"/>
      <c r="IGB53" s="31"/>
      <c r="IGC53" s="31"/>
      <c r="IGD53" s="31"/>
      <c r="IGE53" s="31"/>
      <c r="IGF53" s="31"/>
      <c r="IGG53" s="31"/>
      <c r="IGH53" s="31"/>
      <c r="IGI53" s="31"/>
      <c r="IGJ53" s="31"/>
      <c r="IGK53" s="31"/>
      <c r="IGL53" s="31"/>
      <c r="IGM53" s="31"/>
      <c r="IGN53" s="31"/>
      <c r="IGO53" s="31"/>
      <c r="IGP53" s="31"/>
      <c r="IGQ53" s="31"/>
      <c r="IGR53" s="31"/>
      <c r="IGS53" s="31"/>
      <c r="IGT53" s="31"/>
      <c r="IGU53" s="31"/>
      <c r="IGV53" s="31"/>
      <c r="IGW53" s="31"/>
      <c r="IGX53" s="31"/>
      <c r="IGY53" s="31"/>
      <c r="IGZ53" s="31"/>
      <c r="IHA53" s="31"/>
      <c r="IHB53" s="31"/>
      <c r="IHC53" s="31"/>
      <c r="IHD53" s="31"/>
      <c r="IHE53" s="31"/>
      <c r="IHF53" s="31"/>
      <c r="IHG53" s="31"/>
      <c r="IHH53" s="31"/>
      <c r="IHI53" s="31"/>
      <c r="IHJ53" s="31"/>
      <c r="IHK53" s="31"/>
      <c r="IHL53" s="31"/>
      <c r="IHM53" s="31"/>
      <c r="IHN53" s="31"/>
      <c r="IHO53" s="31"/>
      <c r="IHP53" s="31"/>
      <c r="IHQ53" s="31"/>
      <c r="IHR53" s="31"/>
      <c r="IHS53" s="31"/>
      <c r="IHT53" s="31"/>
      <c r="IHU53" s="31"/>
      <c r="IHV53" s="31"/>
      <c r="IHW53" s="31"/>
      <c r="IHX53" s="31"/>
      <c r="IHY53" s="31"/>
      <c r="IHZ53" s="31"/>
      <c r="IIA53" s="31"/>
      <c r="IIB53" s="31"/>
      <c r="IIC53" s="31"/>
      <c r="IID53" s="31"/>
      <c r="IIE53" s="31"/>
      <c r="IIF53" s="31"/>
      <c r="IIG53" s="31"/>
      <c r="IIH53" s="31"/>
      <c r="III53" s="31"/>
      <c r="IIJ53" s="31"/>
      <c r="IIK53" s="31"/>
      <c r="IIL53" s="31"/>
      <c r="IIM53" s="31"/>
      <c r="IIN53" s="31"/>
      <c r="IIO53" s="31"/>
      <c r="IIP53" s="31"/>
      <c r="IIQ53" s="31"/>
      <c r="IIR53" s="31"/>
      <c r="IIS53" s="31"/>
      <c r="IIT53" s="31"/>
      <c r="IIU53" s="31"/>
      <c r="IIV53" s="31"/>
      <c r="IIW53" s="31"/>
      <c r="IIX53" s="31"/>
      <c r="IIY53" s="31"/>
      <c r="IIZ53" s="31"/>
      <c r="IJA53" s="31"/>
      <c r="IJB53" s="31"/>
      <c r="IJC53" s="31"/>
      <c r="IJD53" s="31"/>
      <c r="IJE53" s="31"/>
      <c r="IJF53" s="31"/>
      <c r="IJG53" s="31"/>
      <c r="IJH53" s="31"/>
      <c r="IJI53" s="31"/>
      <c r="IJJ53" s="31"/>
      <c r="IJK53" s="31"/>
      <c r="IJL53" s="31"/>
      <c r="IJM53" s="31"/>
      <c r="IJN53" s="31"/>
      <c r="IJO53" s="31"/>
      <c r="IJP53" s="31"/>
      <c r="IJQ53" s="31"/>
      <c r="IJR53" s="31"/>
      <c r="IJS53" s="31"/>
      <c r="IJT53" s="31"/>
      <c r="IJU53" s="31"/>
      <c r="IJV53" s="31"/>
      <c r="IJW53" s="31"/>
      <c r="IJX53" s="31"/>
      <c r="IJY53" s="31"/>
      <c r="IJZ53" s="31"/>
      <c r="IKA53" s="31"/>
      <c r="IKB53" s="31"/>
      <c r="IKC53" s="31"/>
      <c r="IKD53" s="31"/>
      <c r="IKE53" s="31"/>
      <c r="IKF53" s="31"/>
      <c r="IKG53" s="31"/>
      <c r="IKH53" s="31"/>
      <c r="IKI53" s="31"/>
      <c r="IKJ53" s="31"/>
      <c r="IKK53" s="31"/>
      <c r="IKL53" s="31"/>
      <c r="IKM53" s="31"/>
      <c r="IKN53" s="31"/>
      <c r="IKO53" s="31"/>
      <c r="IKP53" s="31"/>
      <c r="IKQ53" s="31"/>
      <c r="IKR53" s="31"/>
      <c r="IKS53" s="31"/>
      <c r="IKT53" s="31"/>
      <c r="IKU53" s="31"/>
      <c r="IKV53" s="31"/>
      <c r="IKW53" s="31"/>
      <c r="IKX53" s="31"/>
      <c r="IKY53" s="31"/>
      <c r="IKZ53" s="31"/>
      <c r="ILA53" s="31"/>
      <c r="ILB53" s="31"/>
      <c r="ILC53" s="31"/>
      <c r="ILD53" s="31"/>
      <c r="ILE53" s="31"/>
      <c r="ILF53" s="31"/>
      <c r="ILG53" s="31"/>
      <c r="ILH53" s="31"/>
      <c r="ILI53" s="31"/>
      <c r="ILJ53" s="31"/>
      <c r="ILK53" s="31"/>
      <c r="ILL53" s="31"/>
      <c r="ILM53" s="31"/>
      <c r="ILN53" s="31"/>
      <c r="ILO53" s="31"/>
      <c r="ILP53" s="31"/>
      <c r="ILQ53" s="31"/>
      <c r="ILR53" s="31"/>
      <c r="ILS53" s="31"/>
      <c r="ILT53" s="31"/>
      <c r="ILU53" s="31"/>
      <c r="ILV53" s="31"/>
      <c r="ILW53" s="31"/>
      <c r="ILX53" s="31"/>
      <c r="ILY53" s="31"/>
      <c r="ILZ53" s="31"/>
      <c r="IMA53" s="31"/>
      <c r="IMB53" s="31"/>
      <c r="IMC53" s="31"/>
      <c r="IMD53" s="31"/>
      <c r="IME53" s="31"/>
      <c r="IMF53" s="31"/>
      <c r="IMG53" s="31"/>
      <c r="IMH53" s="31"/>
      <c r="IMI53" s="31"/>
      <c r="IMJ53" s="31"/>
      <c r="IMK53" s="31"/>
      <c r="IML53" s="31"/>
      <c r="IMM53" s="31"/>
      <c r="IMN53" s="31"/>
      <c r="IMO53" s="31"/>
      <c r="IMP53" s="31"/>
      <c r="IMQ53" s="31"/>
      <c r="IMR53" s="31"/>
      <c r="IMS53" s="31"/>
      <c r="IMT53" s="31"/>
      <c r="IMU53" s="31"/>
      <c r="IMV53" s="31"/>
      <c r="IMW53" s="31"/>
      <c r="IMX53" s="31"/>
      <c r="IMY53" s="31"/>
      <c r="IMZ53" s="31"/>
      <c r="INA53" s="31"/>
      <c r="INB53" s="31"/>
      <c r="INC53" s="31"/>
      <c r="IND53" s="31"/>
      <c r="INE53" s="31"/>
      <c r="INF53" s="31"/>
      <c r="ING53" s="31"/>
      <c r="INH53" s="31"/>
      <c r="INI53" s="31"/>
      <c r="INJ53" s="31"/>
      <c r="INK53" s="31"/>
      <c r="INL53" s="31"/>
      <c r="INM53" s="31"/>
      <c r="INN53" s="31"/>
      <c r="INO53" s="31"/>
      <c r="INP53" s="31"/>
      <c r="INQ53" s="31"/>
      <c r="INR53" s="31"/>
      <c r="INS53" s="31"/>
      <c r="INT53" s="31"/>
      <c r="INU53" s="31"/>
      <c r="INV53" s="31"/>
      <c r="INW53" s="31"/>
      <c r="INX53" s="31"/>
      <c r="INY53" s="31"/>
      <c r="INZ53" s="31"/>
      <c r="IOA53" s="31"/>
      <c r="IOB53" s="31"/>
      <c r="IOC53" s="31"/>
      <c r="IOD53" s="31"/>
      <c r="IOE53" s="31"/>
      <c r="IOF53" s="31"/>
      <c r="IOG53" s="31"/>
      <c r="IOH53" s="31"/>
      <c r="IOI53" s="31"/>
      <c r="IOJ53" s="31"/>
      <c r="IOK53" s="31"/>
      <c r="IOL53" s="31"/>
      <c r="IOM53" s="31"/>
      <c r="ION53" s="31"/>
      <c r="IOO53" s="31"/>
      <c r="IOP53" s="31"/>
      <c r="IOQ53" s="31"/>
      <c r="IOR53" s="31"/>
      <c r="IOS53" s="31"/>
      <c r="IOT53" s="31"/>
      <c r="IOU53" s="31"/>
      <c r="IOV53" s="31"/>
      <c r="IOW53" s="31"/>
      <c r="IOX53" s="31"/>
      <c r="IOY53" s="31"/>
      <c r="IOZ53" s="31"/>
      <c r="IPA53" s="31"/>
      <c r="IPB53" s="31"/>
      <c r="IPC53" s="31"/>
      <c r="IPD53" s="31"/>
      <c r="IPE53" s="31"/>
      <c r="IPF53" s="31"/>
      <c r="IPG53" s="31"/>
      <c r="IPH53" s="31"/>
      <c r="IPI53" s="31"/>
      <c r="IPJ53" s="31"/>
      <c r="IPK53" s="31"/>
      <c r="IPL53" s="31"/>
      <c r="IPM53" s="31"/>
      <c r="IPN53" s="31"/>
      <c r="IPO53" s="31"/>
      <c r="IPP53" s="31"/>
      <c r="IPQ53" s="31"/>
      <c r="IPR53" s="31"/>
      <c r="IPS53" s="31"/>
      <c r="IPT53" s="31"/>
      <c r="IPU53" s="31"/>
      <c r="IPV53" s="31"/>
      <c r="IPW53" s="31"/>
      <c r="IPX53" s="31"/>
      <c r="IPY53" s="31"/>
      <c r="IPZ53" s="31"/>
      <c r="IQA53" s="31"/>
      <c r="IQB53" s="31"/>
      <c r="IQC53" s="31"/>
      <c r="IQD53" s="31"/>
      <c r="IQE53" s="31"/>
      <c r="IQF53" s="31"/>
      <c r="IQG53" s="31"/>
      <c r="IQH53" s="31"/>
      <c r="IQI53" s="31"/>
      <c r="IQJ53" s="31"/>
      <c r="IQK53" s="31"/>
      <c r="IQL53" s="31"/>
      <c r="IQM53" s="31"/>
      <c r="IQN53" s="31"/>
      <c r="IQO53" s="31"/>
      <c r="IQP53" s="31"/>
      <c r="IQQ53" s="31"/>
      <c r="IQR53" s="31"/>
      <c r="IQS53" s="31"/>
      <c r="IQT53" s="31"/>
      <c r="IQU53" s="31"/>
      <c r="IQV53" s="31"/>
      <c r="IQW53" s="31"/>
      <c r="IQX53" s="31"/>
      <c r="IQY53" s="31"/>
      <c r="IQZ53" s="31"/>
      <c r="IRA53" s="31"/>
      <c r="IRB53" s="31"/>
      <c r="IRC53" s="31"/>
      <c r="IRD53" s="31"/>
      <c r="IRE53" s="31"/>
      <c r="IRF53" s="31"/>
      <c r="IRG53" s="31"/>
      <c r="IRH53" s="31"/>
      <c r="IRI53" s="31"/>
      <c r="IRJ53" s="31"/>
      <c r="IRK53" s="31"/>
      <c r="IRL53" s="31"/>
      <c r="IRM53" s="31"/>
      <c r="IRN53" s="31"/>
      <c r="IRO53" s="31"/>
      <c r="IRP53" s="31"/>
      <c r="IRQ53" s="31"/>
      <c r="IRR53" s="31"/>
      <c r="IRS53" s="31"/>
      <c r="IRT53" s="31"/>
      <c r="IRU53" s="31"/>
      <c r="IRV53" s="31"/>
      <c r="IRW53" s="31"/>
      <c r="IRX53" s="31"/>
      <c r="IRY53" s="31"/>
      <c r="IRZ53" s="31"/>
      <c r="ISA53" s="31"/>
      <c r="ISB53" s="31"/>
      <c r="ISC53" s="31"/>
      <c r="ISD53" s="31"/>
      <c r="ISE53" s="31"/>
      <c r="ISF53" s="31"/>
      <c r="ISG53" s="31"/>
      <c r="ISH53" s="31"/>
      <c r="ISI53" s="31"/>
      <c r="ISJ53" s="31"/>
      <c r="ISK53" s="31"/>
      <c r="ISL53" s="31"/>
      <c r="ISM53" s="31"/>
      <c r="ISN53" s="31"/>
      <c r="ISO53" s="31"/>
      <c r="ISP53" s="31"/>
      <c r="ISQ53" s="31"/>
      <c r="ISR53" s="31"/>
      <c r="ISS53" s="31"/>
      <c r="IST53" s="31"/>
      <c r="ISU53" s="31"/>
      <c r="ISV53" s="31"/>
      <c r="ISW53" s="31"/>
      <c r="ISX53" s="31"/>
      <c r="ISY53" s="31"/>
      <c r="ISZ53" s="31"/>
      <c r="ITA53" s="31"/>
      <c r="ITB53" s="31"/>
      <c r="ITC53" s="31"/>
      <c r="ITD53" s="31"/>
      <c r="ITE53" s="31"/>
      <c r="ITF53" s="31"/>
      <c r="ITG53" s="31"/>
      <c r="ITH53" s="31"/>
      <c r="ITI53" s="31"/>
      <c r="ITJ53" s="31"/>
      <c r="ITK53" s="31"/>
      <c r="ITL53" s="31"/>
      <c r="ITM53" s="31"/>
      <c r="ITN53" s="31"/>
      <c r="ITO53" s="31"/>
      <c r="ITP53" s="31"/>
      <c r="ITQ53" s="31"/>
      <c r="ITR53" s="31"/>
      <c r="ITS53" s="31"/>
      <c r="ITT53" s="31"/>
      <c r="ITU53" s="31"/>
      <c r="ITV53" s="31"/>
      <c r="ITW53" s="31"/>
      <c r="ITX53" s="31"/>
      <c r="ITY53" s="31"/>
      <c r="ITZ53" s="31"/>
      <c r="IUA53" s="31"/>
      <c r="IUB53" s="31"/>
      <c r="IUC53" s="31"/>
      <c r="IUD53" s="31"/>
      <c r="IUE53" s="31"/>
      <c r="IUF53" s="31"/>
      <c r="IUG53" s="31"/>
      <c r="IUH53" s="31"/>
      <c r="IUI53" s="31"/>
      <c r="IUJ53" s="31"/>
      <c r="IUK53" s="31"/>
      <c r="IUL53" s="31"/>
      <c r="IUM53" s="31"/>
      <c r="IUN53" s="31"/>
      <c r="IUO53" s="31"/>
      <c r="IUP53" s="31"/>
      <c r="IUQ53" s="31"/>
      <c r="IUR53" s="31"/>
      <c r="IUS53" s="31"/>
      <c r="IUT53" s="31"/>
      <c r="IUU53" s="31"/>
      <c r="IUV53" s="31"/>
      <c r="IUW53" s="31"/>
      <c r="IUX53" s="31"/>
      <c r="IUY53" s="31"/>
      <c r="IUZ53" s="31"/>
      <c r="IVA53" s="31"/>
      <c r="IVB53" s="31"/>
      <c r="IVC53" s="31"/>
      <c r="IVD53" s="31"/>
      <c r="IVE53" s="31"/>
      <c r="IVF53" s="31"/>
      <c r="IVG53" s="31"/>
      <c r="IVH53" s="31"/>
      <c r="IVI53" s="31"/>
      <c r="IVJ53" s="31"/>
      <c r="IVK53" s="31"/>
      <c r="IVL53" s="31"/>
      <c r="IVM53" s="31"/>
      <c r="IVN53" s="31"/>
      <c r="IVO53" s="31"/>
      <c r="IVP53" s="31"/>
      <c r="IVQ53" s="31"/>
      <c r="IVR53" s="31"/>
      <c r="IVS53" s="31"/>
      <c r="IVT53" s="31"/>
      <c r="IVU53" s="31"/>
      <c r="IVV53" s="31"/>
      <c r="IVW53" s="31"/>
      <c r="IVX53" s="31"/>
      <c r="IVY53" s="31"/>
      <c r="IVZ53" s="31"/>
      <c r="IWA53" s="31"/>
      <c r="IWB53" s="31"/>
      <c r="IWC53" s="31"/>
      <c r="IWD53" s="31"/>
      <c r="IWE53" s="31"/>
      <c r="IWF53" s="31"/>
      <c r="IWG53" s="31"/>
      <c r="IWH53" s="31"/>
      <c r="IWI53" s="31"/>
      <c r="IWJ53" s="31"/>
      <c r="IWK53" s="31"/>
      <c r="IWL53" s="31"/>
      <c r="IWM53" s="31"/>
      <c r="IWN53" s="31"/>
      <c r="IWO53" s="31"/>
      <c r="IWP53" s="31"/>
      <c r="IWQ53" s="31"/>
      <c r="IWR53" s="31"/>
      <c r="IWS53" s="31"/>
      <c r="IWT53" s="31"/>
      <c r="IWU53" s="31"/>
      <c r="IWV53" s="31"/>
      <c r="IWW53" s="31"/>
      <c r="IWX53" s="31"/>
      <c r="IWY53" s="31"/>
      <c r="IWZ53" s="31"/>
      <c r="IXA53" s="31"/>
      <c r="IXB53" s="31"/>
      <c r="IXC53" s="31"/>
      <c r="IXD53" s="31"/>
      <c r="IXE53" s="31"/>
      <c r="IXF53" s="31"/>
      <c r="IXG53" s="31"/>
      <c r="IXH53" s="31"/>
      <c r="IXI53" s="31"/>
      <c r="IXJ53" s="31"/>
      <c r="IXK53" s="31"/>
      <c r="IXL53" s="31"/>
      <c r="IXM53" s="31"/>
      <c r="IXN53" s="31"/>
      <c r="IXO53" s="31"/>
      <c r="IXP53" s="31"/>
      <c r="IXQ53" s="31"/>
      <c r="IXR53" s="31"/>
      <c r="IXS53" s="31"/>
      <c r="IXT53" s="31"/>
      <c r="IXU53" s="31"/>
      <c r="IXV53" s="31"/>
      <c r="IXW53" s="31"/>
      <c r="IXX53" s="31"/>
      <c r="IXY53" s="31"/>
      <c r="IXZ53" s="31"/>
      <c r="IYA53" s="31"/>
      <c r="IYB53" s="31"/>
      <c r="IYC53" s="31"/>
      <c r="IYD53" s="31"/>
      <c r="IYE53" s="31"/>
      <c r="IYF53" s="31"/>
      <c r="IYG53" s="31"/>
      <c r="IYH53" s="31"/>
      <c r="IYI53" s="31"/>
      <c r="IYJ53" s="31"/>
      <c r="IYK53" s="31"/>
      <c r="IYL53" s="31"/>
      <c r="IYM53" s="31"/>
      <c r="IYN53" s="31"/>
      <c r="IYO53" s="31"/>
      <c r="IYP53" s="31"/>
      <c r="IYQ53" s="31"/>
      <c r="IYR53" s="31"/>
      <c r="IYS53" s="31"/>
      <c r="IYT53" s="31"/>
      <c r="IYU53" s="31"/>
      <c r="IYV53" s="31"/>
      <c r="IYW53" s="31"/>
      <c r="IYX53" s="31"/>
      <c r="IYY53" s="31"/>
      <c r="IYZ53" s="31"/>
      <c r="IZA53" s="31"/>
      <c r="IZB53" s="31"/>
      <c r="IZC53" s="31"/>
      <c r="IZD53" s="31"/>
      <c r="IZE53" s="31"/>
      <c r="IZF53" s="31"/>
      <c r="IZG53" s="31"/>
      <c r="IZH53" s="31"/>
      <c r="IZI53" s="31"/>
      <c r="IZJ53" s="31"/>
      <c r="IZK53" s="31"/>
      <c r="IZL53" s="31"/>
      <c r="IZM53" s="31"/>
      <c r="IZN53" s="31"/>
      <c r="IZO53" s="31"/>
      <c r="IZP53" s="31"/>
      <c r="IZQ53" s="31"/>
      <c r="IZR53" s="31"/>
      <c r="IZS53" s="31"/>
      <c r="IZT53" s="31"/>
      <c r="IZU53" s="31"/>
      <c r="IZV53" s="31"/>
      <c r="IZW53" s="31"/>
      <c r="IZX53" s="31"/>
      <c r="IZY53" s="31"/>
      <c r="IZZ53" s="31"/>
      <c r="JAA53" s="31"/>
      <c r="JAB53" s="31"/>
      <c r="JAC53" s="31"/>
      <c r="JAD53" s="31"/>
      <c r="JAE53" s="31"/>
      <c r="JAF53" s="31"/>
      <c r="JAG53" s="31"/>
      <c r="JAH53" s="31"/>
      <c r="JAI53" s="31"/>
      <c r="JAJ53" s="31"/>
      <c r="JAK53" s="31"/>
      <c r="JAL53" s="31"/>
      <c r="JAM53" s="31"/>
      <c r="JAN53" s="31"/>
      <c r="JAO53" s="31"/>
      <c r="JAP53" s="31"/>
      <c r="JAQ53" s="31"/>
      <c r="JAR53" s="31"/>
      <c r="JAS53" s="31"/>
      <c r="JAT53" s="31"/>
      <c r="JAU53" s="31"/>
      <c r="JAV53" s="31"/>
      <c r="JAW53" s="31"/>
      <c r="JAX53" s="31"/>
      <c r="JAY53" s="31"/>
      <c r="JAZ53" s="31"/>
      <c r="JBA53" s="31"/>
      <c r="JBB53" s="31"/>
      <c r="JBC53" s="31"/>
      <c r="JBD53" s="31"/>
      <c r="JBE53" s="31"/>
      <c r="JBF53" s="31"/>
      <c r="JBG53" s="31"/>
      <c r="JBH53" s="31"/>
      <c r="JBI53" s="31"/>
      <c r="JBJ53" s="31"/>
      <c r="JBK53" s="31"/>
      <c r="JBL53" s="31"/>
      <c r="JBM53" s="31"/>
      <c r="JBN53" s="31"/>
      <c r="JBO53" s="31"/>
      <c r="JBP53" s="31"/>
      <c r="JBQ53" s="31"/>
      <c r="JBR53" s="31"/>
      <c r="JBS53" s="31"/>
      <c r="JBT53" s="31"/>
      <c r="JBU53" s="31"/>
      <c r="JBV53" s="31"/>
      <c r="JBW53" s="31"/>
      <c r="JBX53" s="31"/>
      <c r="JBY53" s="31"/>
      <c r="JBZ53" s="31"/>
      <c r="JCA53" s="31"/>
      <c r="JCB53" s="31"/>
      <c r="JCC53" s="31"/>
      <c r="JCD53" s="31"/>
      <c r="JCE53" s="31"/>
      <c r="JCF53" s="31"/>
      <c r="JCG53" s="31"/>
      <c r="JCH53" s="31"/>
      <c r="JCI53" s="31"/>
      <c r="JCJ53" s="31"/>
      <c r="JCK53" s="31"/>
      <c r="JCL53" s="31"/>
      <c r="JCM53" s="31"/>
      <c r="JCN53" s="31"/>
      <c r="JCO53" s="31"/>
      <c r="JCP53" s="31"/>
      <c r="JCQ53" s="31"/>
      <c r="JCR53" s="31"/>
      <c r="JCS53" s="31"/>
      <c r="JCT53" s="31"/>
      <c r="JCU53" s="31"/>
      <c r="JCV53" s="31"/>
      <c r="JCW53" s="31"/>
      <c r="JCX53" s="31"/>
      <c r="JCY53" s="31"/>
      <c r="JCZ53" s="31"/>
      <c r="JDA53" s="31"/>
      <c r="JDB53" s="31"/>
      <c r="JDC53" s="31"/>
      <c r="JDD53" s="31"/>
      <c r="JDE53" s="31"/>
      <c r="JDF53" s="31"/>
      <c r="JDG53" s="31"/>
      <c r="JDH53" s="31"/>
      <c r="JDI53" s="31"/>
      <c r="JDJ53" s="31"/>
      <c r="JDK53" s="31"/>
      <c r="JDL53" s="31"/>
      <c r="JDM53" s="31"/>
      <c r="JDN53" s="31"/>
      <c r="JDO53" s="31"/>
      <c r="JDP53" s="31"/>
      <c r="JDQ53" s="31"/>
      <c r="JDR53" s="31"/>
      <c r="JDS53" s="31"/>
      <c r="JDT53" s="31"/>
      <c r="JDU53" s="31"/>
      <c r="JDV53" s="31"/>
      <c r="JDW53" s="31"/>
      <c r="JDX53" s="31"/>
      <c r="JDY53" s="31"/>
      <c r="JDZ53" s="31"/>
      <c r="JEA53" s="31"/>
      <c r="JEB53" s="31"/>
      <c r="JEC53" s="31"/>
      <c r="JED53" s="31"/>
      <c r="JEE53" s="31"/>
      <c r="JEF53" s="31"/>
      <c r="JEG53" s="31"/>
      <c r="JEH53" s="31"/>
      <c r="JEI53" s="31"/>
      <c r="JEJ53" s="31"/>
      <c r="JEK53" s="31"/>
      <c r="JEL53" s="31"/>
      <c r="JEM53" s="31"/>
      <c r="JEN53" s="31"/>
      <c r="JEO53" s="31"/>
      <c r="JEP53" s="31"/>
      <c r="JEQ53" s="31"/>
      <c r="JER53" s="31"/>
      <c r="JES53" s="31"/>
      <c r="JET53" s="31"/>
      <c r="JEU53" s="31"/>
      <c r="JEV53" s="31"/>
      <c r="JEW53" s="31"/>
      <c r="JEX53" s="31"/>
      <c r="JEY53" s="31"/>
      <c r="JEZ53" s="31"/>
      <c r="JFA53" s="31"/>
      <c r="JFB53" s="31"/>
      <c r="JFC53" s="31"/>
      <c r="JFD53" s="31"/>
      <c r="JFE53" s="31"/>
      <c r="JFF53" s="31"/>
      <c r="JFG53" s="31"/>
      <c r="JFH53" s="31"/>
      <c r="JFI53" s="31"/>
      <c r="JFJ53" s="31"/>
      <c r="JFK53" s="31"/>
      <c r="JFL53" s="31"/>
      <c r="JFM53" s="31"/>
      <c r="JFN53" s="31"/>
      <c r="JFO53" s="31"/>
      <c r="JFP53" s="31"/>
      <c r="JFQ53" s="31"/>
      <c r="JFR53" s="31"/>
      <c r="JFS53" s="31"/>
      <c r="JFT53" s="31"/>
      <c r="JFU53" s="31"/>
      <c r="JFV53" s="31"/>
      <c r="JFW53" s="31"/>
      <c r="JFX53" s="31"/>
      <c r="JFY53" s="31"/>
      <c r="JFZ53" s="31"/>
      <c r="JGA53" s="31"/>
      <c r="JGB53" s="31"/>
      <c r="JGC53" s="31"/>
      <c r="JGD53" s="31"/>
      <c r="JGE53" s="31"/>
      <c r="JGF53" s="31"/>
      <c r="JGG53" s="31"/>
      <c r="JGH53" s="31"/>
      <c r="JGI53" s="31"/>
      <c r="JGJ53" s="31"/>
      <c r="JGK53" s="31"/>
      <c r="JGL53" s="31"/>
      <c r="JGM53" s="31"/>
      <c r="JGN53" s="31"/>
      <c r="JGO53" s="31"/>
      <c r="JGP53" s="31"/>
      <c r="JGQ53" s="31"/>
      <c r="JGR53" s="31"/>
      <c r="JGS53" s="31"/>
      <c r="JGT53" s="31"/>
      <c r="JGU53" s="31"/>
      <c r="JGV53" s="31"/>
      <c r="JGW53" s="31"/>
      <c r="JGX53" s="31"/>
      <c r="JGY53" s="31"/>
      <c r="JGZ53" s="31"/>
      <c r="JHA53" s="31"/>
      <c r="JHB53" s="31"/>
      <c r="JHC53" s="31"/>
      <c r="JHD53" s="31"/>
      <c r="JHE53" s="31"/>
      <c r="JHF53" s="31"/>
      <c r="JHG53" s="31"/>
      <c r="JHH53" s="31"/>
      <c r="JHI53" s="31"/>
      <c r="JHJ53" s="31"/>
      <c r="JHK53" s="31"/>
      <c r="JHL53" s="31"/>
      <c r="JHM53" s="31"/>
      <c r="JHN53" s="31"/>
      <c r="JHO53" s="31"/>
      <c r="JHP53" s="31"/>
      <c r="JHQ53" s="31"/>
      <c r="JHR53" s="31"/>
      <c r="JHS53" s="31"/>
      <c r="JHT53" s="31"/>
      <c r="JHU53" s="31"/>
      <c r="JHV53" s="31"/>
      <c r="JHW53" s="31"/>
      <c r="JHX53" s="31"/>
      <c r="JHY53" s="31"/>
      <c r="JHZ53" s="31"/>
      <c r="JIA53" s="31"/>
      <c r="JIB53" s="31"/>
      <c r="JIC53" s="31"/>
      <c r="JID53" s="31"/>
      <c r="JIE53" s="31"/>
      <c r="JIF53" s="31"/>
      <c r="JIG53" s="31"/>
      <c r="JIH53" s="31"/>
      <c r="JII53" s="31"/>
      <c r="JIJ53" s="31"/>
      <c r="JIK53" s="31"/>
      <c r="JIL53" s="31"/>
      <c r="JIM53" s="31"/>
      <c r="JIN53" s="31"/>
      <c r="JIO53" s="31"/>
      <c r="JIP53" s="31"/>
      <c r="JIQ53" s="31"/>
      <c r="JIR53" s="31"/>
      <c r="JIS53" s="31"/>
      <c r="JIT53" s="31"/>
      <c r="JIU53" s="31"/>
      <c r="JIV53" s="31"/>
      <c r="JIW53" s="31"/>
      <c r="JIX53" s="31"/>
      <c r="JIY53" s="31"/>
      <c r="JIZ53" s="31"/>
      <c r="JJA53" s="31"/>
      <c r="JJB53" s="31"/>
      <c r="JJC53" s="31"/>
      <c r="JJD53" s="31"/>
      <c r="JJE53" s="31"/>
      <c r="JJF53" s="31"/>
      <c r="JJG53" s="31"/>
      <c r="JJH53" s="31"/>
      <c r="JJI53" s="31"/>
      <c r="JJJ53" s="31"/>
      <c r="JJK53" s="31"/>
      <c r="JJL53" s="31"/>
      <c r="JJM53" s="31"/>
      <c r="JJN53" s="31"/>
      <c r="JJO53" s="31"/>
      <c r="JJP53" s="31"/>
      <c r="JJQ53" s="31"/>
      <c r="JJR53" s="31"/>
      <c r="JJS53" s="31"/>
      <c r="JJT53" s="31"/>
      <c r="JJU53" s="31"/>
      <c r="JJV53" s="31"/>
      <c r="JJW53" s="31"/>
      <c r="JJX53" s="31"/>
      <c r="JJY53" s="31"/>
      <c r="JJZ53" s="31"/>
      <c r="JKA53" s="31"/>
      <c r="JKB53" s="31"/>
      <c r="JKC53" s="31"/>
      <c r="JKD53" s="31"/>
      <c r="JKE53" s="31"/>
      <c r="JKF53" s="31"/>
      <c r="JKG53" s="31"/>
      <c r="JKH53" s="31"/>
      <c r="JKI53" s="31"/>
      <c r="JKJ53" s="31"/>
      <c r="JKK53" s="31"/>
      <c r="JKL53" s="31"/>
      <c r="JKM53" s="31"/>
      <c r="JKN53" s="31"/>
      <c r="JKO53" s="31"/>
      <c r="JKP53" s="31"/>
      <c r="JKQ53" s="31"/>
      <c r="JKR53" s="31"/>
      <c r="JKS53" s="31"/>
      <c r="JKT53" s="31"/>
      <c r="JKU53" s="31"/>
      <c r="JKV53" s="31"/>
      <c r="JKW53" s="31"/>
      <c r="JKX53" s="31"/>
      <c r="JKY53" s="31"/>
      <c r="JKZ53" s="31"/>
      <c r="JLA53" s="31"/>
      <c r="JLB53" s="31"/>
      <c r="JLC53" s="31"/>
      <c r="JLD53" s="31"/>
      <c r="JLE53" s="31"/>
      <c r="JLF53" s="31"/>
      <c r="JLG53" s="31"/>
      <c r="JLH53" s="31"/>
      <c r="JLI53" s="31"/>
      <c r="JLJ53" s="31"/>
      <c r="JLK53" s="31"/>
      <c r="JLL53" s="31"/>
      <c r="JLM53" s="31"/>
      <c r="JLN53" s="31"/>
      <c r="JLO53" s="31"/>
      <c r="JLP53" s="31"/>
      <c r="JLQ53" s="31"/>
      <c r="JLR53" s="31"/>
      <c r="JLS53" s="31"/>
      <c r="JLT53" s="31"/>
      <c r="JLU53" s="31"/>
      <c r="JLV53" s="31"/>
      <c r="JLW53" s="31"/>
      <c r="JLX53" s="31"/>
      <c r="JLY53" s="31"/>
      <c r="JLZ53" s="31"/>
      <c r="JMA53" s="31"/>
      <c r="JMB53" s="31"/>
      <c r="JMC53" s="31"/>
      <c r="JMD53" s="31"/>
      <c r="JME53" s="31"/>
      <c r="JMF53" s="31"/>
      <c r="JMG53" s="31"/>
      <c r="JMH53" s="31"/>
      <c r="JMI53" s="31"/>
      <c r="JMJ53" s="31"/>
      <c r="JMK53" s="31"/>
      <c r="JML53" s="31"/>
      <c r="JMM53" s="31"/>
      <c r="JMN53" s="31"/>
      <c r="JMO53" s="31"/>
      <c r="JMP53" s="31"/>
      <c r="JMQ53" s="31"/>
      <c r="JMR53" s="31"/>
      <c r="JMS53" s="31"/>
      <c r="JMT53" s="31"/>
      <c r="JMU53" s="31"/>
      <c r="JMV53" s="31"/>
      <c r="JMW53" s="31"/>
      <c r="JMX53" s="31"/>
      <c r="JMY53" s="31"/>
      <c r="JMZ53" s="31"/>
      <c r="JNA53" s="31"/>
      <c r="JNB53" s="31"/>
      <c r="JNC53" s="31"/>
      <c r="JND53" s="31"/>
      <c r="JNE53" s="31"/>
      <c r="JNF53" s="31"/>
      <c r="JNG53" s="31"/>
      <c r="JNH53" s="31"/>
      <c r="JNI53" s="31"/>
      <c r="JNJ53" s="31"/>
      <c r="JNK53" s="31"/>
      <c r="JNL53" s="31"/>
      <c r="JNM53" s="31"/>
      <c r="JNN53" s="31"/>
      <c r="JNO53" s="31"/>
      <c r="JNP53" s="31"/>
      <c r="JNQ53" s="31"/>
      <c r="JNR53" s="31"/>
      <c r="JNS53" s="31"/>
      <c r="JNT53" s="31"/>
      <c r="JNU53" s="31"/>
      <c r="JNV53" s="31"/>
      <c r="JNW53" s="31"/>
      <c r="JNX53" s="31"/>
      <c r="JNY53" s="31"/>
      <c r="JNZ53" s="31"/>
      <c r="JOA53" s="31"/>
      <c r="JOB53" s="31"/>
      <c r="JOC53" s="31"/>
      <c r="JOD53" s="31"/>
      <c r="JOE53" s="31"/>
      <c r="JOF53" s="31"/>
      <c r="JOG53" s="31"/>
      <c r="JOH53" s="31"/>
      <c r="JOI53" s="31"/>
      <c r="JOJ53" s="31"/>
      <c r="JOK53" s="31"/>
      <c r="JOL53" s="31"/>
      <c r="JOM53" s="31"/>
      <c r="JON53" s="31"/>
      <c r="JOO53" s="31"/>
      <c r="JOP53" s="31"/>
      <c r="JOQ53" s="31"/>
      <c r="JOR53" s="31"/>
      <c r="JOS53" s="31"/>
      <c r="JOT53" s="31"/>
      <c r="JOU53" s="31"/>
      <c r="JOV53" s="31"/>
      <c r="JOW53" s="31"/>
      <c r="JOX53" s="31"/>
      <c r="JOY53" s="31"/>
      <c r="JOZ53" s="31"/>
      <c r="JPA53" s="31"/>
      <c r="JPB53" s="31"/>
      <c r="JPC53" s="31"/>
      <c r="JPD53" s="31"/>
      <c r="JPE53" s="31"/>
      <c r="JPF53" s="31"/>
      <c r="JPG53" s="31"/>
      <c r="JPH53" s="31"/>
      <c r="JPI53" s="31"/>
      <c r="JPJ53" s="31"/>
      <c r="JPK53" s="31"/>
      <c r="JPL53" s="31"/>
      <c r="JPM53" s="31"/>
      <c r="JPN53" s="31"/>
      <c r="JPO53" s="31"/>
      <c r="JPP53" s="31"/>
      <c r="JPQ53" s="31"/>
      <c r="JPR53" s="31"/>
      <c r="JPS53" s="31"/>
      <c r="JPT53" s="31"/>
      <c r="JPU53" s="31"/>
      <c r="JPV53" s="31"/>
      <c r="JPW53" s="31"/>
      <c r="JPX53" s="31"/>
      <c r="JPY53" s="31"/>
      <c r="JPZ53" s="31"/>
      <c r="JQA53" s="31"/>
      <c r="JQB53" s="31"/>
      <c r="JQC53" s="31"/>
      <c r="JQD53" s="31"/>
      <c r="JQE53" s="31"/>
      <c r="JQF53" s="31"/>
      <c r="JQG53" s="31"/>
      <c r="JQH53" s="31"/>
      <c r="JQI53" s="31"/>
      <c r="JQJ53" s="31"/>
      <c r="JQK53" s="31"/>
      <c r="JQL53" s="31"/>
      <c r="JQM53" s="31"/>
      <c r="JQN53" s="31"/>
      <c r="JQO53" s="31"/>
      <c r="JQP53" s="31"/>
      <c r="JQQ53" s="31"/>
      <c r="JQR53" s="31"/>
      <c r="JQS53" s="31"/>
      <c r="JQT53" s="31"/>
      <c r="JQU53" s="31"/>
      <c r="JQV53" s="31"/>
      <c r="JQW53" s="31"/>
      <c r="JQX53" s="31"/>
      <c r="JQY53" s="31"/>
      <c r="JQZ53" s="31"/>
      <c r="JRA53" s="31"/>
      <c r="JRB53" s="31"/>
      <c r="JRC53" s="31"/>
      <c r="JRD53" s="31"/>
      <c r="JRE53" s="31"/>
      <c r="JRF53" s="31"/>
      <c r="JRG53" s="31"/>
      <c r="JRH53" s="31"/>
      <c r="JRI53" s="31"/>
      <c r="JRJ53" s="31"/>
      <c r="JRK53" s="31"/>
      <c r="JRL53" s="31"/>
      <c r="JRM53" s="31"/>
      <c r="JRN53" s="31"/>
      <c r="JRO53" s="31"/>
      <c r="JRP53" s="31"/>
      <c r="JRQ53" s="31"/>
      <c r="JRR53" s="31"/>
      <c r="JRS53" s="31"/>
      <c r="JRT53" s="31"/>
      <c r="JRU53" s="31"/>
      <c r="JRV53" s="31"/>
      <c r="JRW53" s="31"/>
      <c r="JRX53" s="31"/>
      <c r="JRY53" s="31"/>
      <c r="JRZ53" s="31"/>
      <c r="JSA53" s="31"/>
      <c r="JSB53" s="31"/>
      <c r="JSC53" s="31"/>
      <c r="JSD53" s="31"/>
      <c r="JSE53" s="31"/>
      <c r="JSF53" s="31"/>
      <c r="JSG53" s="31"/>
      <c r="JSH53" s="31"/>
      <c r="JSI53" s="31"/>
      <c r="JSJ53" s="31"/>
      <c r="JSK53" s="31"/>
      <c r="JSL53" s="31"/>
      <c r="JSM53" s="31"/>
      <c r="JSN53" s="31"/>
      <c r="JSO53" s="31"/>
      <c r="JSP53" s="31"/>
      <c r="JSQ53" s="31"/>
      <c r="JSR53" s="31"/>
      <c r="JSS53" s="31"/>
      <c r="JST53" s="31"/>
      <c r="JSU53" s="31"/>
      <c r="JSV53" s="31"/>
      <c r="JSW53" s="31"/>
      <c r="JSX53" s="31"/>
      <c r="JSY53" s="31"/>
      <c r="JSZ53" s="31"/>
      <c r="JTA53" s="31"/>
      <c r="JTB53" s="31"/>
      <c r="JTC53" s="31"/>
      <c r="JTD53" s="31"/>
      <c r="JTE53" s="31"/>
      <c r="JTF53" s="31"/>
      <c r="JTG53" s="31"/>
      <c r="JTH53" s="31"/>
      <c r="JTI53" s="31"/>
      <c r="JTJ53" s="31"/>
      <c r="JTK53" s="31"/>
      <c r="JTL53" s="31"/>
      <c r="JTM53" s="31"/>
      <c r="JTN53" s="31"/>
      <c r="JTO53" s="31"/>
      <c r="JTP53" s="31"/>
      <c r="JTQ53" s="31"/>
      <c r="JTR53" s="31"/>
      <c r="JTS53" s="31"/>
      <c r="JTT53" s="31"/>
      <c r="JTU53" s="31"/>
      <c r="JTV53" s="31"/>
      <c r="JTW53" s="31"/>
      <c r="JTX53" s="31"/>
      <c r="JTY53" s="31"/>
      <c r="JTZ53" s="31"/>
      <c r="JUA53" s="31"/>
      <c r="JUB53" s="31"/>
      <c r="JUC53" s="31"/>
      <c r="JUD53" s="31"/>
      <c r="JUE53" s="31"/>
      <c r="JUF53" s="31"/>
      <c r="JUG53" s="31"/>
      <c r="JUH53" s="31"/>
      <c r="JUI53" s="31"/>
      <c r="JUJ53" s="31"/>
      <c r="JUK53" s="31"/>
      <c r="JUL53" s="31"/>
      <c r="JUM53" s="31"/>
      <c r="JUN53" s="31"/>
      <c r="JUO53" s="31"/>
      <c r="JUP53" s="31"/>
      <c r="JUQ53" s="31"/>
      <c r="JUR53" s="31"/>
      <c r="JUS53" s="31"/>
      <c r="JUT53" s="31"/>
      <c r="JUU53" s="31"/>
      <c r="JUV53" s="31"/>
      <c r="JUW53" s="31"/>
      <c r="JUX53" s="31"/>
      <c r="JUY53" s="31"/>
      <c r="JUZ53" s="31"/>
      <c r="JVA53" s="31"/>
      <c r="JVB53" s="31"/>
      <c r="JVC53" s="31"/>
      <c r="JVD53" s="31"/>
      <c r="JVE53" s="31"/>
      <c r="JVF53" s="31"/>
      <c r="JVG53" s="31"/>
      <c r="JVH53" s="31"/>
      <c r="JVI53" s="31"/>
      <c r="JVJ53" s="31"/>
      <c r="JVK53" s="31"/>
      <c r="JVL53" s="31"/>
      <c r="JVM53" s="31"/>
      <c r="JVN53" s="31"/>
      <c r="JVO53" s="31"/>
      <c r="JVP53" s="31"/>
      <c r="JVQ53" s="31"/>
      <c r="JVR53" s="31"/>
      <c r="JVS53" s="31"/>
      <c r="JVT53" s="31"/>
      <c r="JVU53" s="31"/>
      <c r="JVV53" s="31"/>
      <c r="JVW53" s="31"/>
      <c r="JVX53" s="31"/>
      <c r="JVY53" s="31"/>
      <c r="JVZ53" s="31"/>
      <c r="JWA53" s="31"/>
      <c r="JWB53" s="31"/>
      <c r="JWC53" s="31"/>
      <c r="JWD53" s="31"/>
      <c r="JWE53" s="31"/>
      <c r="JWF53" s="31"/>
      <c r="JWG53" s="31"/>
      <c r="JWH53" s="31"/>
      <c r="JWI53" s="31"/>
      <c r="JWJ53" s="31"/>
      <c r="JWK53" s="31"/>
      <c r="JWL53" s="31"/>
      <c r="JWM53" s="31"/>
      <c r="JWN53" s="31"/>
      <c r="JWO53" s="31"/>
      <c r="JWP53" s="31"/>
      <c r="JWQ53" s="31"/>
      <c r="JWR53" s="31"/>
      <c r="JWS53" s="31"/>
      <c r="JWT53" s="31"/>
      <c r="JWU53" s="31"/>
      <c r="JWV53" s="31"/>
      <c r="JWW53" s="31"/>
      <c r="JWX53" s="31"/>
      <c r="JWY53" s="31"/>
      <c r="JWZ53" s="31"/>
      <c r="JXA53" s="31"/>
      <c r="JXB53" s="31"/>
      <c r="JXC53" s="31"/>
      <c r="JXD53" s="31"/>
      <c r="JXE53" s="31"/>
      <c r="JXF53" s="31"/>
      <c r="JXG53" s="31"/>
      <c r="JXH53" s="31"/>
      <c r="JXI53" s="31"/>
      <c r="JXJ53" s="31"/>
      <c r="JXK53" s="31"/>
      <c r="JXL53" s="31"/>
      <c r="JXM53" s="31"/>
      <c r="JXN53" s="31"/>
      <c r="JXO53" s="31"/>
      <c r="JXP53" s="31"/>
      <c r="JXQ53" s="31"/>
      <c r="JXR53" s="31"/>
      <c r="JXS53" s="31"/>
      <c r="JXT53" s="31"/>
      <c r="JXU53" s="31"/>
      <c r="JXV53" s="31"/>
      <c r="JXW53" s="31"/>
      <c r="JXX53" s="31"/>
      <c r="JXY53" s="31"/>
      <c r="JXZ53" s="31"/>
      <c r="JYA53" s="31"/>
      <c r="JYB53" s="31"/>
      <c r="JYC53" s="31"/>
      <c r="JYD53" s="31"/>
      <c r="JYE53" s="31"/>
      <c r="JYF53" s="31"/>
      <c r="JYG53" s="31"/>
      <c r="JYH53" s="31"/>
      <c r="JYI53" s="31"/>
      <c r="JYJ53" s="31"/>
      <c r="JYK53" s="31"/>
      <c r="JYL53" s="31"/>
      <c r="JYM53" s="31"/>
      <c r="JYN53" s="31"/>
      <c r="JYO53" s="31"/>
      <c r="JYP53" s="31"/>
      <c r="JYQ53" s="31"/>
      <c r="JYR53" s="31"/>
      <c r="JYS53" s="31"/>
      <c r="JYT53" s="31"/>
      <c r="JYU53" s="31"/>
      <c r="JYV53" s="31"/>
      <c r="JYW53" s="31"/>
      <c r="JYX53" s="31"/>
      <c r="JYY53" s="31"/>
      <c r="JYZ53" s="31"/>
      <c r="JZA53" s="31"/>
      <c r="JZB53" s="31"/>
      <c r="JZC53" s="31"/>
      <c r="JZD53" s="31"/>
      <c r="JZE53" s="31"/>
      <c r="JZF53" s="31"/>
      <c r="JZG53" s="31"/>
      <c r="JZH53" s="31"/>
      <c r="JZI53" s="31"/>
      <c r="JZJ53" s="31"/>
      <c r="JZK53" s="31"/>
      <c r="JZL53" s="31"/>
      <c r="JZM53" s="31"/>
      <c r="JZN53" s="31"/>
      <c r="JZO53" s="31"/>
      <c r="JZP53" s="31"/>
      <c r="JZQ53" s="31"/>
      <c r="JZR53" s="31"/>
      <c r="JZS53" s="31"/>
      <c r="JZT53" s="31"/>
      <c r="JZU53" s="31"/>
      <c r="JZV53" s="31"/>
      <c r="JZW53" s="31"/>
      <c r="JZX53" s="31"/>
      <c r="JZY53" s="31"/>
      <c r="JZZ53" s="31"/>
      <c r="KAA53" s="31"/>
      <c r="KAB53" s="31"/>
      <c r="KAC53" s="31"/>
      <c r="KAD53" s="31"/>
      <c r="KAE53" s="31"/>
      <c r="KAF53" s="31"/>
      <c r="KAG53" s="31"/>
      <c r="KAH53" s="31"/>
      <c r="KAI53" s="31"/>
      <c r="KAJ53" s="31"/>
      <c r="KAK53" s="31"/>
      <c r="KAL53" s="31"/>
      <c r="KAM53" s="31"/>
      <c r="KAN53" s="31"/>
      <c r="KAO53" s="31"/>
      <c r="KAP53" s="31"/>
      <c r="KAQ53" s="31"/>
      <c r="KAR53" s="31"/>
      <c r="KAS53" s="31"/>
      <c r="KAT53" s="31"/>
      <c r="KAU53" s="31"/>
      <c r="KAV53" s="31"/>
      <c r="KAW53" s="31"/>
      <c r="KAX53" s="31"/>
      <c r="KAY53" s="31"/>
      <c r="KAZ53" s="31"/>
      <c r="KBA53" s="31"/>
      <c r="KBB53" s="31"/>
      <c r="KBC53" s="31"/>
      <c r="KBD53" s="31"/>
      <c r="KBE53" s="31"/>
      <c r="KBF53" s="31"/>
      <c r="KBG53" s="31"/>
      <c r="KBH53" s="31"/>
      <c r="KBI53" s="31"/>
      <c r="KBJ53" s="31"/>
      <c r="KBK53" s="31"/>
      <c r="KBL53" s="31"/>
      <c r="KBM53" s="31"/>
      <c r="KBN53" s="31"/>
      <c r="KBO53" s="31"/>
      <c r="KBP53" s="31"/>
      <c r="KBQ53" s="31"/>
      <c r="KBR53" s="31"/>
      <c r="KBS53" s="31"/>
      <c r="KBT53" s="31"/>
      <c r="KBU53" s="31"/>
      <c r="KBV53" s="31"/>
      <c r="KBW53" s="31"/>
      <c r="KBX53" s="31"/>
      <c r="KBY53" s="31"/>
      <c r="KBZ53" s="31"/>
      <c r="KCA53" s="31"/>
      <c r="KCB53" s="31"/>
      <c r="KCC53" s="31"/>
      <c r="KCD53" s="31"/>
      <c r="KCE53" s="31"/>
      <c r="KCF53" s="31"/>
      <c r="KCG53" s="31"/>
      <c r="KCH53" s="31"/>
      <c r="KCI53" s="31"/>
      <c r="KCJ53" s="31"/>
      <c r="KCK53" s="31"/>
      <c r="KCL53" s="31"/>
      <c r="KCM53" s="31"/>
      <c r="KCN53" s="31"/>
      <c r="KCO53" s="31"/>
      <c r="KCP53" s="31"/>
      <c r="KCQ53" s="31"/>
      <c r="KCR53" s="31"/>
      <c r="KCS53" s="31"/>
      <c r="KCT53" s="31"/>
      <c r="KCU53" s="31"/>
      <c r="KCV53" s="31"/>
      <c r="KCW53" s="31"/>
      <c r="KCX53" s="31"/>
      <c r="KCY53" s="31"/>
      <c r="KCZ53" s="31"/>
      <c r="KDA53" s="31"/>
      <c r="KDB53" s="31"/>
      <c r="KDC53" s="31"/>
      <c r="KDD53" s="31"/>
      <c r="KDE53" s="31"/>
      <c r="KDF53" s="31"/>
      <c r="KDG53" s="31"/>
      <c r="KDH53" s="31"/>
      <c r="KDI53" s="31"/>
      <c r="KDJ53" s="31"/>
      <c r="KDK53" s="31"/>
      <c r="KDL53" s="31"/>
      <c r="KDM53" s="31"/>
      <c r="KDN53" s="31"/>
      <c r="KDO53" s="31"/>
      <c r="KDP53" s="31"/>
      <c r="KDQ53" s="31"/>
      <c r="KDR53" s="31"/>
      <c r="KDS53" s="31"/>
      <c r="KDT53" s="31"/>
      <c r="KDU53" s="31"/>
      <c r="KDV53" s="31"/>
      <c r="KDW53" s="31"/>
      <c r="KDX53" s="31"/>
      <c r="KDY53" s="31"/>
      <c r="KDZ53" s="31"/>
      <c r="KEA53" s="31"/>
      <c r="KEB53" s="31"/>
      <c r="KEC53" s="31"/>
      <c r="KED53" s="31"/>
      <c r="KEE53" s="31"/>
      <c r="KEF53" s="31"/>
      <c r="KEG53" s="31"/>
      <c r="KEH53" s="31"/>
      <c r="KEI53" s="31"/>
      <c r="KEJ53" s="31"/>
      <c r="KEK53" s="31"/>
      <c r="KEL53" s="31"/>
      <c r="KEM53" s="31"/>
      <c r="KEN53" s="31"/>
      <c r="KEO53" s="31"/>
      <c r="KEP53" s="31"/>
      <c r="KEQ53" s="31"/>
      <c r="KER53" s="31"/>
      <c r="KES53" s="31"/>
      <c r="KET53" s="31"/>
      <c r="KEU53" s="31"/>
      <c r="KEV53" s="31"/>
      <c r="KEW53" s="31"/>
      <c r="KEX53" s="31"/>
      <c r="KEY53" s="31"/>
      <c r="KEZ53" s="31"/>
      <c r="KFA53" s="31"/>
      <c r="KFB53" s="31"/>
      <c r="KFC53" s="31"/>
      <c r="KFD53" s="31"/>
      <c r="KFE53" s="31"/>
      <c r="KFF53" s="31"/>
      <c r="KFG53" s="31"/>
      <c r="KFH53" s="31"/>
      <c r="KFI53" s="31"/>
      <c r="KFJ53" s="31"/>
      <c r="KFK53" s="31"/>
      <c r="KFL53" s="31"/>
      <c r="KFM53" s="31"/>
      <c r="KFN53" s="31"/>
      <c r="KFO53" s="31"/>
      <c r="KFP53" s="31"/>
      <c r="KFQ53" s="31"/>
      <c r="KFR53" s="31"/>
      <c r="KFS53" s="31"/>
      <c r="KFT53" s="31"/>
      <c r="KFU53" s="31"/>
      <c r="KFV53" s="31"/>
      <c r="KFW53" s="31"/>
      <c r="KFX53" s="31"/>
      <c r="KFY53" s="31"/>
      <c r="KFZ53" s="31"/>
      <c r="KGA53" s="31"/>
      <c r="KGB53" s="31"/>
      <c r="KGC53" s="31"/>
      <c r="KGD53" s="31"/>
      <c r="KGE53" s="31"/>
      <c r="KGF53" s="31"/>
      <c r="KGG53" s="31"/>
      <c r="KGH53" s="31"/>
      <c r="KGI53" s="31"/>
      <c r="KGJ53" s="31"/>
      <c r="KGK53" s="31"/>
      <c r="KGL53" s="31"/>
      <c r="KGM53" s="31"/>
      <c r="KGN53" s="31"/>
      <c r="KGO53" s="31"/>
      <c r="KGP53" s="31"/>
      <c r="KGQ53" s="31"/>
      <c r="KGR53" s="31"/>
      <c r="KGS53" s="31"/>
      <c r="KGT53" s="31"/>
      <c r="KGU53" s="31"/>
      <c r="KGV53" s="31"/>
      <c r="KGW53" s="31"/>
      <c r="KGX53" s="31"/>
      <c r="KGY53" s="31"/>
      <c r="KGZ53" s="31"/>
      <c r="KHA53" s="31"/>
      <c r="KHB53" s="31"/>
      <c r="KHC53" s="31"/>
      <c r="KHD53" s="31"/>
      <c r="KHE53" s="31"/>
      <c r="KHF53" s="31"/>
      <c r="KHG53" s="31"/>
      <c r="KHH53" s="31"/>
      <c r="KHI53" s="31"/>
      <c r="KHJ53" s="31"/>
      <c r="KHK53" s="31"/>
      <c r="KHL53" s="31"/>
      <c r="KHM53" s="31"/>
      <c r="KHN53" s="31"/>
      <c r="KHO53" s="31"/>
      <c r="KHP53" s="31"/>
      <c r="KHQ53" s="31"/>
      <c r="KHR53" s="31"/>
      <c r="KHS53" s="31"/>
      <c r="KHT53" s="31"/>
      <c r="KHU53" s="31"/>
      <c r="KHV53" s="31"/>
      <c r="KHW53" s="31"/>
      <c r="KHX53" s="31"/>
      <c r="KHY53" s="31"/>
      <c r="KHZ53" s="31"/>
      <c r="KIA53" s="31"/>
      <c r="KIB53" s="31"/>
      <c r="KIC53" s="31"/>
      <c r="KID53" s="31"/>
      <c r="KIE53" s="31"/>
      <c r="KIF53" s="31"/>
      <c r="KIG53" s="31"/>
      <c r="KIH53" s="31"/>
      <c r="KII53" s="31"/>
      <c r="KIJ53" s="31"/>
      <c r="KIK53" s="31"/>
      <c r="KIL53" s="31"/>
      <c r="KIM53" s="31"/>
      <c r="KIN53" s="31"/>
      <c r="KIO53" s="31"/>
      <c r="KIP53" s="31"/>
      <c r="KIQ53" s="31"/>
      <c r="KIR53" s="31"/>
      <c r="KIS53" s="31"/>
      <c r="KIT53" s="31"/>
      <c r="KIU53" s="31"/>
      <c r="KIV53" s="31"/>
      <c r="KIW53" s="31"/>
      <c r="KIX53" s="31"/>
      <c r="KIY53" s="31"/>
      <c r="KIZ53" s="31"/>
      <c r="KJA53" s="31"/>
      <c r="KJB53" s="31"/>
      <c r="KJC53" s="31"/>
      <c r="KJD53" s="31"/>
      <c r="KJE53" s="31"/>
      <c r="KJF53" s="31"/>
      <c r="KJG53" s="31"/>
      <c r="KJH53" s="31"/>
      <c r="KJI53" s="31"/>
      <c r="KJJ53" s="31"/>
      <c r="KJK53" s="31"/>
      <c r="KJL53" s="31"/>
      <c r="KJM53" s="31"/>
      <c r="KJN53" s="31"/>
      <c r="KJO53" s="31"/>
      <c r="KJP53" s="31"/>
      <c r="KJQ53" s="31"/>
      <c r="KJR53" s="31"/>
      <c r="KJS53" s="31"/>
      <c r="KJT53" s="31"/>
      <c r="KJU53" s="31"/>
      <c r="KJV53" s="31"/>
      <c r="KJW53" s="31"/>
      <c r="KJX53" s="31"/>
      <c r="KJY53" s="31"/>
      <c r="KJZ53" s="31"/>
      <c r="KKA53" s="31"/>
      <c r="KKB53" s="31"/>
      <c r="KKC53" s="31"/>
      <c r="KKD53" s="31"/>
      <c r="KKE53" s="31"/>
      <c r="KKF53" s="31"/>
      <c r="KKG53" s="31"/>
      <c r="KKH53" s="31"/>
      <c r="KKI53" s="31"/>
      <c r="KKJ53" s="31"/>
      <c r="KKK53" s="31"/>
      <c r="KKL53" s="31"/>
      <c r="KKM53" s="31"/>
      <c r="KKN53" s="31"/>
      <c r="KKO53" s="31"/>
      <c r="KKP53" s="31"/>
      <c r="KKQ53" s="31"/>
      <c r="KKR53" s="31"/>
      <c r="KKS53" s="31"/>
      <c r="KKT53" s="31"/>
      <c r="KKU53" s="31"/>
      <c r="KKV53" s="31"/>
      <c r="KKW53" s="31"/>
      <c r="KKX53" s="31"/>
      <c r="KKY53" s="31"/>
      <c r="KKZ53" s="31"/>
      <c r="KLA53" s="31"/>
      <c r="KLB53" s="31"/>
      <c r="KLC53" s="31"/>
      <c r="KLD53" s="31"/>
      <c r="KLE53" s="31"/>
      <c r="KLF53" s="31"/>
      <c r="KLG53" s="31"/>
      <c r="KLH53" s="31"/>
      <c r="KLI53" s="31"/>
      <c r="KLJ53" s="31"/>
      <c r="KLK53" s="31"/>
      <c r="KLL53" s="31"/>
      <c r="KLM53" s="31"/>
      <c r="KLN53" s="31"/>
      <c r="KLO53" s="31"/>
      <c r="KLP53" s="31"/>
      <c r="KLQ53" s="31"/>
      <c r="KLR53" s="31"/>
      <c r="KLS53" s="31"/>
      <c r="KLT53" s="31"/>
      <c r="KLU53" s="31"/>
      <c r="KLV53" s="31"/>
      <c r="KLW53" s="31"/>
      <c r="KLX53" s="31"/>
      <c r="KLY53" s="31"/>
      <c r="KLZ53" s="31"/>
      <c r="KMA53" s="31"/>
      <c r="KMB53" s="31"/>
      <c r="KMC53" s="31"/>
      <c r="KMD53" s="31"/>
      <c r="KME53" s="31"/>
      <c r="KMF53" s="31"/>
      <c r="KMG53" s="31"/>
      <c r="KMH53" s="31"/>
      <c r="KMI53" s="31"/>
      <c r="KMJ53" s="31"/>
      <c r="KMK53" s="31"/>
      <c r="KML53" s="31"/>
      <c r="KMM53" s="31"/>
      <c r="KMN53" s="31"/>
      <c r="KMO53" s="31"/>
      <c r="KMP53" s="31"/>
      <c r="KMQ53" s="31"/>
      <c r="KMR53" s="31"/>
      <c r="KMS53" s="31"/>
      <c r="KMT53" s="31"/>
      <c r="KMU53" s="31"/>
      <c r="KMV53" s="31"/>
      <c r="KMW53" s="31"/>
      <c r="KMX53" s="31"/>
      <c r="KMY53" s="31"/>
      <c r="KMZ53" s="31"/>
      <c r="KNA53" s="31"/>
      <c r="KNB53" s="31"/>
      <c r="KNC53" s="31"/>
      <c r="KND53" s="31"/>
      <c r="KNE53" s="31"/>
      <c r="KNF53" s="31"/>
      <c r="KNG53" s="31"/>
      <c r="KNH53" s="31"/>
      <c r="KNI53" s="31"/>
      <c r="KNJ53" s="31"/>
      <c r="KNK53" s="31"/>
      <c r="KNL53" s="31"/>
      <c r="KNM53" s="31"/>
      <c r="KNN53" s="31"/>
      <c r="KNO53" s="31"/>
      <c r="KNP53" s="31"/>
      <c r="KNQ53" s="31"/>
      <c r="KNR53" s="31"/>
      <c r="KNS53" s="31"/>
      <c r="KNT53" s="31"/>
      <c r="KNU53" s="31"/>
      <c r="KNV53" s="31"/>
      <c r="KNW53" s="31"/>
      <c r="KNX53" s="31"/>
      <c r="KNY53" s="31"/>
      <c r="KNZ53" s="31"/>
      <c r="KOA53" s="31"/>
      <c r="KOB53" s="31"/>
      <c r="KOC53" s="31"/>
      <c r="KOD53" s="31"/>
      <c r="KOE53" s="31"/>
      <c r="KOF53" s="31"/>
      <c r="KOG53" s="31"/>
      <c r="KOH53" s="31"/>
      <c r="KOI53" s="31"/>
      <c r="KOJ53" s="31"/>
      <c r="KOK53" s="31"/>
      <c r="KOL53" s="31"/>
      <c r="KOM53" s="31"/>
      <c r="KON53" s="31"/>
      <c r="KOO53" s="31"/>
      <c r="KOP53" s="31"/>
      <c r="KOQ53" s="31"/>
      <c r="KOR53" s="31"/>
      <c r="KOS53" s="31"/>
      <c r="KOT53" s="31"/>
      <c r="KOU53" s="31"/>
      <c r="KOV53" s="31"/>
      <c r="KOW53" s="31"/>
      <c r="KOX53" s="31"/>
      <c r="KOY53" s="31"/>
      <c r="KOZ53" s="31"/>
      <c r="KPA53" s="31"/>
      <c r="KPB53" s="31"/>
      <c r="KPC53" s="31"/>
      <c r="KPD53" s="31"/>
      <c r="KPE53" s="31"/>
      <c r="KPF53" s="31"/>
      <c r="KPG53" s="31"/>
      <c r="KPH53" s="31"/>
      <c r="KPI53" s="31"/>
      <c r="KPJ53" s="31"/>
      <c r="KPK53" s="31"/>
      <c r="KPL53" s="31"/>
      <c r="KPM53" s="31"/>
      <c r="KPN53" s="31"/>
      <c r="KPO53" s="31"/>
      <c r="KPP53" s="31"/>
      <c r="KPQ53" s="31"/>
      <c r="KPR53" s="31"/>
      <c r="KPS53" s="31"/>
      <c r="KPT53" s="31"/>
      <c r="KPU53" s="31"/>
      <c r="KPV53" s="31"/>
      <c r="KPW53" s="31"/>
      <c r="KPX53" s="31"/>
      <c r="KPY53" s="31"/>
      <c r="KPZ53" s="31"/>
      <c r="KQA53" s="31"/>
      <c r="KQB53" s="31"/>
      <c r="KQC53" s="31"/>
      <c r="KQD53" s="31"/>
      <c r="KQE53" s="31"/>
      <c r="KQF53" s="31"/>
      <c r="KQG53" s="31"/>
      <c r="KQH53" s="31"/>
      <c r="KQI53" s="31"/>
      <c r="KQJ53" s="31"/>
      <c r="KQK53" s="31"/>
      <c r="KQL53" s="31"/>
      <c r="KQM53" s="31"/>
      <c r="KQN53" s="31"/>
      <c r="KQO53" s="31"/>
      <c r="KQP53" s="31"/>
      <c r="KQQ53" s="31"/>
      <c r="KQR53" s="31"/>
      <c r="KQS53" s="31"/>
      <c r="KQT53" s="31"/>
      <c r="KQU53" s="31"/>
      <c r="KQV53" s="31"/>
      <c r="KQW53" s="31"/>
      <c r="KQX53" s="31"/>
      <c r="KQY53" s="31"/>
      <c r="KQZ53" s="31"/>
      <c r="KRA53" s="31"/>
      <c r="KRB53" s="31"/>
      <c r="KRC53" s="31"/>
      <c r="KRD53" s="31"/>
      <c r="KRE53" s="31"/>
      <c r="KRF53" s="31"/>
      <c r="KRG53" s="31"/>
      <c r="KRH53" s="31"/>
      <c r="KRI53" s="31"/>
      <c r="KRJ53" s="31"/>
      <c r="KRK53" s="31"/>
      <c r="KRL53" s="31"/>
      <c r="KRM53" s="31"/>
      <c r="KRN53" s="31"/>
      <c r="KRO53" s="31"/>
      <c r="KRP53" s="31"/>
      <c r="KRQ53" s="31"/>
      <c r="KRR53" s="31"/>
      <c r="KRS53" s="31"/>
      <c r="KRT53" s="31"/>
      <c r="KRU53" s="31"/>
      <c r="KRV53" s="31"/>
      <c r="KRW53" s="31"/>
      <c r="KRX53" s="31"/>
      <c r="KRY53" s="31"/>
      <c r="KRZ53" s="31"/>
      <c r="KSA53" s="31"/>
      <c r="KSB53" s="31"/>
      <c r="KSC53" s="31"/>
      <c r="KSD53" s="31"/>
      <c r="KSE53" s="31"/>
      <c r="KSF53" s="31"/>
      <c r="KSG53" s="31"/>
      <c r="KSH53" s="31"/>
      <c r="KSI53" s="31"/>
      <c r="KSJ53" s="31"/>
      <c r="KSK53" s="31"/>
      <c r="KSL53" s="31"/>
      <c r="KSM53" s="31"/>
      <c r="KSN53" s="31"/>
      <c r="KSO53" s="31"/>
      <c r="KSP53" s="31"/>
      <c r="KSQ53" s="31"/>
      <c r="KSR53" s="31"/>
      <c r="KSS53" s="31"/>
      <c r="KST53" s="31"/>
      <c r="KSU53" s="31"/>
      <c r="KSV53" s="31"/>
      <c r="KSW53" s="31"/>
      <c r="KSX53" s="31"/>
      <c r="KSY53" s="31"/>
      <c r="KSZ53" s="31"/>
      <c r="KTA53" s="31"/>
      <c r="KTB53" s="31"/>
      <c r="KTC53" s="31"/>
      <c r="KTD53" s="31"/>
      <c r="KTE53" s="31"/>
      <c r="KTF53" s="31"/>
      <c r="KTG53" s="31"/>
      <c r="KTH53" s="31"/>
      <c r="KTI53" s="31"/>
      <c r="KTJ53" s="31"/>
      <c r="KTK53" s="31"/>
      <c r="KTL53" s="31"/>
      <c r="KTM53" s="31"/>
      <c r="KTN53" s="31"/>
      <c r="KTO53" s="31"/>
      <c r="KTP53" s="31"/>
      <c r="KTQ53" s="31"/>
      <c r="KTR53" s="31"/>
      <c r="KTS53" s="31"/>
      <c r="KTT53" s="31"/>
      <c r="KTU53" s="31"/>
      <c r="KTV53" s="31"/>
      <c r="KTW53" s="31"/>
      <c r="KTX53" s="31"/>
      <c r="KTY53" s="31"/>
      <c r="KTZ53" s="31"/>
      <c r="KUA53" s="31"/>
      <c r="KUB53" s="31"/>
      <c r="KUC53" s="31"/>
      <c r="KUD53" s="31"/>
      <c r="KUE53" s="31"/>
      <c r="KUF53" s="31"/>
      <c r="KUG53" s="31"/>
      <c r="KUH53" s="31"/>
      <c r="KUI53" s="31"/>
      <c r="KUJ53" s="31"/>
      <c r="KUK53" s="31"/>
      <c r="KUL53" s="31"/>
      <c r="KUM53" s="31"/>
      <c r="KUN53" s="31"/>
      <c r="KUO53" s="31"/>
      <c r="KUP53" s="31"/>
      <c r="KUQ53" s="31"/>
      <c r="KUR53" s="31"/>
      <c r="KUS53" s="31"/>
      <c r="KUT53" s="31"/>
      <c r="KUU53" s="31"/>
      <c r="KUV53" s="31"/>
      <c r="KUW53" s="31"/>
      <c r="KUX53" s="31"/>
      <c r="KUY53" s="31"/>
      <c r="KUZ53" s="31"/>
      <c r="KVA53" s="31"/>
      <c r="KVB53" s="31"/>
      <c r="KVC53" s="31"/>
      <c r="KVD53" s="31"/>
      <c r="KVE53" s="31"/>
      <c r="KVF53" s="31"/>
      <c r="KVG53" s="31"/>
      <c r="KVH53" s="31"/>
      <c r="KVI53" s="31"/>
      <c r="KVJ53" s="31"/>
      <c r="KVK53" s="31"/>
      <c r="KVL53" s="31"/>
      <c r="KVM53" s="31"/>
      <c r="KVN53" s="31"/>
      <c r="KVO53" s="31"/>
      <c r="KVP53" s="31"/>
      <c r="KVQ53" s="31"/>
      <c r="KVR53" s="31"/>
      <c r="KVS53" s="31"/>
      <c r="KVT53" s="31"/>
      <c r="KVU53" s="31"/>
      <c r="KVV53" s="31"/>
      <c r="KVW53" s="31"/>
      <c r="KVX53" s="31"/>
      <c r="KVY53" s="31"/>
      <c r="KVZ53" s="31"/>
      <c r="KWA53" s="31"/>
      <c r="KWB53" s="31"/>
      <c r="KWC53" s="31"/>
      <c r="KWD53" s="31"/>
      <c r="KWE53" s="31"/>
      <c r="KWF53" s="31"/>
      <c r="KWG53" s="31"/>
      <c r="KWH53" s="31"/>
      <c r="KWI53" s="31"/>
      <c r="KWJ53" s="31"/>
      <c r="KWK53" s="31"/>
      <c r="KWL53" s="31"/>
      <c r="KWM53" s="31"/>
      <c r="KWN53" s="31"/>
      <c r="KWO53" s="31"/>
      <c r="KWP53" s="31"/>
      <c r="KWQ53" s="31"/>
      <c r="KWR53" s="31"/>
      <c r="KWS53" s="31"/>
      <c r="KWT53" s="31"/>
      <c r="KWU53" s="31"/>
      <c r="KWV53" s="31"/>
      <c r="KWW53" s="31"/>
      <c r="KWX53" s="31"/>
      <c r="KWY53" s="31"/>
      <c r="KWZ53" s="31"/>
      <c r="KXA53" s="31"/>
      <c r="KXB53" s="31"/>
      <c r="KXC53" s="31"/>
      <c r="KXD53" s="31"/>
      <c r="KXE53" s="31"/>
      <c r="KXF53" s="31"/>
      <c r="KXG53" s="31"/>
      <c r="KXH53" s="31"/>
      <c r="KXI53" s="31"/>
      <c r="KXJ53" s="31"/>
      <c r="KXK53" s="31"/>
      <c r="KXL53" s="31"/>
      <c r="KXM53" s="31"/>
      <c r="KXN53" s="31"/>
      <c r="KXO53" s="31"/>
      <c r="KXP53" s="31"/>
      <c r="KXQ53" s="31"/>
      <c r="KXR53" s="31"/>
      <c r="KXS53" s="31"/>
      <c r="KXT53" s="31"/>
      <c r="KXU53" s="31"/>
      <c r="KXV53" s="31"/>
      <c r="KXW53" s="31"/>
      <c r="KXX53" s="31"/>
      <c r="KXY53" s="31"/>
      <c r="KXZ53" s="31"/>
      <c r="KYA53" s="31"/>
      <c r="KYB53" s="31"/>
      <c r="KYC53" s="31"/>
      <c r="KYD53" s="31"/>
      <c r="KYE53" s="31"/>
      <c r="KYF53" s="31"/>
      <c r="KYG53" s="31"/>
      <c r="KYH53" s="31"/>
      <c r="KYI53" s="31"/>
      <c r="KYJ53" s="31"/>
      <c r="KYK53" s="31"/>
      <c r="KYL53" s="31"/>
      <c r="KYM53" s="31"/>
      <c r="KYN53" s="31"/>
      <c r="KYO53" s="31"/>
      <c r="KYP53" s="31"/>
      <c r="KYQ53" s="31"/>
      <c r="KYR53" s="31"/>
      <c r="KYS53" s="31"/>
      <c r="KYT53" s="31"/>
      <c r="KYU53" s="31"/>
      <c r="KYV53" s="31"/>
      <c r="KYW53" s="31"/>
      <c r="KYX53" s="31"/>
      <c r="KYY53" s="31"/>
      <c r="KYZ53" s="31"/>
      <c r="KZA53" s="31"/>
      <c r="KZB53" s="31"/>
      <c r="KZC53" s="31"/>
      <c r="KZD53" s="31"/>
      <c r="KZE53" s="31"/>
      <c r="KZF53" s="31"/>
      <c r="KZG53" s="31"/>
      <c r="KZH53" s="31"/>
      <c r="KZI53" s="31"/>
      <c r="KZJ53" s="31"/>
      <c r="KZK53" s="31"/>
      <c r="KZL53" s="31"/>
      <c r="KZM53" s="31"/>
      <c r="KZN53" s="31"/>
      <c r="KZO53" s="31"/>
      <c r="KZP53" s="31"/>
      <c r="KZQ53" s="31"/>
      <c r="KZR53" s="31"/>
      <c r="KZS53" s="31"/>
      <c r="KZT53" s="31"/>
      <c r="KZU53" s="31"/>
      <c r="KZV53" s="31"/>
      <c r="KZW53" s="31"/>
      <c r="KZX53" s="31"/>
      <c r="KZY53" s="31"/>
      <c r="KZZ53" s="31"/>
      <c r="LAA53" s="31"/>
      <c r="LAB53" s="31"/>
      <c r="LAC53" s="31"/>
      <c r="LAD53" s="31"/>
      <c r="LAE53" s="31"/>
      <c r="LAF53" s="31"/>
      <c r="LAG53" s="31"/>
      <c r="LAH53" s="31"/>
      <c r="LAI53" s="31"/>
      <c r="LAJ53" s="31"/>
      <c r="LAK53" s="31"/>
      <c r="LAL53" s="31"/>
      <c r="LAM53" s="31"/>
      <c r="LAN53" s="31"/>
      <c r="LAO53" s="31"/>
      <c r="LAP53" s="31"/>
      <c r="LAQ53" s="31"/>
      <c r="LAR53" s="31"/>
      <c r="LAS53" s="31"/>
      <c r="LAT53" s="31"/>
      <c r="LAU53" s="31"/>
      <c r="LAV53" s="31"/>
      <c r="LAW53" s="31"/>
      <c r="LAX53" s="31"/>
      <c r="LAY53" s="31"/>
      <c r="LAZ53" s="31"/>
      <c r="LBA53" s="31"/>
      <c r="LBB53" s="31"/>
      <c r="LBC53" s="31"/>
      <c r="LBD53" s="31"/>
      <c r="LBE53" s="31"/>
      <c r="LBF53" s="31"/>
      <c r="LBG53" s="31"/>
      <c r="LBH53" s="31"/>
      <c r="LBI53" s="31"/>
      <c r="LBJ53" s="31"/>
      <c r="LBK53" s="31"/>
      <c r="LBL53" s="31"/>
      <c r="LBM53" s="31"/>
      <c r="LBN53" s="31"/>
      <c r="LBO53" s="31"/>
      <c r="LBP53" s="31"/>
      <c r="LBQ53" s="31"/>
      <c r="LBR53" s="31"/>
      <c r="LBS53" s="31"/>
      <c r="LBT53" s="31"/>
      <c r="LBU53" s="31"/>
      <c r="LBV53" s="31"/>
      <c r="LBW53" s="31"/>
      <c r="LBX53" s="31"/>
      <c r="LBY53" s="31"/>
      <c r="LBZ53" s="31"/>
      <c r="LCA53" s="31"/>
      <c r="LCB53" s="31"/>
      <c r="LCC53" s="31"/>
      <c r="LCD53" s="31"/>
      <c r="LCE53" s="31"/>
      <c r="LCF53" s="31"/>
      <c r="LCG53" s="31"/>
      <c r="LCH53" s="31"/>
      <c r="LCI53" s="31"/>
      <c r="LCJ53" s="31"/>
      <c r="LCK53" s="31"/>
      <c r="LCL53" s="31"/>
      <c r="LCM53" s="31"/>
      <c r="LCN53" s="31"/>
      <c r="LCO53" s="31"/>
      <c r="LCP53" s="31"/>
      <c r="LCQ53" s="31"/>
      <c r="LCR53" s="31"/>
      <c r="LCS53" s="31"/>
      <c r="LCT53" s="31"/>
      <c r="LCU53" s="31"/>
      <c r="LCV53" s="31"/>
      <c r="LCW53" s="31"/>
      <c r="LCX53" s="31"/>
      <c r="LCY53" s="31"/>
      <c r="LCZ53" s="31"/>
      <c r="LDA53" s="31"/>
      <c r="LDB53" s="31"/>
      <c r="LDC53" s="31"/>
      <c r="LDD53" s="31"/>
      <c r="LDE53" s="31"/>
      <c r="LDF53" s="31"/>
      <c r="LDG53" s="31"/>
      <c r="LDH53" s="31"/>
      <c r="LDI53" s="31"/>
      <c r="LDJ53" s="31"/>
      <c r="LDK53" s="31"/>
      <c r="LDL53" s="31"/>
      <c r="LDM53" s="31"/>
      <c r="LDN53" s="31"/>
      <c r="LDO53" s="31"/>
      <c r="LDP53" s="31"/>
      <c r="LDQ53" s="31"/>
      <c r="LDR53" s="31"/>
      <c r="LDS53" s="31"/>
      <c r="LDT53" s="31"/>
      <c r="LDU53" s="31"/>
      <c r="LDV53" s="31"/>
      <c r="LDW53" s="31"/>
      <c r="LDX53" s="31"/>
      <c r="LDY53" s="31"/>
      <c r="LDZ53" s="31"/>
      <c r="LEA53" s="31"/>
      <c r="LEB53" s="31"/>
      <c r="LEC53" s="31"/>
      <c r="LED53" s="31"/>
      <c r="LEE53" s="31"/>
      <c r="LEF53" s="31"/>
      <c r="LEG53" s="31"/>
      <c r="LEH53" s="31"/>
      <c r="LEI53" s="31"/>
      <c r="LEJ53" s="31"/>
      <c r="LEK53" s="31"/>
      <c r="LEL53" s="31"/>
      <c r="LEM53" s="31"/>
      <c r="LEN53" s="31"/>
      <c r="LEO53" s="31"/>
      <c r="LEP53" s="31"/>
      <c r="LEQ53" s="31"/>
      <c r="LER53" s="31"/>
      <c r="LES53" s="31"/>
      <c r="LET53" s="31"/>
      <c r="LEU53" s="31"/>
      <c r="LEV53" s="31"/>
      <c r="LEW53" s="31"/>
      <c r="LEX53" s="31"/>
      <c r="LEY53" s="31"/>
      <c r="LEZ53" s="31"/>
      <c r="LFA53" s="31"/>
      <c r="LFB53" s="31"/>
      <c r="LFC53" s="31"/>
      <c r="LFD53" s="31"/>
      <c r="LFE53" s="31"/>
      <c r="LFF53" s="31"/>
      <c r="LFG53" s="31"/>
      <c r="LFH53" s="31"/>
      <c r="LFI53" s="31"/>
      <c r="LFJ53" s="31"/>
      <c r="LFK53" s="31"/>
      <c r="LFL53" s="31"/>
      <c r="LFM53" s="31"/>
      <c r="LFN53" s="31"/>
      <c r="LFO53" s="31"/>
      <c r="LFP53" s="31"/>
      <c r="LFQ53" s="31"/>
      <c r="LFR53" s="31"/>
      <c r="LFS53" s="31"/>
      <c r="LFT53" s="31"/>
      <c r="LFU53" s="31"/>
      <c r="LFV53" s="31"/>
      <c r="LFW53" s="31"/>
      <c r="LFX53" s="31"/>
      <c r="LFY53" s="31"/>
      <c r="LFZ53" s="31"/>
      <c r="LGA53" s="31"/>
      <c r="LGB53" s="31"/>
      <c r="LGC53" s="31"/>
      <c r="LGD53" s="31"/>
      <c r="LGE53" s="31"/>
      <c r="LGF53" s="31"/>
      <c r="LGG53" s="31"/>
      <c r="LGH53" s="31"/>
      <c r="LGI53" s="31"/>
      <c r="LGJ53" s="31"/>
      <c r="LGK53" s="31"/>
      <c r="LGL53" s="31"/>
      <c r="LGM53" s="31"/>
      <c r="LGN53" s="31"/>
      <c r="LGO53" s="31"/>
      <c r="LGP53" s="31"/>
      <c r="LGQ53" s="31"/>
      <c r="LGR53" s="31"/>
      <c r="LGS53" s="31"/>
      <c r="LGT53" s="31"/>
      <c r="LGU53" s="31"/>
      <c r="LGV53" s="31"/>
      <c r="LGW53" s="31"/>
      <c r="LGX53" s="31"/>
      <c r="LGY53" s="31"/>
      <c r="LGZ53" s="31"/>
      <c r="LHA53" s="31"/>
      <c r="LHB53" s="31"/>
      <c r="LHC53" s="31"/>
      <c r="LHD53" s="31"/>
      <c r="LHE53" s="31"/>
      <c r="LHF53" s="31"/>
      <c r="LHG53" s="31"/>
      <c r="LHH53" s="31"/>
      <c r="LHI53" s="31"/>
      <c r="LHJ53" s="31"/>
      <c r="LHK53" s="31"/>
      <c r="LHL53" s="31"/>
      <c r="LHM53" s="31"/>
      <c r="LHN53" s="31"/>
      <c r="LHO53" s="31"/>
      <c r="LHP53" s="31"/>
      <c r="LHQ53" s="31"/>
      <c r="LHR53" s="31"/>
      <c r="LHS53" s="31"/>
      <c r="LHT53" s="31"/>
      <c r="LHU53" s="31"/>
      <c r="LHV53" s="31"/>
      <c r="LHW53" s="31"/>
      <c r="LHX53" s="31"/>
      <c r="LHY53" s="31"/>
      <c r="LHZ53" s="31"/>
      <c r="LIA53" s="31"/>
      <c r="LIB53" s="31"/>
      <c r="LIC53" s="31"/>
      <c r="LID53" s="31"/>
      <c r="LIE53" s="31"/>
      <c r="LIF53" s="31"/>
      <c r="LIG53" s="31"/>
      <c r="LIH53" s="31"/>
      <c r="LII53" s="31"/>
      <c r="LIJ53" s="31"/>
      <c r="LIK53" s="31"/>
      <c r="LIL53" s="31"/>
      <c r="LIM53" s="31"/>
      <c r="LIN53" s="31"/>
      <c r="LIO53" s="31"/>
      <c r="LIP53" s="31"/>
      <c r="LIQ53" s="31"/>
      <c r="LIR53" s="31"/>
      <c r="LIS53" s="31"/>
      <c r="LIT53" s="31"/>
      <c r="LIU53" s="31"/>
      <c r="LIV53" s="31"/>
      <c r="LIW53" s="31"/>
      <c r="LIX53" s="31"/>
      <c r="LIY53" s="31"/>
      <c r="LIZ53" s="31"/>
      <c r="LJA53" s="31"/>
      <c r="LJB53" s="31"/>
      <c r="LJC53" s="31"/>
      <c r="LJD53" s="31"/>
      <c r="LJE53" s="31"/>
      <c r="LJF53" s="31"/>
      <c r="LJG53" s="31"/>
      <c r="LJH53" s="31"/>
      <c r="LJI53" s="31"/>
      <c r="LJJ53" s="31"/>
      <c r="LJK53" s="31"/>
      <c r="LJL53" s="31"/>
      <c r="LJM53" s="31"/>
      <c r="LJN53" s="31"/>
      <c r="LJO53" s="31"/>
      <c r="LJP53" s="31"/>
      <c r="LJQ53" s="31"/>
      <c r="LJR53" s="31"/>
      <c r="LJS53" s="31"/>
      <c r="LJT53" s="31"/>
      <c r="LJU53" s="31"/>
      <c r="LJV53" s="31"/>
      <c r="LJW53" s="31"/>
      <c r="LJX53" s="31"/>
      <c r="LJY53" s="31"/>
      <c r="LJZ53" s="31"/>
      <c r="LKA53" s="31"/>
      <c r="LKB53" s="31"/>
      <c r="LKC53" s="31"/>
      <c r="LKD53" s="31"/>
      <c r="LKE53" s="31"/>
      <c r="LKF53" s="31"/>
      <c r="LKG53" s="31"/>
      <c r="LKH53" s="31"/>
      <c r="LKI53" s="31"/>
      <c r="LKJ53" s="31"/>
      <c r="LKK53" s="31"/>
      <c r="LKL53" s="31"/>
      <c r="LKM53" s="31"/>
      <c r="LKN53" s="31"/>
      <c r="LKO53" s="31"/>
      <c r="LKP53" s="31"/>
      <c r="LKQ53" s="31"/>
      <c r="LKR53" s="31"/>
      <c r="LKS53" s="31"/>
      <c r="LKT53" s="31"/>
      <c r="LKU53" s="31"/>
      <c r="LKV53" s="31"/>
      <c r="LKW53" s="31"/>
      <c r="LKX53" s="31"/>
      <c r="LKY53" s="31"/>
      <c r="LKZ53" s="31"/>
      <c r="LLA53" s="31"/>
      <c r="LLB53" s="31"/>
      <c r="LLC53" s="31"/>
      <c r="LLD53" s="31"/>
      <c r="LLE53" s="31"/>
      <c r="LLF53" s="31"/>
      <c r="LLG53" s="31"/>
      <c r="LLH53" s="31"/>
      <c r="LLI53" s="31"/>
      <c r="LLJ53" s="31"/>
      <c r="LLK53" s="31"/>
      <c r="LLL53" s="31"/>
      <c r="LLM53" s="31"/>
      <c r="LLN53" s="31"/>
      <c r="LLO53" s="31"/>
      <c r="LLP53" s="31"/>
      <c r="LLQ53" s="31"/>
      <c r="LLR53" s="31"/>
      <c r="LLS53" s="31"/>
      <c r="LLT53" s="31"/>
      <c r="LLU53" s="31"/>
      <c r="LLV53" s="31"/>
      <c r="LLW53" s="31"/>
      <c r="LLX53" s="31"/>
      <c r="LLY53" s="31"/>
      <c r="LLZ53" s="31"/>
      <c r="LMA53" s="31"/>
      <c r="LMB53" s="31"/>
      <c r="LMC53" s="31"/>
      <c r="LMD53" s="31"/>
      <c r="LME53" s="31"/>
      <c r="LMF53" s="31"/>
      <c r="LMG53" s="31"/>
      <c r="LMH53" s="31"/>
      <c r="LMI53" s="31"/>
      <c r="LMJ53" s="31"/>
      <c r="LMK53" s="31"/>
      <c r="LML53" s="31"/>
      <c r="LMM53" s="31"/>
      <c r="LMN53" s="31"/>
      <c r="LMO53" s="31"/>
      <c r="LMP53" s="31"/>
      <c r="LMQ53" s="31"/>
      <c r="LMR53" s="31"/>
      <c r="LMS53" s="31"/>
      <c r="LMT53" s="31"/>
      <c r="LMU53" s="31"/>
      <c r="LMV53" s="31"/>
      <c r="LMW53" s="31"/>
      <c r="LMX53" s="31"/>
      <c r="LMY53" s="31"/>
      <c r="LMZ53" s="31"/>
      <c r="LNA53" s="31"/>
      <c r="LNB53" s="31"/>
      <c r="LNC53" s="31"/>
      <c r="LND53" s="31"/>
      <c r="LNE53" s="31"/>
      <c r="LNF53" s="31"/>
      <c r="LNG53" s="31"/>
      <c r="LNH53" s="31"/>
      <c r="LNI53" s="31"/>
      <c r="LNJ53" s="31"/>
      <c r="LNK53" s="31"/>
      <c r="LNL53" s="31"/>
      <c r="LNM53" s="31"/>
      <c r="LNN53" s="31"/>
      <c r="LNO53" s="31"/>
      <c r="LNP53" s="31"/>
      <c r="LNQ53" s="31"/>
      <c r="LNR53" s="31"/>
      <c r="LNS53" s="31"/>
      <c r="LNT53" s="31"/>
      <c r="LNU53" s="31"/>
      <c r="LNV53" s="31"/>
      <c r="LNW53" s="31"/>
      <c r="LNX53" s="31"/>
      <c r="LNY53" s="31"/>
      <c r="LNZ53" s="31"/>
      <c r="LOA53" s="31"/>
      <c r="LOB53" s="31"/>
      <c r="LOC53" s="31"/>
      <c r="LOD53" s="31"/>
      <c r="LOE53" s="31"/>
      <c r="LOF53" s="31"/>
      <c r="LOG53" s="31"/>
      <c r="LOH53" s="31"/>
      <c r="LOI53" s="31"/>
      <c r="LOJ53" s="31"/>
      <c r="LOK53" s="31"/>
      <c r="LOL53" s="31"/>
      <c r="LOM53" s="31"/>
      <c r="LON53" s="31"/>
      <c r="LOO53" s="31"/>
      <c r="LOP53" s="31"/>
      <c r="LOQ53" s="31"/>
      <c r="LOR53" s="31"/>
      <c r="LOS53" s="31"/>
      <c r="LOT53" s="31"/>
      <c r="LOU53" s="31"/>
      <c r="LOV53" s="31"/>
      <c r="LOW53" s="31"/>
      <c r="LOX53" s="31"/>
      <c r="LOY53" s="31"/>
      <c r="LOZ53" s="31"/>
      <c r="LPA53" s="31"/>
      <c r="LPB53" s="31"/>
      <c r="LPC53" s="31"/>
      <c r="LPD53" s="31"/>
      <c r="LPE53" s="31"/>
      <c r="LPF53" s="31"/>
      <c r="LPG53" s="31"/>
      <c r="LPH53" s="31"/>
      <c r="LPI53" s="31"/>
      <c r="LPJ53" s="31"/>
      <c r="LPK53" s="31"/>
      <c r="LPL53" s="31"/>
      <c r="LPM53" s="31"/>
      <c r="LPN53" s="31"/>
      <c r="LPO53" s="31"/>
      <c r="LPP53" s="31"/>
      <c r="LPQ53" s="31"/>
      <c r="LPR53" s="31"/>
      <c r="LPS53" s="31"/>
      <c r="LPT53" s="31"/>
      <c r="LPU53" s="31"/>
      <c r="LPV53" s="31"/>
      <c r="LPW53" s="31"/>
      <c r="LPX53" s="31"/>
      <c r="LPY53" s="31"/>
      <c r="LPZ53" s="31"/>
      <c r="LQA53" s="31"/>
      <c r="LQB53" s="31"/>
      <c r="LQC53" s="31"/>
      <c r="LQD53" s="31"/>
      <c r="LQE53" s="31"/>
      <c r="LQF53" s="31"/>
      <c r="LQG53" s="31"/>
      <c r="LQH53" s="31"/>
      <c r="LQI53" s="31"/>
      <c r="LQJ53" s="31"/>
      <c r="LQK53" s="31"/>
      <c r="LQL53" s="31"/>
      <c r="LQM53" s="31"/>
      <c r="LQN53" s="31"/>
      <c r="LQO53" s="31"/>
      <c r="LQP53" s="31"/>
      <c r="LQQ53" s="31"/>
      <c r="LQR53" s="31"/>
      <c r="LQS53" s="31"/>
      <c r="LQT53" s="31"/>
      <c r="LQU53" s="31"/>
      <c r="LQV53" s="31"/>
      <c r="LQW53" s="31"/>
      <c r="LQX53" s="31"/>
      <c r="LQY53" s="31"/>
      <c r="LQZ53" s="31"/>
      <c r="LRA53" s="31"/>
      <c r="LRB53" s="31"/>
      <c r="LRC53" s="31"/>
      <c r="LRD53" s="31"/>
      <c r="LRE53" s="31"/>
      <c r="LRF53" s="31"/>
      <c r="LRG53" s="31"/>
      <c r="LRH53" s="31"/>
      <c r="LRI53" s="31"/>
      <c r="LRJ53" s="31"/>
      <c r="LRK53" s="31"/>
      <c r="LRL53" s="31"/>
      <c r="LRM53" s="31"/>
      <c r="LRN53" s="31"/>
      <c r="LRO53" s="31"/>
      <c r="LRP53" s="31"/>
      <c r="LRQ53" s="31"/>
      <c r="LRR53" s="31"/>
      <c r="LRS53" s="31"/>
      <c r="LRT53" s="31"/>
      <c r="LRU53" s="31"/>
      <c r="LRV53" s="31"/>
      <c r="LRW53" s="31"/>
      <c r="LRX53" s="31"/>
      <c r="LRY53" s="31"/>
      <c r="LRZ53" s="31"/>
      <c r="LSA53" s="31"/>
      <c r="LSB53" s="31"/>
      <c r="LSC53" s="31"/>
      <c r="LSD53" s="31"/>
      <c r="LSE53" s="31"/>
      <c r="LSF53" s="31"/>
      <c r="LSG53" s="31"/>
      <c r="LSH53" s="31"/>
      <c r="LSI53" s="31"/>
      <c r="LSJ53" s="31"/>
      <c r="LSK53" s="31"/>
      <c r="LSL53" s="31"/>
      <c r="LSM53" s="31"/>
      <c r="LSN53" s="31"/>
      <c r="LSO53" s="31"/>
      <c r="LSP53" s="31"/>
      <c r="LSQ53" s="31"/>
      <c r="LSR53" s="31"/>
      <c r="LSS53" s="31"/>
      <c r="LST53" s="31"/>
      <c r="LSU53" s="31"/>
      <c r="LSV53" s="31"/>
      <c r="LSW53" s="31"/>
      <c r="LSX53" s="31"/>
      <c r="LSY53" s="31"/>
      <c r="LSZ53" s="31"/>
      <c r="LTA53" s="31"/>
      <c r="LTB53" s="31"/>
      <c r="LTC53" s="31"/>
      <c r="LTD53" s="31"/>
      <c r="LTE53" s="31"/>
      <c r="LTF53" s="31"/>
      <c r="LTG53" s="31"/>
      <c r="LTH53" s="31"/>
      <c r="LTI53" s="31"/>
      <c r="LTJ53" s="31"/>
      <c r="LTK53" s="31"/>
      <c r="LTL53" s="31"/>
      <c r="LTM53" s="31"/>
      <c r="LTN53" s="31"/>
      <c r="LTO53" s="31"/>
      <c r="LTP53" s="31"/>
      <c r="LTQ53" s="31"/>
      <c r="LTR53" s="31"/>
      <c r="LTS53" s="31"/>
      <c r="LTT53" s="31"/>
      <c r="LTU53" s="31"/>
      <c r="LTV53" s="31"/>
      <c r="LTW53" s="31"/>
      <c r="LTX53" s="31"/>
      <c r="LTY53" s="31"/>
      <c r="LTZ53" s="31"/>
      <c r="LUA53" s="31"/>
      <c r="LUB53" s="31"/>
      <c r="LUC53" s="31"/>
      <c r="LUD53" s="31"/>
      <c r="LUE53" s="31"/>
      <c r="LUF53" s="31"/>
      <c r="LUG53" s="31"/>
      <c r="LUH53" s="31"/>
      <c r="LUI53" s="31"/>
      <c r="LUJ53" s="31"/>
      <c r="LUK53" s="31"/>
      <c r="LUL53" s="31"/>
      <c r="LUM53" s="31"/>
      <c r="LUN53" s="31"/>
      <c r="LUO53" s="31"/>
      <c r="LUP53" s="31"/>
      <c r="LUQ53" s="31"/>
      <c r="LUR53" s="31"/>
      <c r="LUS53" s="31"/>
      <c r="LUT53" s="31"/>
      <c r="LUU53" s="31"/>
      <c r="LUV53" s="31"/>
      <c r="LUW53" s="31"/>
      <c r="LUX53" s="31"/>
      <c r="LUY53" s="31"/>
      <c r="LUZ53" s="31"/>
      <c r="LVA53" s="31"/>
      <c r="LVB53" s="31"/>
      <c r="LVC53" s="31"/>
      <c r="LVD53" s="31"/>
      <c r="LVE53" s="31"/>
      <c r="LVF53" s="31"/>
      <c r="LVG53" s="31"/>
      <c r="LVH53" s="31"/>
      <c r="LVI53" s="31"/>
      <c r="LVJ53" s="31"/>
      <c r="LVK53" s="31"/>
      <c r="LVL53" s="31"/>
      <c r="LVM53" s="31"/>
      <c r="LVN53" s="31"/>
      <c r="LVO53" s="31"/>
      <c r="LVP53" s="31"/>
      <c r="LVQ53" s="31"/>
      <c r="LVR53" s="31"/>
      <c r="LVS53" s="31"/>
      <c r="LVT53" s="31"/>
      <c r="LVU53" s="31"/>
      <c r="LVV53" s="31"/>
      <c r="LVW53" s="31"/>
      <c r="LVX53" s="31"/>
      <c r="LVY53" s="31"/>
      <c r="LVZ53" s="31"/>
      <c r="LWA53" s="31"/>
      <c r="LWB53" s="31"/>
      <c r="LWC53" s="31"/>
      <c r="LWD53" s="31"/>
      <c r="LWE53" s="31"/>
      <c r="LWF53" s="31"/>
      <c r="LWG53" s="31"/>
      <c r="LWH53" s="31"/>
      <c r="LWI53" s="31"/>
      <c r="LWJ53" s="31"/>
      <c r="LWK53" s="31"/>
      <c r="LWL53" s="31"/>
      <c r="LWM53" s="31"/>
      <c r="LWN53" s="31"/>
      <c r="LWO53" s="31"/>
      <c r="LWP53" s="31"/>
      <c r="LWQ53" s="31"/>
      <c r="LWR53" s="31"/>
      <c r="LWS53" s="31"/>
      <c r="LWT53" s="31"/>
      <c r="LWU53" s="31"/>
      <c r="LWV53" s="31"/>
      <c r="LWW53" s="31"/>
      <c r="LWX53" s="31"/>
      <c r="LWY53" s="31"/>
      <c r="LWZ53" s="31"/>
      <c r="LXA53" s="31"/>
      <c r="LXB53" s="31"/>
      <c r="LXC53" s="31"/>
      <c r="LXD53" s="31"/>
      <c r="LXE53" s="31"/>
      <c r="LXF53" s="31"/>
      <c r="LXG53" s="31"/>
      <c r="LXH53" s="31"/>
      <c r="LXI53" s="31"/>
      <c r="LXJ53" s="31"/>
      <c r="LXK53" s="31"/>
      <c r="LXL53" s="31"/>
      <c r="LXM53" s="31"/>
      <c r="LXN53" s="31"/>
      <c r="LXO53" s="31"/>
      <c r="LXP53" s="31"/>
      <c r="LXQ53" s="31"/>
      <c r="LXR53" s="31"/>
      <c r="LXS53" s="31"/>
      <c r="LXT53" s="31"/>
      <c r="LXU53" s="31"/>
      <c r="LXV53" s="31"/>
      <c r="LXW53" s="31"/>
      <c r="LXX53" s="31"/>
      <c r="LXY53" s="31"/>
      <c r="LXZ53" s="31"/>
      <c r="LYA53" s="31"/>
      <c r="LYB53" s="31"/>
      <c r="LYC53" s="31"/>
      <c r="LYD53" s="31"/>
      <c r="LYE53" s="31"/>
      <c r="LYF53" s="31"/>
      <c r="LYG53" s="31"/>
      <c r="LYH53" s="31"/>
      <c r="LYI53" s="31"/>
      <c r="LYJ53" s="31"/>
      <c r="LYK53" s="31"/>
      <c r="LYL53" s="31"/>
      <c r="LYM53" s="31"/>
      <c r="LYN53" s="31"/>
      <c r="LYO53" s="31"/>
      <c r="LYP53" s="31"/>
      <c r="LYQ53" s="31"/>
      <c r="LYR53" s="31"/>
      <c r="LYS53" s="31"/>
      <c r="LYT53" s="31"/>
      <c r="LYU53" s="31"/>
      <c r="LYV53" s="31"/>
      <c r="LYW53" s="31"/>
      <c r="LYX53" s="31"/>
      <c r="LYY53" s="31"/>
      <c r="LYZ53" s="31"/>
      <c r="LZA53" s="31"/>
      <c r="LZB53" s="31"/>
      <c r="LZC53" s="31"/>
      <c r="LZD53" s="31"/>
      <c r="LZE53" s="31"/>
      <c r="LZF53" s="31"/>
      <c r="LZG53" s="31"/>
      <c r="LZH53" s="31"/>
      <c r="LZI53" s="31"/>
      <c r="LZJ53" s="31"/>
      <c r="LZK53" s="31"/>
      <c r="LZL53" s="31"/>
      <c r="LZM53" s="31"/>
      <c r="LZN53" s="31"/>
      <c r="LZO53" s="31"/>
      <c r="LZP53" s="31"/>
      <c r="LZQ53" s="31"/>
      <c r="LZR53" s="31"/>
      <c r="LZS53" s="31"/>
      <c r="LZT53" s="31"/>
      <c r="LZU53" s="31"/>
      <c r="LZV53" s="31"/>
      <c r="LZW53" s="31"/>
      <c r="LZX53" s="31"/>
      <c r="LZY53" s="31"/>
      <c r="LZZ53" s="31"/>
      <c r="MAA53" s="31"/>
      <c r="MAB53" s="31"/>
      <c r="MAC53" s="31"/>
      <c r="MAD53" s="31"/>
      <c r="MAE53" s="31"/>
      <c r="MAF53" s="31"/>
      <c r="MAG53" s="31"/>
      <c r="MAH53" s="31"/>
      <c r="MAI53" s="31"/>
      <c r="MAJ53" s="31"/>
      <c r="MAK53" s="31"/>
      <c r="MAL53" s="31"/>
      <c r="MAM53" s="31"/>
      <c r="MAN53" s="31"/>
      <c r="MAO53" s="31"/>
      <c r="MAP53" s="31"/>
      <c r="MAQ53" s="31"/>
      <c r="MAR53" s="31"/>
      <c r="MAS53" s="31"/>
      <c r="MAT53" s="31"/>
      <c r="MAU53" s="31"/>
      <c r="MAV53" s="31"/>
      <c r="MAW53" s="31"/>
      <c r="MAX53" s="31"/>
      <c r="MAY53" s="31"/>
      <c r="MAZ53" s="31"/>
      <c r="MBA53" s="31"/>
      <c r="MBB53" s="31"/>
      <c r="MBC53" s="31"/>
      <c r="MBD53" s="31"/>
      <c r="MBE53" s="31"/>
      <c r="MBF53" s="31"/>
      <c r="MBG53" s="31"/>
      <c r="MBH53" s="31"/>
      <c r="MBI53" s="31"/>
      <c r="MBJ53" s="31"/>
      <c r="MBK53" s="31"/>
      <c r="MBL53" s="31"/>
      <c r="MBM53" s="31"/>
      <c r="MBN53" s="31"/>
      <c r="MBO53" s="31"/>
      <c r="MBP53" s="31"/>
      <c r="MBQ53" s="31"/>
      <c r="MBR53" s="31"/>
      <c r="MBS53" s="31"/>
      <c r="MBT53" s="31"/>
      <c r="MBU53" s="31"/>
      <c r="MBV53" s="31"/>
      <c r="MBW53" s="31"/>
      <c r="MBX53" s="31"/>
      <c r="MBY53" s="31"/>
      <c r="MBZ53" s="31"/>
      <c r="MCA53" s="31"/>
      <c r="MCB53" s="31"/>
      <c r="MCC53" s="31"/>
      <c r="MCD53" s="31"/>
      <c r="MCE53" s="31"/>
      <c r="MCF53" s="31"/>
      <c r="MCG53" s="31"/>
      <c r="MCH53" s="31"/>
      <c r="MCI53" s="31"/>
      <c r="MCJ53" s="31"/>
      <c r="MCK53" s="31"/>
      <c r="MCL53" s="31"/>
      <c r="MCM53" s="31"/>
      <c r="MCN53" s="31"/>
      <c r="MCO53" s="31"/>
      <c r="MCP53" s="31"/>
      <c r="MCQ53" s="31"/>
      <c r="MCR53" s="31"/>
      <c r="MCS53" s="31"/>
      <c r="MCT53" s="31"/>
      <c r="MCU53" s="31"/>
      <c r="MCV53" s="31"/>
      <c r="MCW53" s="31"/>
      <c r="MCX53" s="31"/>
      <c r="MCY53" s="31"/>
      <c r="MCZ53" s="31"/>
      <c r="MDA53" s="31"/>
      <c r="MDB53" s="31"/>
      <c r="MDC53" s="31"/>
      <c r="MDD53" s="31"/>
      <c r="MDE53" s="31"/>
      <c r="MDF53" s="31"/>
      <c r="MDG53" s="31"/>
      <c r="MDH53" s="31"/>
      <c r="MDI53" s="31"/>
      <c r="MDJ53" s="31"/>
      <c r="MDK53" s="31"/>
      <c r="MDL53" s="31"/>
      <c r="MDM53" s="31"/>
      <c r="MDN53" s="31"/>
      <c r="MDO53" s="31"/>
      <c r="MDP53" s="31"/>
      <c r="MDQ53" s="31"/>
      <c r="MDR53" s="31"/>
      <c r="MDS53" s="31"/>
      <c r="MDT53" s="31"/>
      <c r="MDU53" s="31"/>
      <c r="MDV53" s="31"/>
      <c r="MDW53" s="31"/>
      <c r="MDX53" s="31"/>
      <c r="MDY53" s="31"/>
      <c r="MDZ53" s="31"/>
      <c r="MEA53" s="31"/>
      <c r="MEB53" s="31"/>
      <c r="MEC53" s="31"/>
      <c r="MED53" s="31"/>
      <c r="MEE53" s="31"/>
      <c r="MEF53" s="31"/>
      <c r="MEG53" s="31"/>
      <c r="MEH53" s="31"/>
      <c r="MEI53" s="31"/>
      <c r="MEJ53" s="31"/>
      <c r="MEK53" s="31"/>
      <c r="MEL53" s="31"/>
      <c r="MEM53" s="31"/>
      <c r="MEN53" s="31"/>
      <c r="MEO53" s="31"/>
      <c r="MEP53" s="31"/>
      <c r="MEQ53" s="31"/>
      <c r="MER53" s="31"/>
      <c r="MES53" s="31"/>
      <c r="MET53" s="31"/>
      <c r="MEU53" s="31"/>
      <c r="MEV53" s="31"/>
      <c r="MEW53" s="31"/>
      <c r="MEX53" s="31"/>
      <c r="MEY53" s="31"/>
      <c r="MEZ53" s="31"/>
      <c r="MFA53" s="31"/>
      <c r="MFB53" s="31"/>
      <c r="MFC53" s="31"/>
      <c r="MFD53" s="31"/>
      <c r="MFE53" s="31"/>
      <c r="MFF53" s="31"/>
      <c r="MFG53" s="31"/>
      <c r="MFH53" s="31"/>
      <c r="MFI53" s="31"/>
      <c r="MFJ53" s="31"/>
      <c r="MFK53" s="31"/>
      <c r="MFL53" s="31"/>
      <c r="MFM53" s="31"/>
      <c r="MFN53" s="31"/>
      <c r="MFO53" s="31"/>
      <c r="MFP53" s="31"/>
      <c r="MFQ53" s="31"/>
      <c r="MFR53" s="31"/>
      <c r="MFS53" s="31"/>
      <c r="MFT53" s="31"/>
      <c r="MFU53" s="31"/>
      <c r="MFV53" s="31"/>
      <c r="MFW53" s="31"/>
      <c r="MFX53" s="31"/>
      <c r="MFY53" s="31"/>
      <c r="MFZ53" s="31"/>
      <c r="MGA53" s="31"/>
      <c r="MGB53" s="31"/>
      <c r="MGC53" s="31"/>
      <c r="MGD53" s="31"/>
      <c r="MGE53" s="31"/>
      <c r="MGF53" s="31"/>
      <c r="MGG53" s="31"/>
      <c r="MGH53" s="31"/>
      <c r="MGI53" s="31"/>
      <c r="MGJ53" s="31"/>
      <c r="MGK53" s="31"/>
      <c r="MGL53" s="31"/>
      <c r="MGM53" s="31"/>
      <c r="MGN53" s="31"/>
      <c r="MGO53" s="31"/>
      <c r="MGP53" s="31"/>
      <c r="MGQ53" s="31"/>
      <c r="MGR53" s="31"/>
      <c r="MGS53" s="31"/>
      <c r="MGT53" s="31"/>
      <c r="MGU53" s="31"/>
      <c r="MGV53" s="31"/>
      <c r="MGW53" s="31"/>
      <c r="MGX53" s="31"/>
      <c r="MGY53" s="31"/>
      <c r="MGZ53" s="31"/>
      <c r="MHA53" s="31"/>
      <c r="MHB53" s="31"/>
      <c r="MHC53" s="31"/>
      <c r="MHD53" s="31"/>
      <c r="MHE53" s="31"/>
      <c r="MHF53" s="31"/>
      <c r="MHG53" s="31"/>
      <c r="MHH53" s="31"/>
      <c r="MHI53" s="31"/>
      <c r="MHJ53" s="31"/>
      <c r="MHK53" s="31"/>
      <c r="MHL53" s="31"/>
      <c r="MHM53" s="31"/>
      <c r="MHN53" s="31"/>
      <c r="MHO53" s="31"/>
      <c r="MHP53" s="31"/>
      <c r="MHQ53" s="31"/>
      <c r="MHR53" s="31"/>
      <c r="MHS53" s="31"/>
      <c r="MHT53" s="31"/>
      <c r="MHU53" s="31"/>
      <c r="MHV53" s="31"/>
      <c r="MHW53" s="31"/>
      <c r="MHX53" s="31"/>
      <c r="MHY53" s="31"/>
      <c r="MHZ53" s="31"/>
      <c r="MIA53" s="31"/>
      <c r="MIB53" s="31"/>
      <c r="MIC53" s="31"/>
      <c r="MID53" s="31"/>
      <c r="MIE53" s="31"/>
      <c r="MIF53" s="31"/>
      <c r="MIG53" s="31"/>
      <c r="MIH53" s="31"/>
      <c r="MII53" s="31"/>
      <c r="MIJ53" s="31"/>
      <c r="MIK53" s="31"/>
      <c r="MIL53" s="31"/>
      <c r="MIM53" s="31"/>
      <c r="MIN53" s="31"/>
      <c r="MIO53" s="31"/>
      <c r="MIP53" s="31"/>
      <c r="MIQ53" s="31"/>
      <c r="MIR53" s="31"/>
      <c r="MIS53" s="31"/>
      <c r="MIT53" s="31"/>
      <c r="MIU53" s="31"/>
      <c r="MIV53" s="31"/>
      <c r="MIW53" s="31"/>
      <c r="MIX53" s="31"/>
      <c r="MIY53" s="31"/>
      <c r="MIZ53" s="31"/>
      <c r="MJA53" s="31"/>
      <c r="MJB53" s="31"/>
      <c r="MJC53" s="31"/>
      <c r="MJD53" s="31"/>
      <c r="MJE53" s="31"/>
      <c r="MJF53" s="31"/>
      <c r="MJG53" s="31"/>
      <c r="MJH53" s="31"/>
      <c r="MJI53" s="31"/>
      <c r="MJJ53" s="31"/>
      <c r="MJK53" s="31"/>
      <c r="MJL53" s="31"/>
      <c r="MJM53" s="31"/>
      <c r="MJN53" s="31"/>
      <c r="MJO53" s="31"/>
      <c r="MJP53" s="31"/>
      <c r="MJQ53" s="31"/>
      <c r="MJR53" s="31"/>
      <c r="MJS53" s="31"/>
      <c r="MJT53" s="31"/>
      <c r="MJU53" s="31"/>
      <c r="MJV53" s="31"/>
      <c r="MJW53" s="31"/>
      <c r="MJX53" s="31"/>
      <c r="MJY53" s="31"/>
      <c r="MJZ53" s="31"/>
      <c r="MKA53" s="31"/>
      <c r="MKB53" s="31"/>
      <c r="MKC53" s="31"/>
      <c r="MKD53" s="31"/>
      <c r="MKE53" s="31"/>
      <c r="MKF53" s="31"/>
      <c r="MKG53" s="31"/>
      <c r="MKH53" s="31"/>
      <c r="MKI53" s="31"/>
      <c r="MKJ53" s="31"/>
      <c r="MKK53" s="31"/>
      <c r="MKL53" s="31"/>
      <c r="MKM53" s="31"/>
      <c r="MKN53" s="31"/>
      <c r="MKO53" s="31"/>
      <c r="MKP53" s="31"/>
      <c r="MKQ53" s="31"/>
      <c r="MKR53" s="31"/>
      <c r="MKS53" s="31"/>
      <c r="MKT53" s="31"/>
      <c r="MKU53" s="31"/>
      <c r="MKV53" s="31"/>
      <c r="MKW53" s="31"/>
      <c r="MKX53" s="31"/>
      <c r="MKY53" s="31"/>
      <c r="MKZ53" s="31"/>
      <c r="MLA53" s="31"/>
      <c r="MLB53" s="31"/>
      <c r="MLC53" s="31"/>
      <c r="MLD53" s="31"/>
      <c r="MLE53" s="31"/>
      <c r="MLF53" s="31"/>
      <c r="MLG53" s="31"/>
      <c r="MLH53" s="31"/>
      <c r="MLI53" s="31"/>
      <c r="MLJ53" s="31"/>
      <c r="MLK53" s="31"/>
      <c r="MLL53" s="31"/>
      <c r="MLM53" s="31"/>
      <c r="MLN53" s="31"/>
      <c r="MLO53" s="31"/>
      <c r="MLP53" s="31"/>
      <c r="MLQ53" s="31"/>
      <c r="MLR53" s="31"/>
      <c r="MLS53" s="31"/>
      <c r="MLT53" s="31"/>
      <c r="MLU53" s="31"/>
      <c r="MLV53" s="31"/>
      <c r="MLW53" s="31"/>
      <c r="MLX53" s="31"/>
      <c r="MLY53" s="31"/>
      <c r="MLZ53" s="31"/>
      <c r="MMA53" s="31"/>
      <c r="MMB53" s="31"/>
      <c r="MMC53" s="31"/>
      <c r="MMD53" s="31"/>
      <c r="MME53" s="31"/>
      <c r="MMF53" s="31"/>
      <c r="MMG53" s="31"/>
      <c r="MMH53" s="31"/>
      <c r="MMI53" s="31"/>
      <c r="MMJ53" s="31"/>
      <c r="MMK53" s="31"/>
      <c r="MML53" s="31"/>
      <c r="MMM53" s="31"/>
      <c r="MMN53" s="31"/>
      <c r="MMO53" s="31"/>
      <c r="MMP53" s="31"/>
      <c r="MMQ53" s="31"/>
      <c r="MMR53" s="31"/>
      <c r="MMS53" s="31"/>
      <c r="MMT53" s="31"/>
      <c r="MMU53" s="31"/>
      <c r="MMV53" s="31"/>
      <c r="MMW53" s="31"/>
      <c r="MMX53" s="31"/>
      <c r="MMY53" s="31"/>
      <c r="MMZ53" s="31"/>
      <c r="MNA53" s="31"/>
      <c r="MNB53" s="31"/>
      <c r="MNC53" s="31"/>
      <c r="MND53" s="31"/>
      <c r="MNE53" s="31"/>
      <c r="MNF53" s="31"/>
      <c r="MNG53" s="31"/>
      <c r="MNH53" s="31"/>
      <c r="MNI53" s="31"/>
      <c r="MNJ53" s="31"/>
      <c r="MNK53" s="31"/>
      <c r="MNL53" s="31"/>
      <c r="MNM53" s="31"/>
      <c r="MNN53" s="31"/>
      <c r="MNO53" s="31"/>
      <c r="MNP53" s="31"/>
      <c r="MNQ53" s="31"/>
      <c r="MNR53" s="31"/>
      <c r="MNS53" s="31"/>
      <c r="MNT53" s="31"/>
      <c r="MNU53" s="31"/>
      <c r="MNV53" s="31"/>
      <c r="MNW53" s="31"/>
      <c r="MNX53" s="31"/>
      <c r="MNY53" s="31"/>
      <c r="MNZ53" s="31"/>
      <c r="MOA53" s="31"/>
      <c r="MOB53" s="31"/>
      <c r="MOC53" s="31"/>
      <c r="MOD53" s="31"/>
      <c r="MOE53" s="31"/>
      <c r="MOF53" s="31"/>
      <c r="MOG53" s="31"/>
      <c r="MOH53" s="31"/>
      <c r="MOI53" s="31"/>
      <c r="MOJ53" s="31"/>
      <c r="MOK53" s="31"/>
      <c r="MOL53" s="31"/>
      <c r="MOM53" s="31"/>
      <c r="MON53" s="31"/>
      <c r="MOO53" s="31"/>
      <c r="MOP53" s="31"/>
      <c r="MOQ53" s="31"/>
      <c r="MOR53" s="31"/>
      <c r="MOS53" s="31"/>
      <c r="MOT53" s="31"/>
      <c r="MOU53" s="31"/>
      <c r="MOV53" s="31"/>
      <c r="MOW53" s="31"/>
      <c r="MOX53" s="31"/>
      <c r="MOY53" s="31"/>
      <c r="MOZ53" s="31"/>
      <c r="MPA53" s="31"/>
      <c r="MPB53" s="31"/>
      <c r="MPC53" s="31"/>
      <c r="MPD53" s="31"/>
      <c r="MPE53" s="31"/>
      <c r="MPF53" s="31"/>
      <c r="MPG53" s="31"/>
      <c r="MPH53" s="31"/>
      <c r="MPI53" s="31"/>
      <c r="MPJ53" s="31"/>
      <c r="MPK53" s="31"/>
      <c r="MPL53" s="31"/>
      <c r="MPM53" s="31"/>
      <c r="MPN53" s="31"/>
      <c r="MPO53" s="31"/>
      <c r="MPP53" s="31"/>
      <c r="MPQ53" s="31"/>
      <c r="MPR53" s="31"/>
      <c r="MPS53" s="31"/>
      <c r="MPT53" s="31"/>
      <c r="MPU53" s="31"/>
      <c r="MPV53" s="31"/>
      <c r="MPW53" s="31"/>
      <c r="MPX53" s="31"/>
      <c r="MPY53" s="31"/>
      <c r="MPZ53" s="31"/>
      <c r="MQA53" s="31"/>
      <c r="MQB53" s="31"/>
      <c r="MQC53" s="31"/>
      <c r="MQD53" s="31"/>
      <c r="MQE53" s="31"/>
      <c r="MQF53" s="31"/>
      <c r="MQG53" s="31"/>
      <c r="MQH53" s="31"/>
      <c r="MQI53" s="31"/>
      <c r="MQJ53" s="31"/>
      <c r="MQK53" s="31"/>
      <c r="MQL53" s="31"/>
      <c r="MQM53" s="31"/>
      <c r="MQN53" s="31"/>
      <c r="MQO53" s="31"/>
      <c r="MQP53" s="31"/>
      <c r="MQQ53" s="31"/>
      <c r="MQR53" s="31"/>
      <c r="MQS53" s="31"/>
      <c r="MQT53" s="31"/>
      <c r="MQU53" s="31"/>
      <c r="MQV53" s="31"/>
      <c r="MQW53" s="31"/>
      <c r="MQX53" s="31"/>
      <c r="MQY53" s="31"/>
      <c r="MQZ53" s="31"/>
      <c r="MRA53" s="31"/>
      <c r="MRB53" s="31"/>
      <c r="MRC53" s="31"/>
      <c r="MRD53" s="31"/>
      <c r="MRE53" s="31"/>
      <c r="MRF53" s="31"/>
      <c r="MRG53" s="31"/>
      <c r="MRH53" s="31"/>
      <c r="MRI53" s="31"/>
      <c r="MRJ53" s="31"/>
      <c r="MRK53" s="31"/>
      <c r="MRL53" s="31"/>
      <c r="MRM53" s="31"/>
      <c r="MRN53" s="31"/>
      <c r="MRO53" s="31"/>
      <c r="MRP53" s="31"/>
      <c r="MRQ53" s="31"/>
      <c r="MRR53" s="31"/>
      <c r="MRS53" s="31"/>
      <c r="MRT53" s="31"/>
      <c r="MRU53" s="31"/>
      <c r="MRV53" s="31"/>
      <c r="MRW53" s="31"/>
      <c r="MRX53" s="31"/>
      <c r="MRY53" s="31"/>
      <c r="MRZ53" s="31"/>
      <c r="MSA53" s="31"/>
      <c r="MSB53" s="31"/>
      <c r="MSC53" s="31"/>
      <c r="MSD53" s="31"/>
      <c r="MSE53" s="31"/>
      <c r="MSF53" s="31"/>
      <c r="MSG53" s="31"/>
      <c r="MSH53" s="31"/>
      <c r="MSI53" s="31"/>
      <c r="MSJ53" s="31"/>
      <c r="MSK53" s="31"/>
      <c r="MSL53" s="31"/>
      <c r="MSM53" s="31"/>
      <c r="MSN53" s="31"/>
      <c r="MSO53" s="31"/>
      <c r="MSP53" s="31"/>
      <c r="MSQ53" s="31"/>
      <c r="MSR53" s="31"/>
      <c r="MSS53" s="31"/>
      <c r="MST53" s="31"/>
      <c r="MSU53" s="31"/>
      <c r="MSV53" s="31"/>
      <c r="MSW53" s="31"/>
      <c r="MSX53" s="31"/>
      <c r="MSY53" s="31"/>
      <c r="MSZ53" s="31"/>
      <c r="MTA53" s="31"/>
      <c r="MTB53" s="31"/>
      <c r="MTC53" s="31"/>
      <c r="MTD53" s="31"/>
      <c r="MTE53" s="31"/>
      <c r="MTF53" s="31"/>
      <c r="MTG53" s="31"/>
      <c r="MTH53" s="31"/>
      <c r="MTI53" s="31"/>
      <c r="MTJ53" s="31"/>
      <c r="MTK53" s="31"/>
      <c r="MTL53" s="31"/>
      <c r="MTM53" s="31"/>
      <c r="MTN53" s="31"/>
      <c r="MTO53" s="31"/>
      <c r="MTP53" s="31"/>
      <c r="MTQ53" s="31"/>
      <c r="MTR53" s="31"/>
      <c r="MTS53" s="31"/>
      <c r="MTT53" s="31"/>
      <c r="MTU53" s="31"/>
      <c r="MTV53" s="31"/>
      <c r="MTW53" s="31"/>
      <c r="MTX53" s="31"/>
      <c r="MTY53" s="31"/>
      <c r="MTZ53" s="31"/>
      <c r="MUA53" s="31"/>
      <c r="MUB53" s="31"/>
      <c r="MUC53" s="31"/>
      <c r="MUD53" s="31"/>
      <c r="MUE53" s="31"/>
      <c r="MUF53" s="31"/>
      <c r="MUG53" s="31"/>
      <c r="MUH53" s="31"/>
      <c r="MUI53" s="31"/>
      <c r="MUJ53" s="31"/>
      <c r="MUK53" s="31"/>
      <c r="MUL53" s="31"/>
      <c r="MUM53" s="31"/>
      <c r="MUN53" s="31"/>
      <c r="MUO53" s="31"/>
      <c r="MUP53" s="31"/>
      <c r="MUQ53" s="31"/>
      <c r="MUR53" s="31"/>
      <c r="MUS53" s="31"/>
      <c r="MUT53" s="31"/>
      <c r="MUU53" s="31"/>
      <c r="MUV53" s="31"/>
      <c r="MUW53" s="31"/>
      <c r="MUX53" s="31"/>
      <c r="MUY53" s="31"/>
      <c r="MUZ53" s="31"/>
      <c r="MVA53" s="31"/>
      <c r="MVB53" s="31"/>
      <c r="MVC53" s="31"/>
      <c r="MVD53" s="31"/>
      <c r="MVE53" s="31"/>
      <c r="MVF53" s="31"/>
      <c r="MVG53" s="31"/>
      <c r="MVH53" s="31"/>
      <c r="MVI53" s="31"/>
      <c r="MVJ53" s="31"/>
      <c r="MVK53" s="31"/>
      <c r="MVL53" s="31"/>
      <c r="MVM53" s="31"/>
      <c r="MVN53" s="31"/>
      <c r="MVO53" s="31"/>
      <c r="MVP53" s="31"/>
      <c r="MVQ53" s="31"/>
      <c r="MVR53" s="31"/>
      <c r="MVS53" s="31"/>
      <c r="MVT53" s="31"/>
      <c r="MVU53" s="31"/>
      <c r="MVV53" s="31"/>
      <c r="MVW53" s="31"/>
      <c r="MVX53" s="31"/>
      <c r="MVY53" s="31"/>
      <c r="MVZ53" s="31"/>
      <c r="MWA53" s="31"/>
      <c r="MWB53" s="31"/>
      <c r="MWC53" s="31"/>
      <c r="MWD53" s="31"/>
      <c r="MWE53" s="31"/>
      <c r="MWF53" s="31"/>
      <c r="MWG53" s="31"/>
      <c r="MWH53" s="31"/>
      <c r="MWI53" s="31"/>
      <c r="MWJ53" s="31"/>
      <c r="MWK53" s="31"/>
      <c r="MWL53" s="31"/>
      <c r="MWM53" s="31"/>
      <c r="MWN53" s="31"/>
      <c r="MWO53" s="31"/>
      <c r="MWP53" s="31"/>
      <c r="MWQ53" s="31"/>
      <c r="MWR53" s="31"/>
      <c r="MWS53" s="31"/>
      <c r="MWT53" s="31"/>
      <c r="MWU53" s="31"/>
      <c r="MWV53" s="31"/>
      <c r="MWW53" s="31"/>
      <c r="MWX53" s="31"/>
      <c r="MWY53" s="31"/>
      <c r="MWZ53" s="31"/>
      <c r="MXA53" s="31"/>
      <c r="MXB53" s="31"/>
      <c r="MXC53" s="31"/>
      <c r="MXD53" s="31"/>
      <c r="MXE53" s="31"/>
      <c r="MXF53" s="31"/>
      <c r="MXG53" s="31"/>
      <c r="MXH53" s="31"/>
      <c r="MXI53" s="31"/>
      <c r="MXJ53" s="31"/>
      <c r="MXK53" s="31"/>
      <c r="MXL53" s="31"/>
      <c r="MXM53" s="31"/>
      <c r="MXN53" s="31"/>
      <c r="MXO53" s="31"/>
      <c r="MXP53" s="31"/>
      <c r="MXQ53" s="31"/>
      <c r="MXR53" s="31"/>
      <c r="MXS53" s="31"/>
      <c r="MXT53" s="31"/>
      <c r="MXU53" s="31"/>
      <c r="MXV53" s="31"/>
      <c r="MXW53" s="31"/>
      <c r="MXX53" s="31"/>
      <c r="MXY53" s="31"/>
      <c r="MXZ53" s="31"/>
      <c r="MYA53" s="31"/>
      <c r="MYB53" s="31"/>
      <c r="MYC53" s="31"/>
      <c r="MYD53" s="31"/>
      <c r="MYE53" s="31"/>
      <c r="MYF53" s="31"/>
      <c r="MYG53" s="31"/>
      <c r="MYH53" s="31"/>
      <c r="MYI53" s="31"/>
      <c r="MYJ53" s="31"/>
      <c r="MYK53" s="31"/>
      <c r="MYL53" s="31"/>
      <c r="MYM53" s="31"/>
      <c r="MYN53" s="31"/>
      <c r="MYO53" s="31"/>
      <c r="MYP53" s="31"/>
      <c r="MYQ53" s="31"/>
      <c r="MYR53" s="31"/>
      <c r="MYS53" s="31"/>
      <c r="MYT53" s="31"/>
      <c r="MYU53" s="31"/>
      <c r="MYV53" s="31"/>
      <c r="MYW53" s="31"/>
      <c r="MYX53" s="31"/>
      <c r="MYY53" s="31"/>
      <c r="MYZ53" s="31"/>
      <c r="MZA53" s="31"/>
      <c r="MZB53" s="31"/>
      <c r="MZC53" s="31"/>
      <c r="MZD53" s="31"/>
      <c r="MZE53" s="31"/>
      <c r="MZF53" s="31"/>
      <c r="MZG53" s="31"/>
      <c r="MZH53" s="31"/>
      <c r="MZI53" s="31"/>
      <c r="MZJ53" s="31"/>
      <c r="MZK53" s="31"/>
      <c r="MZL53" s="31"/>
      <c r="MZM53" s="31"/>
      <c r="MZN53" s="31"/>
      <c r="MZO53" s="31"/>
      <c r="MZP53" s="31"/>
      <c r="MZQ53" s="31"/>
      <c r="MZR53" s="31"/>
      <c r="MZS53" s="31"/>
      <c r="MZT53" s="31"/>
      <c r="MZU53" s="31"/>
      <c r="MZV53" s="31"/>
      <c r="MZW53" s="31"/>
      <c r="MZX53" s="31"/>
      <c r="MZY53" s="31"/>
      <c r="MZZ53" s="31"/>
      <c r="NAA53" s="31"/>
      <c r="NAB53" s="31"/>
      <c r="NAC53" s="31"/>
      <c r="NAD53" s="31"/>
      <c r="NAE53" s="31"/>
      <c r="NAF53" s="31"/>
      <c r="NAG53" s="31"/>
      <c r="NAH53" s="31"/>
      <c r="NAI53" s="31"/>
      <c r="NAJ53" s="31"/>
      <c r="NAK53" s="31"/>
      <c r="NAL53" s="31"/>
      <c r="NAM53" s="31"/>
      <c r="NAN53" s="31"/>
      <c r="NAO53" s="31"/>
      <c r="NAP53" s="31"/>
      <c r="NAQ53" s="31"/>
      <c r="NAR53" s="31"/>
      <c r="NAS53" s="31"/>
      <c r="NAT53" s="31"/>
      <c r="NAU53" s="31"/>
      <c r="NAV53" s="31"/>
      <c r="NAW53" s="31"/>
      <c r="NAX53" s="31"/>
      <c r="NAY53" s="31"/>
      <c r="NAZ53" s="31"/>
      <c r="NBA53" s="31"/>
      <c r="NBB53" s="31"/>
      <c r="NBC53" s="31"/>
      <c r="NBD53" s="31"/>
      <c r="NBE53" s="31"/>
      <c r="NBF53" s="31"/>
      <c r="NBG53" s="31"/>
      <c r="NBH53" s="31"/>
      <c r="NBI53" s="31"/>
      <c r="NBJ53" s="31"/>
      <c r="NBK53" s="31"/>
      <c r="NBL53" s="31"/>
      <c r="NBM53" s="31"/>
      <c r="NBN53" s="31"/>
      <c r="NBO53" s="31"/>
      <c r="NBP53" s="31"/>
      <c r="NBQ53" s="31"/>
      <c r="NBR53" s="31"/>
      <c r="NBS53" s="31"/>
      <c r="NBT53" s="31"/>
      <c r="NBU53" s="31"/>
      <c r="NBV53" s="31"/>
      <c r="NBW53" s="31"/>
      <c r="NBX53" s="31"/>
      <c r="NBY53" s="31"/>
      <c r="NBZ53" s="31"/>
      <c r="NCA53" s="31"/>
      <c r="NCB53" s="31"/>
      <c r="NCC53" s="31"/>
      <c r="NCD53" s="31"/>
      <c r="NCE53" s="31"/>
      <c r="NCF53" s="31"/>
      <c r="NCG53" s="31"/>
      <c r="NCH53" s="31"/>
      <c r="NCI53" s="31"/>
      <c r="NCJ53" s="31"/>
      <c r="NCK53" s="31"/>
      <c r="NCL53" s="31"/>
      <c r="NCM53" s="31"/>
      <c r="NCN53" s="31"/>
      <c r="NCO53" s="31"/>
      <c r="NCP53" s="31"/>
      <c r="NCQ53" s="31"/>
      <c r="NCR53" s="31"/>
      <c r="NCS53" s="31"/>
      <c r="NCT53" s="31"/>
      <c r="NCU53" s="31"/>
      <c r="NCV53" s="31"/>
      <c r="NCW53" s="31"/>
      <c r="NCX53" s="31"/>
      <c r="NCY53" s="31"/>
      <c r="NCZ53" s="31"/>
      <c r="NDA53" s="31"/>
      <c r="NDB53" s="31"/>
      <c r="NDC53" s="31"/>
      <c r="NDD53" s="31"/>
      <c r="NDE53" s="31"/>
      <c r="NDF53" s="31"/>
      <c r="NDG53" s="31"/>
      <c r="NDH53" s="31"/>
      <c r="NDI53" s="31"/>
      <c r="NDJ53" s="31"/>
      <c r="NDK53" s="31"/>
      <c r="NDL53" s="31"/>
      <c r="NDM53" s="31"/>
      <c r="NDN53" s="31"/>
      <c r="NDO53" s="31"/>
      <c r="NDP53" s="31"/>
      <c r="NDQ53" s="31"/>
      <c r="NDR53" s="31"/>
      <c r="NDS53" s="31"/>
      <c r="NDT53" s="31"/>
      <c r="NDU53" s="31"/>
      <c r="NDV53" s="31"/>
      <c r="NDW53" s="31"/>
      <c r="NDX53" s="31"/>
      <c r="NDY53" s="31"/>
      <c r="NDZ53" s="31"/>
      <c r="NEA53" s="31"/>
      <c r="NEB53" s="31"/>
      <c r="NEC53" s="31"/>
      <c r="NED53" s="31"/>
      <c r="NEE53" s="31"/>
      <c r="NEF53" s="31"/>
      <c r="NEG53" s="31"/>
      <c r="NEH53" s="31"/>
      <c r="NEI53" s="31"/>
      <c r="NEJ53" s="31"/>
      <c r="NEK53" s="31"/>
      <c r="NEL53" s="31"/>
      <c r="NEM53" s="31"/>
      <c r="NEN53" s="31"/>
      <c r="NEO53" s="31"/>
      <c r="NEP53" s="31"/>
      <c r="NEQ53" s="31"/>
      <c r="NER53" s="31"/>
      <c r="NES53" s="31"/>
      <c r="NET53" s="31"/>
      <c r="NEU53" s="31"/>
      <c r="NEV53" s="31"/>
      <c r="NEW53" s="31"/>
      <c r="NEX53" s="31"/>
      <c r="NEY53" s="31"/>
      <c r="NEZ53" s="31"/>
      <c r="NFA53" s="31"/>
      <c r="NFB53" s="31"/>
      <c r="NFC53" s="31"/>
      <c r="NFD53" s="31"/>
      <c r="NFE53" s="31"/>
      <c r="NFF53" s="31"/>
      <c r="NFG53" s="31"/>
      <c r="NFH53" s="31"/>
      <c r="NFI53" s="31"/>
      <c r="NFJ53" s="31"/>
      <c r="NFK53" s="31"/>
      <c r="NFL53" s="31"/>
      <c r="NFM53" s="31"/>
      <c r="NFN53" s="31"/>
      <c r="NFO53" s="31"/>
      <c r="NFP53" s="31"/>
      <c r="NFQ53" s="31"/>
      <c r="NFR53" s="31"/>
      <c r="NFS53" s="31"/>
      <c r="NFT53" s="31"/>
      <c r="NFU53" s="31"/>
      <c r="NFV53" s="31"/>
      <c r="NFW53" s="31"/>
      <c r="NFX53" s="31"/>
      <c r="NFY53" s="31"/>
      <c r="NFZ53" s="31"/>
      <c r="NGA53" s="31"/>
      <c r="NGB53" s="31"/>
      <c r="NGC53" s="31"/>
      <c r="NGD53" s="31"/>
      <c r="NGE53" s="31"/>
      <c r="NGF53" s="31"/>
      <c r="NGG53" s="31"/>
      <c r="NGH53" s="31"/>
      <c r="NGI53" s="31"/>
      <c r="NGJ53" s="31"/>
      <c r="NGK53" s="31"/>
      <c r="NGL53" s="31"/>
      <c r="NGM53" s="31"/>
      <c r="NGN53" s="31"/>
      <c r="NGO53" s="31"/>
      <c r="NGP53" s="31"/>
      <c r="NGQ53" s="31"/>
      <c r="NGR53" s="31"/>
      <c r="NGS53" s="31"/>
      <c r="NGT53" s="31"/>
      <c r="NGU53" s="31"/>
      <c r="NGV53" s="31"/>
      <c r="NGW53" s="31"/>
      <c r="NGX53" s="31"/>
      <c r="NGY53" s="31"/>
      <c r="NGZ53" s="31"/>
      <c r="NHA53" s="31"/>
      <c r="NHB53" s="31"/>
      <c r="NHC53" s="31"/>
      <c r="NHD53" s="31"/>
      <c r="NHE53" s="31"/>
      <c r="NHF53" s="31"/>
      <c r="NHG53" s="31"/>
      <c r="NHH53" s="31"/>
      <c r="NHI53" s="31"/>
      <c r="NHJ53" s="31"/>
      <c r="NHK53" s="31"/>
      <c r="NHL53" s="31"/>
      <c r="NHM53" s="31"/>
      <c r="NHN53" s="31"/>
      <c r="NHO53" s="31"/>
      <c r="NHP53" s="31"/>
      <c r="NHQ53" s="31"/>
      <c r="NHR53" s="31"/>
      <c r="NHS53" s="31"/>
      <c r="NHT53" s="31"/>
      <c r="NHU53" s="31"/>
      <c r="NHV53" s="31"/>
      <c r="NHW53" s="31"/>
      <c r="NHX53" s="31"/>
      <c r="NHY53" s="31"/>
      <c r="NHZ53" s="31"/>
      <c r="NIA53" s="31"/>
      <c r="NIB53" s="31"/>
      <c r="NIC53" s="31"/>
      <c r="NID53" s="31"/>
      <c r="NIE53" s="31"/>
      <c r="NIF53" s="31"/>
      <c r="NIG53" s="31"/>
      <c r="NIH53" s="31"/>
      <c r="NII53" s="31"/>
      <c r="NIJ53" s="31"/>
      <c r="NIK53" s="31"/>
      <c r="NIL53" s="31"/>
      <c r="NIM53" s="31"/>
      <c r="NIN53" s="31"/>
      <c r="NIO53" s="31"/>
      <c r="NIP53" s="31"/>
      <c r="NIQ53" s="31"/>
      <c r="NIR53" s="31"/>
      <c r="NIS53" s="31"/>
      <c r="NIT53" s="31"/>
      <c r="NIU53" s="31"/>
      <c r="NIV53" s="31"/>
      <c r="NIW53" s="31"/>
      <c r="NIX53" s="31"/>
      <c r="NIY53" s="31"/>
      <c r="NIZ53" s="31"/>
      <c r="NJA53" s="31"/>
      <c r="NJB53" s="31"/>
      <c r="NJC53" s="31"/>
      <c r="NJD53" s="31"/>
      <c r="NJE53" s="31"/>
      <c r="NJF53" s="31"/>
      <c r="NJG53" s="31"/>
      <c r="NJH53" s="31"/>
      <c r="NJI53" s="31"/>
      <c r="NJJ53" s="31"/>
      <c r="NJK53" s="31"/>
      <c r="NJL53" s="31"/>
      <c r="NJM53" s="31"/>
      <c r="NJN53" s="31"/>
      <c r="NJO53" s="31"/>
      <c r="NJP53" s="31"/>
      <c r="NJQ53" s="31"/>
      <c r="NJR53" s="31"/>
      <c r="NJS53" s="31"/>
      <c r="NJT53" s="31"/>
      <c r="NJU53" s="31"/>
      <c r="NJV53" s="31"/>
      <c r="NJW53" s="31"/>
      <c r="NJX53" s="31"/>
      <c r="NJY53" s="31"/>
      <c r="NJZ53" s="31"/>
      <c r="NKA53" s="31"/>
      <c r="NKB53" s="31"/>
      <c r="NKC53" s="31"/>
      <c r="NKD53" s="31"/>
      <c r="NKE53" s="31"/>
      <c r="NKF53" s="31"/>
      <c r="NKG53" s="31"/>
      <c r="NKH53" s="31"/>
      <c r="NKI53" s="31"/>
      <c r="NKJ53" s="31"/>
      <c r="NKK53" s="31"/>
      <c r="NKL53" s="31"/>
      <c r="NKM53" s="31"/>
      <c r="NKN53" s="31"/>
      <c r="NKO53" s="31"/>
      <c r="NKP53" s="31"/>
      <c r="NKQ53" s="31"/>
      <c r="NKR53" s="31"/>
      <c r="NKS53" s="31"/>
      <c r="NKT53" s="31"/>
      <c r="NKU53" s="31"/>
      <c r="NKV53" s="31"/>
      <c r="NKW53" s="31"/>
      <c r="NKX53" s="31"/>
      <c r="NKY53" s="31"/>
      <c r="NKZ53" s="31"/>
      <c r="NLA53" s="31"/>
      <c r="NLB53" s="31"/>
      <c r="NLC53" s="31"/>
      <c r="NLD53" s="31"/>
      <c r="NLE53" s="31"/>
      <c r="NLF53" s="31"/>
      <c r="NLG53" s="31"/>
      <c r="NLH53" s="31"/>
      <c r="NLI53" s="31"/>
      <c r="NLJ53" s="31"/>
      <c r="NLK53" s="31"/>
      <c r="NLL53" s="31"/>
      <c r="NLM53" s="31"/>
      <c r="NLN53" s="31"/>
      <c r="NLO53" s="31"/>
      <c r="NLP53" s="31"/>
      <c r="NLQ53" s="31"/>
      <c r="NLR53" s="31"/>
      <c r="NLS53" s="31"/>
      <c r="NLT53" s="31"/>
      <c r="NLU53" s="31"/>
      <c r="NLV53" s="31"/>
      <c r="NLW53" s="31"/>
      <c r="NLX53" s="31"/>
      <c r="NLY53" s="31"/>
      <c r="NLZ53" s="31"/>
      <c r="NMA53" s="31"/>
      <c r="NMB53" s="31"/>
      <c r="NMC53" s="31"/>
      <c r="NMD53" s="31"/>
      <c r="NME53" s="31"/>
      <c r="NMF53" s="31"/>
      <c r="NMG53" s="31"/>
      <c r="NMH53" s="31"/>
      <c r="NMI53" s="31"/>
      <c r="NMJ53" s="31"/>
      <c r="NMK53" s="31"/>
      <c r="NML53" s="31"/>
      <c r="NMM53" s="31"/>
      <c r="NMN53" s="31"/>
      <c r="NMO53" s="31"/>
      <c r="NMP53" s="31"/>
      <c r="NMQ53" s="31"/>
      <c r="NMR53" s="31"/>
      <c r="NMS53" s="31"/>
      <c r="NMT53" s="31"/>
      <c r="NMU53" s="31"/>
      <c r="NMV53" s="31"/>
      <c r="NMW53" s="31"/>
      <c r="NMX53" s="31"/>
      <c r="NMY53" s="31"/>
      <c r="NMZ53" s="31"/>
      <c r="NNA53" s="31"/>
      <c r="NNB53" s="31"/>
      <c r="NNC53" s="31"/>
      <c r="NND53" s="31"/>
      <c r="NNE53" s="31"/>
      <c r="NNF53" s="31"/>
      <c r="NNG53" s="31"/>
      <c r="NNH53" s="31"/>
      <c r="NNI53" s="31"/>
      <c r="NNJ53" s="31"/>
      <c r="NNK53" s="31"/>
      <c r="NNL53" s="31"/>
      <c r="NNM53" s="31"/>
      <c r="NNN53" s="31"/>
      <c r="NNO53" s="31"/>
      <c r="NNP53" s="31"/>
      <c r="NNQ53" s="31"/>
      <c r="NNR53" s="31"/>
      <c r="NNS53" s="31"/>
      <c r="NNT53" s="31"/>
      <c r="NNU53" s="31"/>
      <c r="NNV53" s="31"/>
      <c r="NNW53" s="31"/>
      <c r="NNX53" s="31"/>
      <c r="NNY53" s="31"/>
      <c r="NNZ53" s="31"/>
      <c r="NOA53" s="31"/>
      <c r="NOB53" s="31"/>
      <c r="NOC53" s="31"/>
      <c r="NOD53" s="31"/>
      <c r="NOE53" s="31"/>
      <c r="NOF53" s="31"/>
      <c r="NOG53" s="31"/>
      <c r="NOH53" s="31"/>
      <c r="NOI53" s="31"/>
      <c r="NOJ53" s="31"/>
      <c r="NOK53" s="31"/>
      <c r="NOL53" s="31"/>
      <c r="NOM53" s="31"/>
      <c r="NON53" s="31"/>
      <c r="NOO53" s="31"/>
      <c r="NOP53" s="31"/>
      <c r="NOQ53" s="31"/>
      <c r="NOR53" s="31"/>
      <c r="NOS53" s="31"/>
      <c r="NOT53" s="31"/>
      <c r="NOU53" s="31"/>
      <c r="NOV53" s="31"/>
      <c r="NOW53" s="31"/>
      <c r="NOX53" s="31"/>
      <c r="NOY53" s="31"/>
      <c r="NOZ53" s="31"/>
      <c r="NPA53" s="31"/>
      <c r="NPB53" s="31"/>
      <c r="NPC53" s="31"/>
      <c r="NPD53" s="31"/>
      <c r="NPE53" s="31"/>
      <c r="NPF53" s="31"/>
      <c r="NPG53" s="31"/>
      <c r="NPH53" s="31"/>
      <c r="NPI53" s="31"/>
      <c r="NPJ53" s="31"/>
      <c r="NPK53" s="31"/>
      <c r="NPL53" s="31"/>
      <c r="NPM53" s="31"/>
      <c r="NPN53" s="31"/>
      <c r="NPO53" s="31"/>
      <c r="NPP53" s="31"/>
      <c r="NPQ53" s="31"/>
      <c r="NPR53" s="31"/>
      <c r="NPS53" s="31"/>
      <c r="NPT53" s="31"/>
      <c r="NPU53" s="31"/>
      <c r="NPV53" s="31"/>
      <c r="NPW53" s="31"/>
      <c r="NPX53" s="31"/>
      <c r="NPY53" s="31"/>
      <c r="NPZ53" s="31"/>
      <c r="NQA53" s="31"/>
      <c r="NQB53" s="31"/>
      <c r="NQC53" s="31"/>
      <c r="NQD53" s="31"/>
      <c r="NQE53" s="31"/>
      <c r="NQF53" s="31"/>
      <c r="NQG53" s="31"/>
      <c r="NQH53" s="31"/>
      <c r="NQI53" s="31"/>
      <c r="NQJ53" s="31"/>
      <c r="NQK53" s="31"/>
      <c r="NQL53" s="31"/>
      <c r="NQM53" s="31"/>
      <c r="NQN53" s="31"/>
      <c r="NQO53" s="31"/>
      <c r="NQP53" s="31"/>
      <c r="NQQ53" s="31"/>
      <c r="NQR53" s="31"/>
      <c r="NQS53" s="31"/>
      <c r="NQT53" s="31"/>
      <c r="NQU53" s="31"/>
      <c r="NQV53" s="31"/>
      <c r="NQW53" s="31"/>
      <c r="NQX53" s="31"/>
      <c r="NQY53" s="31"/>
      <c r="NQZ53" s="31"/>
      <c r="NRA53" s="31"/>
      <c r="NRB53" s="31"/>
      <c r="NRC53" s="31"/>
      <c r="NRD53" s="31"/>
      <c r="NRE53" s="31"/>
      <c r="NRF53" s="31"/>
      <c r="NRG53" s="31"/>
      <c r="NRH53" s="31"/>
      <c r="NRI53" s="31"/>
      <c r="NRJ53" s="31"/>
      <c r="NRK53" s="31"/>
      <c r="NRL53" s="31"/>
      <c r="NRM53" s="31"/>
      <c r="NRN53" s="31"/>
      <c r="NRO53" s="31"/>
      <c r="NRP53" s="31"/>
      <c r="NRQ53" s="31"/>
      <c r="NRR53" s="31"/>
      <c r="NRS53" s="31"/>
      <c r="NRT53" s="31"/>
      <c r="NRU53" s="31"/>
      <c r="NRV53" s="31"/>
      <c r="NRW53" s="31"/>
      <c r="NRX53" s="31"/>
      <c r="NRY53" s="31"/>
      <c r="NRZ53" s="31"/>
      <c r="NSA53" s="31"/>
      <c r="NSB53" s="31"/>
      <c r="NSC53" s="31"/>
      <c r="NSD53" s="31"/>
      <c r="NSE53" s="31"/>
      <c r="NSF53" s="31"/>
      <c r="NSG53" s="31"/>
      <c r="NSH53" s="31"/>
      <c r="NSI53" s="31"/>
      <c r="NSJ53" s="31"/>
      <c r="NSK53" s="31"/>
      <c r="NSL53" s="31"/>
      <c r="NSM53" s="31"/>
      <c r="NSN53" s="31"/>
      <c r="NSO53" s="31"/>
      <c r="NSP53" s="31"/>
      <c r="NSQ53" s="31"/>
      <c r="NSR53" s="31"/>
      <c r="NSS53" s="31"/>
      <c r="NST53" s="31"/>
      <c r="NSU53" s="31"/>
      <c r="NSV53" s="31"/>
      <c r="NSW53" s="31"/>
      <c r="NSX53" s="31"/>
      <c r="NSY53" s="31"/>
      <c r="NSZ53" s="31"/>
      <c r="NTA53" s="31"/>
      <c r="NTB53" s="31"/>
      <c r="NTC53" s="31"/>
      <c r="NTD53" s="31"/>
      <c r="NTE53" s="31"/>
      <c r="NTF53" s="31"/>
      <c r="NTG53" s="31"/>
      <c r="NTH53" s="31"/>
      <c r="NTI53" s="31"/>
      <c r="NTJ53" s="31"/>
      <c r="NTK53" s="31"/>
      <c r="NTL53" s="31"/>
      <c r="NTM53" s="31"/>
      <c r="NTN53" s="31"/>
      <c r="NTO53" s="31"/>
      <c r="NTP53" s="31"/>
      <c r="NTQ53" s="31"/>
      <c r="NTR53" s="31"/>
      <c r="NTS53" s="31"/>
      <c r="NTT53" s="31"/>
      <c r="NTU53" s="31"/>
      <c r="NTV53" s="31"/>
      <c r="NTW53" s="31"/>
      <c r="NTX53" s="31"/>
      <c r="NTY53" s="31"/>
      <c r="NTZ53" s="31"/>
      <c r="NUA53" s="31"/>
      <c r="NUB53" s="31"/>
      <c r="NUC53" s="31"/>
      <c r="NUD53" s="31"/>
      <c r="NUE53" s="31"/>
      <c r="NUF53" s="31"/>
      <c r="NUG53" s="31"/>
      <c r="NUH53" s="31"/>
      <c r="NUI53" s="31"/>
      <c r="NUJ53" s="31"/>
      <c r="NUK53" s="31"/>
      <c r="NUL53" s="31"/>
      <c r="NUM53" s="31"/>
      <c r="NUN53" s="31"/>
      <c r="NUO53" s="31"/>
      <c r="NUP53" s="31"/>
      <c r="NUQ53" s="31"/>
      <c r="NUR53" s="31"/>
      <c r="NUS53" s="31"/>
      <c r="NUT53" s="31"/>
      <c r="NUU53" s="31"/>
      <c r="NUV53" s="31"/>
      <c r="NUW53" s="31"/>
      <c r="NUX53" s="31"/>
      <c r="NUY53" s="31"/>
      <c r="NUZ53" s="31"/>
      <c r="NVA53" s="31"/>
      <c r="NVB53" s="31"/>
      <c r="NVC53" s="31"/>
      <c r="NVD53" s="31"/>
      <c r="NVE53" s="31"/>
      <c r="NVF53" s="31"/>
      <c r="NVG53" s="31"/>
      <c r="NVH53" s="31"/>
      <c r="NVI53" s="31"/>
      <c r="NVJ53" s="31"/>
      <c r="NVK53" s="31"/>
      <c r="NVL53" s="31"/>
      <c r="NVM53" s="31"/>
      <c r="NVN53" s="31"/>
      <c r="NVO53" s="31"/>
      <c r="NVP53" s="31"/>
      <c r="NVQ53" s="31"/>
      <c r="NVR53" s="31"/>
      <c r="NVS53" s="31"/>
      <c r="NVT53" s="31"/>
      <c r="NVU53" s="31"/>
      <c r="NVV53" s="31"/>
      <c r="NVW53" s="31"/>
      <c r="NVX53" s="31"/>
      <c r="NVY53" s="31"/>
      <c r="NVZ53" s="31"/>
      <c r="NWA53" s="31"/>
      <c r="NWB53" s="31"/>
      <c r="NWC53" s="31"/>
      <c r="NWD53" s="31"/>
      <c r="NWE53" s="31"/>
      <c r="NWF53" s="31"/>
      <c r="NWG53" s="31"/>
      <c r="NWH53" s="31"/>
      <c r="NWI53" s="31"/>
      <c r="NWJ53" s="31"/>
      <c r="NWK53" s="31"/>
      <c r="NWL53" s="31"/>
      <c r="NWM53" s="31"/>
      <c r="NWN53" s="31"/>
      <c r="NWO53" s="31"/>
      <c r="NWP53" s="31"/>
      <c r="NWQ53" s="31"/>
      <c r="NWR53" s="31"/>
      <c r="NWS53" s="31"/>
      <c r="NWT53" s="31"/>
      <c r="NWU53" s="31"/>
      <c r="NWV53" s="31"/>
      <c r="NWW53" s="31"/>
      <c r="NWX53" s="31"/>
      <c r="NWY53" s="31"/>
      <c r="NWZ53" s="31"/>
      <c r="NXA53" s="31"/>
      <c r="NXB53" s="31"/>
      <c r="NXC53" s="31"/>
      <c r="NXD53" s="31"/>
      <c r="NXE53" s="31"/>
      <c r="NXF53" s="31"/>
      <c r="NXG53" s="31"/>
      <c r="NXH53" s="31"/>
      <c r="NXI53" s="31"/>
      <c r="NXJ53" s="31"/>
      <c r="NXK53" s="31"/>
      <c r="NXL53" s="31"/>
      <c r="NXM53" s="31"/>
      <c r="NXN53" s="31"/>
      <c r="NXO53" s="31"/>
      <c r="NXP53" s="31"/>
      <c r="NXQ53" s="31"/>
      <c r="NXR53" s="31"/>
      <c r="NXS53" s="31"/>
      <c r="NXT53" s="31"/>
      <c r="NXU53" s="31"/>
      <c r="NXV53" s="31"/>
      <c r="NXW53" s="31"/>
      <c r="NXX53" s="31"/>
      <c r="NXY53" s="31"/>
      <c r="NXZ53" s="31"/>
      <c r="NYA53" s="31"/>
      <c r="NYB53" s="31"/>
      <c r="NYC53" s="31"/>
      <c r="NYD53" s="31"/>
      <c r="NYE53" s="31"/>
      <c r="NYF53" s="31"/>
      <c r="NYG53" s="31"/>
      <c r="NYH53" s="31"/>
      <c r="NYI53" s="31"/>
      <c r="NYJ53" s="31"/>
      <c r="NYK53" s="31"/>
      <c r="NYL53" s="31"/>
      <c r="NYM53" s="31"/>
      <c r="NYN53" s="31"/>
      <c r="NYO53" s="31"/>
      <c r="NYP53" s="31"/>
      <c r="NYQ53" s="31"/>
      <c r="NYR53" s="31"/>
      <c r="NYS53" s="31"/>
      <c r="NYT53" s="31"/>
      <c r="NYU53" s="31"/>
      <c r="NYV53" s="31"/>
      <c r="NYW53" s="31"/>
      <c r="NYX53" s="31"/>
      <c r="NYY53" s="31"/>
      <c r="NYZ53" s="31"/>
      <c r="NZA53" s="31"/>
      <c r="NZB53" s="31"/>
      <c r="NZC53" s="31"/>
      <c r="NZD53" s="31"/>
      <c r="NZE53" s="31"/>
      <c r="NZF53" s="31"/>
      <c r="NZG53" s="31"/>
      <c r="NZH53" s="31"/>
      <c r="NZI53" s="31"/>
      <c r="NZJ53" s="31"/>
      <c r="NZK53" s="31"/>
      <c r="NZL53" s="31"/>
      <c r="NZM53" s="31"/>
      <c r="NZN53" s="31"/>
      <c r="NZO53" s="31"/>
      <c r="NZP53" s="31"/>
      <c r="NZQ53" s="31"/>
      <c r="NZR53" s="31"/>
      <c r="NZS53" s="31"/>
      <c r="NZT53" s="31"/>
      <c r="NZU53" s="31"/>
      <c r="NZV53" s="31"/>
      <c r="NZW53" s="31"/>
      <c r="NZX53" s="31"/>
      <c r="NZY53" s="31"/>
      <c r="NZZ53" s="31"/>
      <c r="OAA53" s="31"/>
      <c r="OAB53" s="31"/>
      <c r="OAC53" s="31"/>
      <c r="OAD53" s="31"/>
      <c r="OAE53" s="31"/>
      <c r="OAF53" s="31"/>
      <c r="OAG53" s="31"/>
      <c r="OAH53" s="31"/>
      <c r="OAI53" s="31"/>
      <c r="OAJ53" s="31"/>
      <c r="OAK53" s="31"/>
      <c r="OAL53" s="31"/>
      <c r="OAM53" s="31"/>
      <c r="OAN53" s="31"/>
      <c r="OAO53" s="31"/>
      <c r="OAP53" s="31"/>
      <c r="OAQ53" s="31"/>
      <c r="OAR53" s="31"/>
      <c r="OAS53" s="31"/>
      <c r="OAT53" s="31"/>
      <c r="OAU53" s="31"/>
      <c r="OAV53" s="31"/>
      <c r="OAW53" s="31"/>
      <c r="OAX53" s="31"/>
      <c r="OAY53" s="31"/>
      <c r="OAZ53" s="31"/>
      <c r="OBA53" s="31"/>
      <c r="OBB53" s="31"/>
      <c r="OBC53" s="31"/>
      <c r="OBD53" s="31"/>
      <c r="OBE53" s="31"/>
      <c r="OBF53" s="31"/>
      <c r="OBG53" s="31"/>
      <c r="OBH53" s="31"/>
      <c r="OBI53" s="31"/>
      <c r="OBJ53" s="31"/>
      <c r="OBK53" s="31"/>
      <c r="OBL53" s="31"/>
      <c r="OBM53" s="31"/>
      <c r="OBN53" s="31"/>
      <c r="OBO53" s="31"/>
      <c r="OBP53" s="31"/>
      <c r="OBQ53" s="31"/>
      <c r="OBR53" s="31"/>
      <c r="OBS53" s="31"/>
      <c r="OBT53" s="31"/>
      <c r="OBU53" s="31"/>
      <c r="OBV53" s="31"/>
      <c r="OBW53" s="31"/>
      <c r="OBX53" s="31"/>
      <c r="OBY53" s="31"/>
      <c r="OBZ53" s="31"/>
      <c r="OCA53" s="31"/>
      <c r="OCB53" s="31"/>
      <c r="OCC53" s="31"/>
      <c r="OCD53" s="31"/>
      <c r="OCE53" s="31"/>
      <c r="OCF53" s="31"/>
      <c r="OCG53" s="31"/>
      <c r="OCH53" s="31"/>
      <c r="OCI53" s="31"/>
      <c r="OCJ53" s="31"/>
      <c r="OCK53" s="31"/>
      <c r="OCL53" s="31"/>
      <c r="OCM53" s="31"/>
      <c r="OCN53" s="31"/>
      <c r="OCO53" s="31"/>
      <c r="OCP53" s="31"/>
      <c r="OCQ53" s="31"/>
      <c r="OCR53" s="31"/>
      <c r="OCS53" s="31"/>
      <c r="OCT53" s="31"/>
      <c r="OCU53" s="31"/>
      <c r="OCV53" s="31"/>
      <c r="OCW53" s="31"/>
      <c r="OCX53" s="31"/>
      <c r="OCY53" s="31"/>
      <c r="OCZ53" s="31"/>
      <c r="ODA53" s="31"/>
      <c r="ODB53" s="31"/>
      <c r="ODC53" s="31"/>
      <c r="ODD53" s="31"/>
      <c r="ODE53" s="31"/>
      <c r="ODF53" s="31"/>
      <c r="ODG53" s="31"/>
      <c r="ODH53" s="31"/>
      <c r="ODI53" s="31"/>
      <c r="ODJ53" s="31"/>
      <c r="ODK53" s="31"/>
      <c r="ODL53" s="31"/>
      <c r="ODM53" s="31"/>
      <c r="ODN53" s="31"/>
      <c r="ODO53" s="31"/>
      <c r="ODP53" s="31"/>
      <c r="ODQ53" s="31"/>
      <c r="ODR53" s="31"/>
      <c r="ODS53" s="31"/>
      <c r="ODT53" s="31"/>
      <c r="ODU53" s="31"/>
      <c r="ODV53" s="31"/>
      <c r="ODW53" s="31"/>
      <c r="ODX53" s="31"/>
      <c r="ODY53" s="31"/>
      <c r="ODZ53" s="31"/>
      <c r="OEA53" s="31"/>
      <c r="OEB53" s="31"/>
      <c r="OEC53" s="31"/>
      <c r="OED53" s="31"/>
      <c r="OEE53" s="31"/>
      <c r="OEF53" s="31"/>
      <c r="OEG53" s="31"/>
      <c r="OEH53" s="31"/>
      <c r="OEI53" s="31"/>
      <c r="OEJ53" s="31"/>
      <c r="OEK53" s="31"/>
      <c r="OEL53" s="31"/>
      <c r="OEM53" s="31"/>
      <c r="OEN53" s="31"/>
      <c r="OEO53" s="31"/>
      <c r="OEP53" s="31"/>
      <c r="OEQ53" s="31"/>
      <c r="OER53" s="31"/>
      <c r="OES53" s="31"/>
      <c r="OET53" s="31"/>
      <c r="OEU53" s="31"/>
      <c r="OEV53" s="31"/>
      <c r="OEW53" s="31"/>
      <c r="OEX53" s="31"/>
      <c r="OEY53" s="31"/>
      <c r="OEZ53" s="31"/>
      <c r="OFA53" s="31"/>
      <c r="OFB53" s="31"/>
      <c r="OFC53" s="31"/>
      <c r="OFD53" s="31"/>
      <c r="OFE53" s="31"/>
      <c r="OFF53" s="31"/>
      <c r="OFG53" s="31"/>
      <c r="OFH53" s="31"/>
      <c r="OFI53" s="31"/>
      <c r="OFJ53" s="31"/>
      <c r="OFK53" s="31"/>
      <c r="OFL53" s="31"/>
      <c r="OFM53" s="31"/>
      <c r="OFN53" s="31"/>
      <c r="OFO53" s="31"/>
      <c r="OFP53" s="31"/>
      <c r="OFQ53" s="31"/>
      <c r="OFR53" s="31"/>
      <c r="OFS53" s="31"/>
      <c r="OFT53" s="31"/>
      <c r="OFU53" s="31"/>
      <c r="OFV53" s="31"/>
      <c r="OFW53" s="31"/>
      <c r="OFX53" s="31"/>
      <c r="OFY53" s="31"/>
      <c r="OFZ53" s="31"/>
      <c r="OGA53" s="31"/>
      <c r="OGB53" s="31"/>
      <c r="OGC53" s="31"/>
      <c r="OGD53" s="31"/>
      <c r="OGE53" s="31"/>
      <c r="OGF53" s="31"/>
      <c r="OGG53" s="31"/>
      <c r="OGH53" s="31"/>
      <c r="OGI53" s="31"/>
      <c r="OGJ53" s="31"/>
      <c r="OGK53" s="31"/>
      <c r="OGL53" s="31"/>
      <c r="OGM53" s="31"/>
      <c r="OGN53" s="31"/>
      <c r="OGO53" s="31"/>
      <c r="OGP53" s="31"/>
      <c r="OGQ53" s="31"/>
      <c r="OGR53" s="31"/>
      <c r="OGS53" s="31"/>
      <c r="OGT53" s="31"/>
      <c r="OGU53" s="31"/>
      <c r="OGV53" s="31"/>
      <c r="OGW53" s="31"/>
      <c r="OGX53" s="31"/>
      <c r="OGY53" s="31"/>
      <c r="OGZ53" s="31"/>
      <c r="OHA53" s="31"/>
      <c r="OHB53" s="31"/>
      <c r="OHC53" s="31"/>
      <c r="OHD53" s="31"/>
      <c r="OHE53" s="31"/>
      <c r="OHF53" s="31"/>
      <c r="OHG53" s="31"/>
      <c r="OHH53" s="31"/>
      <c r="OHI53" s="31"/>
      <c r="OHJ53" s="31"/>
      <c r="OHK53" s="31"/>
      <c r="OHL53" s="31"/>
      <c r="OHM53" s="31"/>
      <c r="OHN53" s="31"/>
      <c r="OHO53" s="31"/>
      <c r="OHP53" s="31"/>
      <c r="OHQ53" s="31"/>
      <c r="OHR53" s="31"/>
      <c r="OHS53" s="31"/>
      <c r="OHT53" s="31"/>
      <c r="OHU53" s="31"/>
      <c r="OHV53" s="31"/>
      <c r="OHW53" s="31"/>
      <c r="OHX53" s="31"/>
      <c r="OHY53" s="31"/>
      <c r="OHZ53" s="31"/>
      <c r="OIA53" s="31"/>
      <c r="OIB53" s="31"/>
      <c r="OIC53" s="31"/>
      <c r="OID53" s="31"/>
      <c r="OIE53" s="31"/>
      <c r="OIF53" s="31"/>
      <c r="OIG53" s="31"/>
      <c r="OIH53" s="31"/>
      <c r="OII53" s="31"/>
      <c r="OIJ53" s="31"/>
      <c r="OIK53" s="31"/>
      <c r="OIL53" s="31"/>
      <c r="OIM53" s="31"/>
      <c r="OIN53" s="31"/>
      <c r="OIO53" s="31"/>
      <c r="OIP53" s="31"/>
      <c r="OIQ53" s="31"/>
      <c r="OIR53" s="31"/>
      <c r="OIS53" s="31"/>
      <c r="OIT53" s="31"/>
      <c r="OIU53" s="31"/>
      <c r="OIV53" s="31"/>
      <c r="OIW53" s="31"/>
      <c r="OIX53" s="31"/>
      <c r="OIY53" s="31"/>
      <c r="OIZ53" s="31"/>
      <c r="OJA53" s="31"/>
      <c r="OJB53" s="31"/>
      <c r="OJC53" s="31"/>
      <c r="OJD53" s="31"/>
      <c r="OJE53" s="31"/>
      <c r="OJF53" s="31"/>
      <c r="OJG53" s="31"/>
      <c r="OJH53" s="31"/>
      <c r="OJI53" s="31"/>
      <c r="OJJ53" s="31"/>
      <c r="OJK53" s="31"/>
      <c r="OJL53" s="31"/>
      <c r="OJM53" s="31"/>
      <c r="OJN53" s="31"/>
      <c r="OJO53" s="31"/>
      <c r="OJP53" s="31"/>
      <c r="OJQ53" s="31"/>
      <c r="OJR53" s="31"/>
      <c r="OJS53" s="31"/>
      <c r="OJT53" s="31"/>
      <c r="OJU53" s="31"/>
      <c r="OJV53" s="31"/>
      <c r="OJW53" s="31"/>
      <c r="OJX53" s="31"/>
      <c r="OJY53" s="31"/>
      <c r="OJZ53" s="31"/>
      <c r="OKA53" s="31"/>
      <c r="OKB53" s="31"/>
      <c r="OKC53" s="31"/>
      <c r="OKD53" s="31"/>
      <c r="OKE53" s="31"/>
      <c r="OKF53" s="31"/>
      <c r="OKG53" s="31"/>
      <c r="OKH53" s="31"/>
      <c r="OKI53" s="31"/>
      <c r="OKJ53" s="31"/>
      <c r="OKK53" s="31"/>
      <c r="OKL53" s="31"/>
      <c r="OKM53" s="31"/>
      <c r="OKN53" s="31"/>
      <c r="OKO53" s="31"/>
      <c r="OKP53" s="31"/>
      <c r="OKQ53" s="31"/>
      <c r="OKR53" s="31"/>
      <c r="OKS53" s="31"/>
      <c r="OKT53" s="31"/>
      <c r="OKU53" s="31"/>
      <c r="OKV53" s="31"/>
      <c r="OKW53" s="31"/>
      <c r="OKX53" s="31"/>
      <c r="OKY53" s="31"/>
      <c r="OKZ53" s="31"/>
      <c r="OLA53" s="31"/>
      <c r="OLB53" s="31"/>
      <c r="OLC53" s="31"/>
      <c r="OLD53" s="31"/>
      <c r="OLE53" s="31"/>
      <c r="OLF53" s="31"/>
      <c r="OLG53" s="31"/>
      <c r="OLH53" s="31"/>
      <c r="OLI53" s="31"/>
      <c r="OLJ53" s="31"/>
      <c r="OLK53" s="31"/>
      <c r="OLL53" s="31"/>
      <c r="OLM53" s="31"/>
      <c r="OLN53" s="31"/>
      <c r="OLO53" s="31"/>
      <c r="OLP53" s="31"/>
      <c r="OLQ53" s="31"/>
      <c r="OLR53" s="31"/>
      <c r="OLS53" s="31"/>
      <c r="OLT53" s="31"/>
      <c r="OLU53" s="31"/>
      <c r="OLV53" s="31"/>
      <c r="OLW53" s="31"/>
      <c r="OLX53" s="31"/>
      <c r="OLY53" s="31"/>
      <c r="OLZ53" s="31"/>
      <c r="OMA53" s="31"/>
      <c r="OMB53" s="31"/>
      <c r="OMC53" s="31"/>
      <c r="OMD53" s="31"/>
      <c r="OME53" s="31"/>
      <c r="OMF53" s="31"/>
      <c r="OMG53" s="31"/>
      <c r="OMH53" s="31"/>
      <c r="OMI53" s="31"/>
      <c r="OMJ53" s="31"/>
      <c r="OMK53" s="31"/>
      <c r="OML53" s="31"/>
      <c r="OMM53" s="31"/>
      <c r="OMN53" s="31"/>
      <c r="OMO53" s="31"/>
      <c r="OMP53" s="31"/>
      <c r="OMQ53" s="31"/>
      <c r="OMR53" s="31"/>
      <c r="OMS53" s="31"/>
      <c r="OMT53" s="31"/>
      <c r="OMU53" s="31"/>
      <c r="OMV53" s="31"/>
      <c r="OMW53" s="31"/>
      <c r="OMX53" s="31"/>
      <c r="OMY53" s="31"/>
      <c r="OMZ53" s="31"/>
      <c r="ONA53" s="31"/>
      <c r="ONB53" s="31"/>
      <c r="ONC53" s="31"/>
      <c r="OND53" s="31"/>
      <c r="ONE53" s="31"/>
      <c r="ONF53" s="31"/>
      <c r="ONG53" s="31"/>
      <c r="ONH53" s="31"/>
      <c r="ONI53" s="31"/>
      <c r="ONJ53" s="31"/>
      <c r="ONK53" s="31"/>
      <c r="ONL53" s="31"/>
      <c r="ONM53" s="31"/>
      <c r="ONN53" s="31"/>
      <c r="ONO53" s="31"/>
      <c r="ONP53" s="31"/>
      <c r="ONQ53" s="31"/>
      <c r="ONR53" s="31"/>
      <c r="ONS53" s="31"/>
      <c r="ONT53" s="31"/>
      <c r="ONU53" s="31"/>
      <c r="ONV53" s="31"/>
      <c r="ONW53" s="31"/>
      <c r="ONX53" s="31"/>
      <c r="ONY53" s="31"/>
      <c r="ONZ53" s="31"/>
      <c r="OOA53" s="31"/>
      <c r="OOB53" s="31"/>
      <c r="OOC53" s="31"/>
      <c r="OOD53" s="31"/>
      <c r="OOE53" s="31"/>
      <c r="OOF53" s="31"/>
      <c r="OOG53" s="31"/>
      <c r="OOH53" s="31"/>
      <c r="OOI53" s="31"/>
      <c r="OOJ53" s="31"/>
      <c r="OOK53" s="31"/>
      <c r="OOL53" s="31"/>
      <c r="OOM53" s="31"/>
      <c r="OON53" s="31"/>
      <c r="OOO53" s="31"/>
      <c r="OOP53" s="31"/>
      <c r="OOQ53" s="31"/>
      <c r="OOR53" s="31"/>
      <c r="OOS53" s="31"/>
      <c r="OOT53" s="31"/>
      <c r="OOU53" s="31"/>
      <c r="OOV53" s="31"/>
      <c r="OOW53" s="31"/>
      <c r="OOX53" s="31"/>
      <c r="OOY53" s="31"/>
      <c r="OOZ53" s="31"/>
      <c r="OPA53" s="31"/>
      <c r="OPB53" s="31"/>
      <c r="OPC53" s="31"/>
      <c r="OPD53" s="31"/>
      <c r="OPE53" s="31"/>
      <c r="OPF53" s="31"/>
      <c r="OPG53" s="31"/>
      <c r="OPH53" s="31"/>
      <c r="OPI53" s="31"/>
      <c r="OPJ53" s="31"/>
      <c r="OPK53" s="31"/>
      <c r="OPL53" s="31"/>
      <c r="OPM53" s="31"/>
      <c r="OPN53" s="31"/>
      <c r="OPO53" s="31"/>
      <c r="OPP53" s="31"/>
      <c r="OPQ53" s="31"/>
      <c r="OPR53" s="31"/>
      <c r="OPS53" s="31"/>
      <c r="OPT53" s="31"/>
      <c r="OPU53" s="31"/>
      <c r="OPV53" s="31"/>
      <c r="OPW53" s="31"/>
      <c r="OPX53" s="31"/>
      <c r="OPY53" s="31"/>
      <c r="OPZ53" s="31"/>
      <c r="OQA53" s="31"/>
      <c r="OQB53" s="31"/>
      <c r="OQC53" s="31"/>
      <c r="OQD53" s="31"/>
      <c r="OQE53" s="31"/>
      <c r="OQF53" s="31"/>
      <c r="OQG53" s="31"/>
      <c r="OQH53" s="31"/>
      <c r="OQI53" s="31"/>
      <c r="OQJ53" s="31"/>
      <c r="OQK53" s="31"/>
      <c r="OQL53" s="31"/>
      <c r="OQM53" s="31"/>
      <c r="OQN53" s="31"/>
      <c r="OQO53" s="31"/>
      <c r="OQP53" s="31"/>
      <c r="OQQ53" s="31"/>
      <c r="OQR53" s="31"/>
      <c r="OQS53" s="31"/>
      <c r="OQT53" s="31"/>
      <c r="OQU53" s="31"/>
      <c r="OQV53" s="31"/>
      <c r="OQW53" s="31"/>
      <c r="OQX53" s="31"/>
      <c r="OQY53" s="31"/>
      <c r="OQZ53" s="31"/>
      <c r="ORA53" s="31"/>
      <c r="ORB53" s="31"/>
      <c r="ORC53" s="31"/>
      <c r="ORD53" s="31"/>
      <c r="ORE53" s="31"/>
      <c r="ORF53" s="31"/>
      <c r="ORG53" s="31"/>
      <c r="ORH53" s="31"/>
      <c r="ORI53" s="31"/>
      <c r="ORJ53" s="31"/>
      <c r="ORK53" s="31"/>
      <c r="ORL53" s="31"/>
      <c r="ORM53" s="31"/>
      <c r="ORN53" s="31"/>
      <c r="ORO53" s="31"/>
      <c r="ORP53" s="31"/>
      <c r="ORQ53" s="31"/>
      <c r="ORR53" s="31"/>
      <c r="ORS53" s="31"/>
      <c r="ORT53" s="31"/>
      <c r="ORU53" s="31"/>
      <c r="ORV53" s="31"/>
      <c r="ORW53" s="31"/>
      <c r="ORX53" s="31"/>
      <c r="ORY53" s="31"/>
      <c r="ORZ53" s="31"/>
      <c r="OSA53" s="31"/>
      <c r="OSB53" s="31"/>
      <c r="OSC53" s="31"/>
      <c r="OSD53" s="31"/>
      <c r="OSE53" s="31"/>
      <c r="OSF53" s="31"/>
      <c r="OSG53" s="31"/>
      <c r="OSH53" s="31"/>
      <c r="OSI53" s="31"/>
      <c r="OSJ53" s="31"/>
      <c r="OSK53" s="31"/>
      <c r="OSL53" s="31"/>
      <c r="OSM53" s="31"/>
      <c r="OSN53" s="31"/>
      <c r="OSO53" s="31"/>
      <c r="OSP53" s="31"/>
      <c r="OSQ53" s="31"/>
      <c r="OSR53" s="31"/>
      <c r="OSS53" s="31"/>
      <c r="OST53" s="31"/>
      <c r="OSU53" s="31"/>
      <c r="OSV53" s="31"/>
      <c r="OSW53" s="31"/>
      <c r="OSX53" s="31"/>
      <c r="OSY53" s="31"/>
      <c r="OSZ53" s="31"/>
      <c r="OTA53" s="31"/>
      <c r="OTB53" s="31"/>
      <c r="OTC53" s="31"/>
      <c r="OTD53" s="31"/>
      <c r="OTE53" s="31"/>
      <c r="OTF53" s="31"/>
      <c r="OTG53" s="31"/>
      <c r="OTH53" s="31"/>
      <c r="OTI53" s="31"/>
      <c r="OTJ53" s="31"/>
      <c r="OTK53" s="31"/>
      <c r="OTL53" s="31"/>
      <c r="OTM53" s="31"/>
      <c r="OTN53" s="31"/>
      <c r="OTO53" s="31"/>
      <c r="OTP53" s="31"/>
      <c r="OTQ53" s="31"/>
      <c r="OTR53" s="31"/>
      <c r="OTS53" s="31"/>
      <c r="OTT53" s="31"/>
      <c r="OTU53" s="31"/>
      <c r="OTV53" s="31"/>
      <c r="OTW53" s="31"/>
      <c r="OTX53" s="31"/>
      <c r="OTY53" s="31"/>
      <c r="OTZ53" s="31"/>
      <c r="OUA53" s="31"/>
      <c r="OUB53" s="31"/>
      <c r="OUC53" s="31"/>
      <c r="OUD53" s="31"/>
      <c r="OUE53" s="31"/>
      <c r="OUF53" s="31"/>
      <c r="OUG53" s="31"/>
      <c r="OUH53" s="31"/>
      <c r="OUI53" s="31"/>
      <c r="OUJ53" s="31"/>
      <c r="OUK53" s="31"/>
      <c r="OUL53" s="31"/>
      <c r="OUM53" s="31"/>
      <c r="OUN53" s="31"/>
      <c r="OUO53" s="31"/>
      <c r="OUP53" s="31"/>
      <c r="OUQ53" s="31"/>
      <c r="OUR53" s="31"/>
      <c r="OUS53" s="31"/>
      <c r="OUT53" s="31"/>
      <c r="OUU53" s="31"/>
      <c r="OUV53" s="31"/>
      <c r="OUW53" s="31"/>
      <c r="OUX53" s="31"/>
      <c r="OUY53" s="31"/>
      <c r="OUZ53" s="31"/>
      <c r="OVA53" s="31"/>
      <c r="OVB53" s="31"/>
      <c r="OVC53" s="31"/>
      <c r="OVD53" s="31"/>
      <c r="OVE53" s="31"/>
      <c r="OVF53" s="31"/>
      <c r="OVG53" s="31"/>
      <c r="OVH53" s="31"/>
      <c r="OVI53" s="31"/>
      <c r="OVJ53" s="31"/>
      <c r="OVK53" s="31"/>
      <c r="OVL53" s="31"/>
      <c r="OVM53" s="31"/>
      <c r="OVN53" s="31"/>
      <c r="OVO53" s="31"/>
      <c r="OVP53" s="31"/>
      <c r="OVQ53" s="31"/>
      <c r="OVR53" s="31"/>
      <c r="OVS53" s="31"/>
      <c r="OVT53" s="31"/>
      <c r="OVU53" s="31"/>
      <c r="OVV53" s="31"/>
      <c r="OVW53" s="31"/>
      <c r="OVX53" s="31"/>
      <c r="OVY53" s="31"/>
      <c r="OVZ53" s="31"/>
      <c r="OWA53" s="31"/>
      <c r="OWB53" s="31"/>
      <c r="OWC53" s="31"/>
      <c r="OWD53" s="31"/>
      <c r="OWE53" s="31"/>
      <c r="OWF53" s="31"/>
      <c r="OWG53" s="31"/>
      <c r="OWH53" s="31"/>
      <c r="OWI53" s="31"/>
      <c r="OWJ53" s="31"/>
      <c r="OWK53" s="31"/>
      <c r="OWL53" s="31"/>
      <c r="OWM53" s="31"/>
      <c r="OWN53" s="31"/>
      <c r="OWO53" s="31"/>
      <c r="OWP53" s="31"/>
      <c r="OWQ53" s="31"/>
      <c r="OWR53" s="31"/>
      <c r="OWS53" s="31"/>
      <c r="OWT53" s="31"/>
      <c r="OWU53" s="31"/>
      <c r="OWV53" s="31"/>
      <c r="OWW53" s="31"/>
      <c r="OWX53" s="31"/>
      <c r="OWY53" s="31"/>
      <c r="OWZ53" s="31"/>
      <c r="OXA53" s="31"/>
      <c r="OXB53" s="31"/>
      <c r="OXC53" s="31"/>
      <c r="OXD53" s="31"/>
      <c r="OXE53" s="31"/>
      <c r="OXF53" s="31"/>
      <c r="OXG53" s="31"/>
      <c r="OXH53" s="31"/>
      <c r="OXI53" s="31"/>
      <c r="OXJ53" s="31"/>
      <c r="OXK53" s="31"/>
      <c r="OXL53" s="31"/>
      <c r="OXM53" s="31"/>
      <c r="OXN53" s="31"/>
      <c r="OXO53" s="31"/>
      <c r="OXP53" s="31"/>
      <c r="OXQ53" s="31"/>
      <c r="OXR53" s="31"/>
      <c r="OXS53" s="31"/>
      <c r="OXT53" s="31"/>
      <c r="OXU53" s="31"/>
      <c r="OXV53" s="31"/>
      <c r="OXW53" s="31"/>
      <c r="OXX53" s="31"/>
      <c r="OXY53" s="31"/>
      <c r="OXZ53" s="31"/>
      <c r="OYA53" s="31"/>
      <c r="OYB53" s="31"/>
      <c r="OYC53" s="31"/>
      <c r="OYD53" s="31"/>
      <c r="OYE53" s="31"/>
      <c r="OYF53" s="31"/>
      <c r="OYG53" s="31"/>
      <c r="OYH53" s="31"/>
      <c r="OYI53" s="31"/>
      <c r="OYJ53" s="31"/>
      <c r="OYK53" s="31"/>
      <c r="OYL53" s="31"/>
      <c r="OYM53" s="31"/>
      <c r="OYN53" s="31"/>
      <c r="OYO53" s="31"/>
      <c r="OYP53" s="31"/>
      <c r="OYQ53" s="31"/>
      <c r="OYR53" s="31"/>
      <c r="OYS53" s="31"/>
      <c r="OYT53" s="31"/>
      <c r="OYU53" s="31"/>
      <c r="OYV53" s="31"/>
      <c r="OYW53" s="31"/>
      <c r="OYX53" s="31"/>
      <c r="OYY53" s="31"/>
      <c r="OYZ53" s="31"/>
      <c r="OZA53" s="31"/>
      <c r="OZB53" s="31"/>
      <c r="OZC53" s="31"/>
      <c r="OZD53" s="31"/>
      <c r="OZE53" s="31"/>
      <c r="OZF53" s="31"/>
      <c r="OZG53" s="31"/>
      <c r="OZH53" s="31"/>
      <c r="OZI53" s="31"/>
      <c r="OZJ53" s="31"/>
      <c r="OZK53" s="31"/>
      <c r="OZL53" s="31"/>
      <c r="OZM53" s="31"/>
      <c r="OZN53" s="31"/>
      <c r="OZO53" s="31"/>
      <c r="OZP53" s="31"/>
      <c r="OZQ53" s="31"/>
      <c r="OZR53" s="31"/>
      <c r="OZS53" s="31"/>
      <c r="OZT53" s="31"/>
      <c r="OZU53" s="31"/>
      <c r="OZV53" s="31"/>
      <c r="OZW53" s="31"/>
      <c r="OZX53" s="31"/>
      <c r="OZY53" s="31"/>
      <c r="OZZ53" s="31"/>
      <c r="PAA53" s="31"/>
      <c r="PAB53" s="31"/>
      <c r="PAC53" s="31"/>
      <c r="PAD53" s="31"/>
      <c r="PAE53" s="31"/>
      <c r="PAF53" s="31"/>
      <c r="PAG53" s="31"/>
      <c r="PAH53" s="31"/>
      <c r="PAI53" s="31"/>
      <c r="PAJ53" s="31"/>
      <c r="PAK53" s="31"/>
      <c r="PAL53" s="31"/>
      <c r="PAM53" s="31"/>
      <c r="PAN53" s="31"/>
      <c r="PAO53" s="31"/>
      <c r="PAP53" s="31"/>
      <c r="PAQ53" s="31"/>
      <c r="PAR53" s="31"/>
      <c r="PAS53" s="31"/>
      <c r="PAT53" s="31"/>
      <c r="PAU53" s="31"/>
      <c r="PAV53" s="31"/>
      <c r="PAW53" s="31"/>
      <c r="PAX53" s="31"/>
      <c r="PAY53" s="31"/>
      <c r="PAZ53" s="31"/>
      <c r="PBA53" s="31"/>
      <c r="PBB53" s="31"/>
      <c r="PBC53" s="31"/>
      <c r="PBD53" s="31"/>
      <c r="PBE53" s="31"/>
      <c r="PBF53" s="31"/>
      <c r="PBG53" s="31"/>
      <c r="PBH53" s="31"/>
      <c r="PBI53" s="31"/>
      <c r="PBJ53" s="31"/>
      <c r="PBK53" s="31"/>
      <c r="PBL53" s="31"/>
      <c r="PBM53" s="31"/>
      <c r="PBN53" s="31"/>
      <c r="PBO53" s="31"/>
      <c r="PBP53" s="31"/>
      <c r="PBQ53" s="31"/>
      <c r="PBR53" s="31"/>
      <c r="PBS53" s="31"/>
      <c r="PBT53" s="31"/>
      <c r="PBU53" s="31"/>
      <c r="PBV53" s="31"/>
      <c r="PBW53" s="31"/>
      <c r="PBX53" s="31"/>
      <c r="PBY53" s="31"/>
      <c r="PBZ53" s="31"/>
      <c r="PCA53" s="31"/>
      <c r="PCB53" s="31"/>
      <c r="PCC53" s="31"/>
      <c r="PCD53" s="31"/>
      <c r="PCE53" s="31"/>
      <c r="PCF53" s="31"/>
      <c r="PCG53" s="31"/>
      <c r="PCH53" s="31"/>
      <c r="PCI53" s="31"/>
      <c r="PCJ53" s="31"/>
      <c r="PCK53" s="31"/>
      <c r="PCL53" s="31"/>
      <c r="PCM53" s="31"/>
      <c r="PCN53" s="31"/>
      <c r="PCO53" s="31"/>
      <c r="PCP53" s="31"/>
      <c r="PCQ53" s="31"/>
      <c r="PCR53" s="31"/>
      <c r="PCS53" s="31"/>
      <c r="PCT53" s="31"/>
      <c r="PCU53" s="31"/>
      <c r="PCV53" s="31"/>
      <c r="PCW53" s="31"/>
      <c r="PCX53" s="31"/>
      <c r="PCY53" s="31"/>
      <c r="PCZ53" s="31"/>
      <c r="PDA53" s="31"/>
      <c r="PDB53" s="31"/>
      <c r="PDC53" s="31"/>
      <c r="PDD53" s="31"/>
      <c r="PDE53" s="31"/>
      <c r="PDF53" s="31"/>
      <c r="PDG53" s="31"/>
      <c r="PDH53" s="31"/>
      <c r="PDI53" s="31"/>
      <c r="PDJ53" s="31"/>
      <c r="PDK53" s="31"/>
      <c r="PDL53" s="31"/>
      <c r="PDM53" s="31"/>
      <c r="PDN53" s="31"/>
      <c r="PDO53" s="31"/>
      <c r="PDP53" s="31"/>
      <c r="PDQ53" s="31"/>
      <c r="PDR53" s="31"/>
      <c r="PDS53" s="31"/>
      <c r="PDT53" s="31"/>
      <c r="PDU53" s="31"/>
      <c r="PDV53" s="31"/>
      <c r="PDW53" s="31"/>
      <c r="PDX53" s="31"/>
      <c r="PDY53" s="31"/>
      <c r="PDZ53" s="31"/>
      <c r="PEA53" s="31"/>
      <c r="PEB53" s="31"/>
      <c r="PEC53" s="31"/>
      <c r="PED53" s="31"/>
      <c r="PEE53" s="31"/>
      <c r="PEF53" s="31"/>
      <c r="PEG53" s="31"/>
      <c r="PEH53" s="31"/>
      <c r="PEI53" s="31"/>
      <c r="PEJ53" s="31"/>
      <c r="PEK53" s="31"/>
      <c r="PEL53" s="31"/>
      <c r="PEM53" s="31"/>
      <c r="PEN53" s="31"/>
      <c r="PEO53" s="31"/>
      <c r="PEP53" s="31"/>
      <c r="PEQ53" s="31"/>
      <c r="PER53" s="31"/>
      <c r="PES53" s="31"/>
      <c r="PET53" s="31"/>
      <c r="PEU53" s="31"/>
      <c r="PEV53" s="31"/>
      <c r="PEW53" s="31"/>
      <c r="PEX53" s="31"/>
      <c r="PEY53" s="31"/>
      <c r="PEZ53" s="31"/>
      <c r="PFA53" s="31"/>
      <c r="PFB53" s="31"/>
      <c r="PFC53" s="31"/>
      <c r="PFD53" s="31"/>
      <c r="PFE53" s="31"/>
      <c r="PFF53" s="31"/>
      <c r="PFG53" s="31"/>
      <c r="PFH53" s="31"/>
      <c r="PFI53" s="31"/>
      <c r="PFJ53" s="31"/>
      <c r="PFK53" s="31"/>
      <c r="PFL53" s="31"/>
      <c r="PFM53" s="31"/>
      <c r="PFN53" s="31"/>
      <c r="PFO53" s="31"/>
      <c r="PFP53" s="31"/>
      <c r="PFQ53" s="31"/>
      <c r="PFR53" s="31"/>
      <c r="PFS53" s="31"/>
      <c r="PFT53" s="31"/>
      <c r="PFU53" s="31"/>
      <c r="PFV53" s="31"/>
      <c r="PFW53" s="31"/>
      <c r="PFX53" s="31"/>
      <c r="PFY53" s="31"/>
      <c r="PFZ53" s="31"/>
      <c r="PGA53" s="31"/>
      <c r="PGB53" s="31"/>
      <c r="PGC53" s="31"/>
      <c r="PGD53" s="31"/>
      <c r="PGE53" s="31"/>
      <c r="PGF53" s="31"/>
      <c r="PGG53" s="31"/>
      <c r="PGH53" s="31"/>
      <c r="PGI53" s="31"/>
      <c r="PGJ53" s="31"/>
      <c r="PGK53" s="31"/>
      <c r="PGL53" s="31"/>
      <c r="PGM53" s="31"/>
      <c r="PGN53" s="31"/>
      <c r="PGO53" s="31"/>
      <c r="PGP53" s="31"/>
      <c r="PGQ53" s="31"/>
      <c r="PGR53" s="31"/>
      <c r="PGS53" s="31"/>
      <c r="PGT53" s="31"/>
      <c r="PGU53" s="31"/>
      <c r="PGV53" s="31"/>
      <c r="PGW53" s="31"/>
      <c r="PGX53" s="31"/>
      <c r="PGY53" s="31"/>
      <c r="PGZ53" s="31"/>
      <c r="PHA53" s="31"/>
      <c r="PHB53" s="31"/>
      <c r="PHC53" s="31"/>
      <c r="PHD53" s="31"/>
      <c r="PHE53" s="31"/>
      <c r="PHF53" s="31"/>
      <c r="PHG53" s="31"/>
      <c r="PHH53" s="31"/>
      <c r="PHI53" s="31"/>
      <c r="PHJ53" s="31"/>
      <c r="PHK53" s="31"/>
      <c r="PHL53" s="31"/>
      <c r="PHM53" s="31"/>
      <c r="PHN53" s="31"/>
      <c r="PHO53" s="31"/>
      <c r="PHP53" s="31"/>
      <c r="PHQ53" s="31"/>
      <c r="PHR53" s="31"/>
      <c r="PHS53" s="31"/>
      <c r="PHT53" s="31"/>
      <c r="PHU53" s="31"/>
      <c r="PHV53" s="31"/>
      <c r="PHW53" s="31"/>
      <c r="PHX53" s="31"/>
      <c r="PHY53" s="31"/>
      <c r="PHZ53" s="31"/>
      <c r="PIA53" s="31"/>
      <c r="PIB53" s="31"/>
      <c r="PIC53" s="31"/>
      <c r="PID53" s="31"/>
      <c r="PIE53" s="31"/>
      <c r="PIF53" s="31"/>
      <c r="PIG53" s="31"/>
      <c r="PIH53" s="31"/>
      <c r="PII53" s="31"/>
      <c r="PIJ53" s="31"/>
      <c r="PIK53" s="31"/>
      <c r="PIL53" s="31"/>
      <c r="PIM53" s="31"/>
      <c r="PIN53" s="31"/>
      <c r="PIO53" s="31"/>
      <c r="PIP53" s="31"/>
      <c r="PIQ53" s="31"/>
      <c r="PIR53" s="31"/>
      <c r="PIS53" s="31"/>
      <c r="PIT53" s="31"/>
      <c r="PIU53" s="31"/>
      <c r="PIV53" s="31"/>
      <c r="PIW53" s="31"/>
      <c r="PIX53" s="31"/>
      <c r="PIY53" s="31"/>
      <c r="PIZ53" s="31"/>
      <c r="PJA53" s="31"/>
      <c r="PJB53" s="31"/>
      <c r="PJC53" s="31"/>
      <c r="PJD53" s="31"/>
      <c r="PJE53" s="31"/>
      <c r="PJF53" s="31"/>
      <c r="PJG53" s="31"/>
      <c r="PJH53" s="31"/>
      <c r="PJI53" s="31"/>
      <c r="PJJ53" s="31"/>
      <c r="PJK53" s="31"/>
      <c r="PJL53" s="31"/>
      <c r="PJM53" s="31"/>
      <c r="PJN53" s="31"/>
      <c r="PJO53" s="31"/>
      <c r="PJP53" s="31"/>
      <c r="PJQ53" s="31"/>
      <c r="PJR53" s="31"/>
      <c r="PJS53" s="31"/>
      <c r="PJT53" s="31"/>
      <c r="PJU53" s="31"/>
      <c r="PJV53" s="31"/>
      <c r="PJW53" s="31"/>
      <c r="PJX53" s="31"/>
      <c r="PJY53" s="31"/>
      <c r="PJZ53" s="31"/>
      <c r="PKA53" s="31"/>
      <c r="PKB53" s="31"/>
      <c r="PKC53" s="31"/>
      <c r="PKD53" s="31"/>
      <c r="PKE53" s="31"/>
      <c r="PKF53" s="31"/>
      <c r="PKG53" s="31"/>
      <c r="PKH53" s="31"/>
      <c r="PKI53" s="31"/>
      <c r="PKJ53" s="31"/>
      <c r="PKK53" s="31"/>
      <c r="PKL53" s="31"/>
      <c r="PKM53" s="31"/>
      <c r="PKN53" s="31"/>
      <c r="PKO53" s="31"/>
      <c r="PKP53" s="31"/>
      <c r="PKQ53" s="31"/>
      <c r="PKR53" s="31"/>
      <c r="PKS53" s="31"/>
      <c r="PKT53" s="31"/>
      <c r="PKU53" s="31"/>
      <c r="PKV53" s="31"/>
      <c r="PKW53" s="31"/>
      <c r="PKX53" s="31"/>
      <c r="PKY53" s="31"/>
      <c r="PKZ53" s="31"/>
      <c r="PLA53" s="31"/>
      <c r="PLB53" s="31"/>
      <c r="PLC53" s="31"/>
      <c r="PLD53" s="31"/>
      <c r="PLE53" s="31"/>
      <c r="PLF53" s="31"/>
      <c r="PLG53" s="31"/>
      <c r="PLH53" s="31"/>
      <c r="PLI53" s="31"/>
      <c r="PLJ53" s="31"/>
      <c r="PLK53" s="31"/>
      <c r="PLL53" s="31"/>
      <c r="PLM53" s="31"/>
      <c r="PLN53" s="31"/>
      <c r="PLO53" s="31"/>
      <c r="PLP53" s="31"/>
      <c r="PLQ53" s="31"/>
      <c r="PLR53" s="31"/>
      <c r="PLS53" s="31"/>
      <c r="PLT53" s="31"/>
      <c r="PLU53" s="31"/>
      <c r="PLV53" s="31"/>
      <c r="PLW53" s="31"/>
      <c r="PLX53" s="31"/>
      <c r="PLY53" s="31"/>
      <c r="PLZ53" s="31"/>
      <c r="PMA53" s="31"/>
      <c r="PMB53" s="31"/>
      <c r="PMC53" s="31"/>
      <c r="PMD53" s="31"/>
      <c r="PME53" s="31"/>
      <c r="PMF53" s="31"/>
      <c r="PMG53" s="31"/>
      <c r="PMH53" s="31"/>
      <c r="PMI53" s="31"/>
      <c r="PMJ53" s="31"/>
      <c r="PMK53" s="31"/>
      <c r="PML53" s="31"/>
      <c r="PMM53" s="31"/>
      <c r="PMN53" s="31"/>
      <c r="PMO53" s="31"/>
      <c r="PMP53" s="31"/>
      <c r="PMQ53" s="31"/>
      <c r="PMR53" s="31"/>
      <c r="PMS53" s="31"/>
      <c r="PMT53" s="31"/>
      <c r="PMU53" s="31"/>
      <c r="PMV53" s="31"/>
      <c r="PMW53" s="31"/>
      <c r="PMX53" s="31"/>
      <c r="PMY53" s="31"/>
      <c r="PMZ53" s="31"/>
      <c r="PNA53" s="31"/>
      <c r="PNB53" s="31"/>
      <c r="PNC53" s="31"/>
      <c r="PND53" s="31"/>
      <c r="PNE53" s="31"/>
      <c r="PNF53" s="31"/>
      <c r="PNG53" s="31"/>
      <c r="PNH53" s="31"/>
      <c r="PNI53" s="31"/>
      <c r="PNJ53" s="31"/>
      <c r="PNK53" s="31"/>
      <c r="PNL53" s="31"/>
      <c r="PNM53" s="31"/>
      <c r="PNN53" s="31"/>
      <c r="PNO53" s="31"/>
      <c r="PNP53" s="31"/>
      <c r="PNQ53" s="31"/>
      <c r="PNR53" s="31"/>
      <c r="PNS53" s="31"/>
      <c r="PNT53" s="31"/>
      <c r="PNU53" s="31"/>
      <c r="PNV53" s="31"/>
      <c r="PNW53" s="31"/>
      <c r="PNX53" s="31"/>
      <c r="PNY53" s="31"/>
      <c r="PNZ53" s="31"/>
      <c r="POA53" s="31"/>
      <c r="POB53" s="31"/>
      <c r="POC53" s="31"/>
      <c r="POD53" s="31"/>
      <c r="POE53" s="31"/>
      <c r="POF53" s="31"/>
      <c r="POG53" s="31"/>
      <c r="POH53" s="31"/>
      <c r="POI53" s="31"/>
      <c r="POJ53" s="31"/>
      <c r="POK53" s="31"/>
      <c r="POL53" s="31"/>
      <c r="POM53" s="31"/>
      <c r="PON53" s="31"/>
      <c r="POO53" s="31"/>
      <c r="POP53" s="31"/>
      <c r="POQ53" s="31"/>
      <c r="POR53" s="31"/>
      <c r="POS53" s="31"/>
      <c r="POT53" s="31"/>
      <c r="POU53" s="31"/>
      <c r="POV53" s="31"/>
      <c r="POW53" s="31"/>
      <c r="POX53" s="31"/>
      <c r="POY53" s="31"/>
      <c r="POZ53" s="31"/>
      <c r="PPA53" s="31"/>
      <c r="PPB53" s="31"/>
      <c r="PPC53" s="31"/>
      <c r="PPD53" s="31"/>
      <c r="PPE53" s="31"/>
      <c r="PPF53" s="31"/>
      <c r="PPG53" s="31"/>
      <c r="PPH53" s="31"/>
      <c r="PPI53" s="31"/>
      <c r="PPJ53" s="31"/>
      <c r="PPK53" s="31"/>
      <c r="PPL53" s="31"/>
      <c r="PPM53" s="31"/>
      <c r="PPN53" s="31"/>
      <c r="PPO53" s="31"/>
      <c r="PPP53" s="31"/>
      <c r="PPQ53" s="31"/>
      <c r="PPR53" s="31"/>
      <c r="PPS53" s="31"/>
      <c r="PPT53" s="31"/>
      <c r="PPU53" s="31"/>
      <c r="PPV53" s="31"/>
      <c r="PPW53" s="31"/>
      <c r="PPX53" s="31"/>
      <c r="PPY53" s="31"/>
      <c r="PPZ53" s="31"/>
      <c r="PQA53" s="31"/>
      <c r="PQB53" s="31"/>
      <c r="PQC53" s="31"/>
      <c r="PQD53" s="31"/>
      <c r="PQE53" s="31"/>
      <c r="PQF53" s="31"/>
      <c r="PQG53" s="31"/>
      <c r="PQH53" s="31"/>
      <c r="PQI53" s="31"/>
      <c r="PQJ53" s="31"/>
      <c r="PQK53" s="31"/>
      <c r="PQL53" s="31"/>
      <c r="PQM53" s="31"/>
      <c r="PQN53" s="31"/>
      <c r="PQO53" s="31"/>
      <c r="PQP53" s="31"/>
      <c r="PQQ53" s="31"/>
      <c r="PQR53" s="31"/>
      <c r="PQS53" s="31"/>
      <c r="PQT53" s="31"/>
      <c r="PQU53" s="31"/>
      <c r="PQV53" s="31"/>
      <c r="PQW53" s="31"/>
      <c r="PQX53" s="31"/>
      <c r="PQY53" s="31"/>
      <c r="PQZ53" s="31"/>
      <c r="PRA53" s="31"/>
      <c r="PRB53" s="31"/>
      <c r="PRC53" s="31"/>
      <c r="PRD53" s="31"/>
      <c r="PRE53" s="31"/>
      <c r="PRF53" s="31"/>
      <c r="PRG53" s="31"/>
      <c r="PRH53" s="31"/>
      <c r="PRI53" s="31"/>
      <c r="PRJ53" s="31"/>
      <c r="PRK53" s="31"/>
      <c r="PRL53" s="31"/>
      <c r="PRM53" s="31"/>
      <c r="PRN53" s="31"/>
      <c r="PRO53" s="31"/>
      <c r="PRP53" s="31"/>
      <c r="PRQ53" s="31"/>
      <c r="PRR53" s="31"/>
      <c r="PRS53" s="31"/>
      <c r="PRT53" s="31"/>
      <c r="PRU53" s="31"/>
      <c r="PRV53" s="31"/>
      <c r="PRW53" s="31"/>
      <c r="PRX53" s="31"/>
      <c r="PRY53" s="31"/>
      <c r="PRZ53" s="31"/>
      <c r="PSA53" s="31"/>
      <c r="PSB53" s="31"/>
      <c r="PSC53" s="31"/>
      <c r="PSD53" s="31"/>
      <c r="PSE53" s="31"/>
      <c r="PSF53" s="31"/>
      <c r="PSG53" s="31"/>
      <c r="PSH53" s="31"/>
      <c r="PSI53" s="31"/>
      <c r="PSJ53" s="31"/>
      <c r="PSK53" s="31"/>
      <c r="PSL53" s="31"/>
      <c r="PSM53" s="31"/>
      <c r="PSN53" s="31"/>
      <c r="PSO53" s="31"/>
      <c r="PSP53" s="31"/>
      <c r="PSQ53" s="31"/>
      <c r="PSR53" s="31"/>
      <c r="PSS53" s="31"/>
      <c r="PST53" s="31"/>
      <c r="PSU53" s="31"/>
      <c r="PSV53" s="31"/>
      <c r="PSW53" s="31"/>
      <c r="PSX53" s="31"/>
      <c r="PSY53" s="31"/>
      <c r="PSZ53" s="31"/>
      <c r="PTA53" s="31"/>
      <c r="PTB53" s="31"/>
      <c r="PTC53" s="31"/>
      <c r="PTD53" s="31"/>
      <c r="PTE53" s="31"/>
      <c r="PTF53" s="31"/>
      <c r="PTG53" s="31"/>
      <c r="PTH53" s="31"/>
      <c r="PTI53" s="31"/>
      <c r="PTJ53" s="31"/>
      <c r="PTK53" s="31"/>
      <c r="PTL53" s="31"/>
      <c r="PTM53" s="31"/>
      <c r="PTN53" s="31"/>
      <c r="PTO53" s="31"/>
      <c r="PTP53" s="31"/>
      <c r="PTQ53" s="31"/>
      <c r="PTR53" s="31"/>
      <c r="PTS53" s="31"/>
      <c r="PTT53" s="31"/>
      <c r="PTU53" s="31"/>
      <c r="PTV53" s="31"/>
      <c r="PTW53" s="31"/>
      <c r="PTX53" s="31"/>
      <c r="PTY53" s="31"/>
      <c r="PTZ53" s="31"/>
      <c r="PUA53" s="31"/>
      <c r="PUB53" s="31"/>
      <c r="PUC53" s="31"/>
      <c r="PUD53" s="31"/>
      <c r="PUE53" s="31"/>
      <c r="PUF53" s="31"/>
      <c r="PUG53" s="31"/>
      <c r="PUH53" s="31"/>
      <c r="PUI53" s="31"/>
      <c r="PUJ53" s="31"/>
      <c r="PUK53" s="31"/>
      <c r="PUL53" s="31"/>
      <c r="PUM53" s="31"/>
      <c r="PUN53" s="31"/>
      <c r="PUO53" s="31"/>
      <c r="PUP53" s="31"/>
      <c r="PUQ53" s="31"/>
      <c r="PUR53" s="31"/>
      <c r="PUS53" s="31"/>
      <c r="PUT53" s="31"/>
      <c r="PUU53" s="31"/>
      <c r="PUV53" s="31"/>
      <c r="PUW53" s="31"/>
      <c r="PUX53" s="31"/>
      <c r="PUY53" s="31"/>
      <c r="PUZ53" s="31"/>
      <c r="PVA53" s="31"/>
      <c r="PVB53" s="31"/>
      <c r="PVC53" s="31"/>
      <c r="PVD53" s="31"/>
      <c r="PVE53" s="31"/>
      <c r="PVF53" s="31"/>
      <c r="PVG53" s="31"/>
      <c r="PVH53" s="31"/>
      <c r="PVI53" s="31"/>
      <c r="PVJ53" s="31"/>
      <c r="PVK53" s="31"/>
      <c r="PVL53" s="31"/>
      <c r="PVM53" s="31"/>
      <c r="PVN53" s="31"/>
      <c r="PVO53" s="31"/>
      <c r="PVP53" s="31"/>
      <c r="PVQ53" s="31"/>
      <c r="PVR53" s="31"/>
      <c r="PVS53" s="31"/>
      <c r="PVT53" s="31"/>
      <c r="PVU53" s="31"/>
      <c r="PVV53" s="31"/>
      <c r="PVW53" s="31"/>
      <c r="PVX53" s="31"/>
      <c r="PVY53" s="31"/>
      <c r="PVZ53" s="31"/>
      <c r="PWA53" s="31"/>
      <c r="PWB53" s="31"/>
      <c r="PWC53" s="31"/>
      <c r="PWD53" s="31"/>
      <c r="PWE53" s="31"/>
      <c r="PWF53" s="31"/>
      <c r="PWG53" s="31"/>
      <c r="PWH53" s="31"/>
      <c r="PWI53" s="31"/>
      <c r="PWJ53" s="31"/>
      <c r="PWK53" s="31"/>
      <c r="PWL53" s="31"/>
      <c r="PWM53" s="31"/>
      <c r="PWN53" s="31"/>
      <c r="PWO53" s="31"/>
      <c r="PWP53" s="31"/>
      <c r="PWQ53" s="31"/>
      <c r="PWR53" s="31"/>
      <c r="PWS53" s="31"/>
      <c r="PWT53" s="31"/>
      <c r="PWU53" s="31"/>
      <c r="PWV53" s="31"/>
      <c r="PWW53" s="31"/>
      <c r="PWX53" s="31"/>
      <c r="PWY53" s="31"/>
      <c r="PWZ53" s="31"/>
      <c r="PXA53" s="31"/>
      <c r="PXB53" s="31"/>
      <c r="PXC53" s="31"/>
      <c r="PXD53" s="31"/>
      <c r="PXE53" s="31"/>
      <c r="PXF53" s="31"/>
      <c r="PXG53" s="31"/>
      <c r="PXH53" s="31"/>
      <c r="PXI53" s="31"/>
      <c r="PXJ53" s="31"/>
      <c r="PXK53" s="31"/>
      <c r="PXL53" s="31"/>
      <c r="PXM53" s="31"/>
      <c r="PXN53" s="31"/>
      <c r="PXO53" s="31"/>
      <c r="PXP53" s="31"/>
      <c r="PXQ53" s="31"/>
      <c r="PXR53" s="31"/>
      <c r="PXS53" s="31"/>
      <c r="PXT53" s="31"/>
      <c r="PXU53" s="31"/>
      <c r="PXV53" s="31"/>
      <c r="PXW53" s="31"/>
      <c r="PXX53" s="31"/>
      <c r="PXY53" s="31"/>
      <c r="PXZ53" s="31"/>
      <c r="PYA53" s="31"/>
      <c r="PYB53" s="31"/>
      <c r="PYC53" s="31"/>
      <c r="PYD53" s="31"/>
      <c r="PYE53" s="31"/>
      <c r="PYF53" s="31"/>
      <c r="PYG53" s="31"/>
      <c r="PYH53" s="31"/>
      <c r="PYI53" s="31"/>
      <c r="PYJ53" s="31"/>
      <c r="PYK53" s="31"/>
      <c r="PYL53" s="31"/>
      <c r="PYM53" s="31"/>
      <c r="PYN53" s="31"/>
      <c r="PYO53" s="31"/>
      <c r="PYP53" s="31"/>
      <c r="PYQ53" s="31"/>
      <c r="PYR53" s="31"/>
      <c r="PYS53" s="31"/>
      <c r="PYT53" s="31"/>
      <c r="PYU53" s="31"/>
      <c r="PYV53" s="31"/>
      <c r="PYW53" s="31"/>
      <c r="PYX53" s="31"/>
      <c r="PYY53" s="31"/>
      <c r="PYZ53" s="31"/>
      <c r="PZA53" s="31"/>
      <c r="PZB53" s="31"/>
      <c r="PZC53" s="31"/>
      <c r="PZD53" s="31"/>
      <c r="PZE53" s="31"/>
      <c r="PZF53" s="31"/>
      <c r="PZG53" s="31"/>
      <c r="PZH53" s="31"/>
      <c r="PZI53" s="31"/>
      <c r="PZJ53" s="31"/>
      <c r="PZK53" s="31"/>
      <c r="PZL53" s="31"/>
      <c r="PZM53" s="31"/>
      <c r="PZN53" s="31"/>
      <c r="PZO53" s="31"/>
      <c r="PZP53" s="31"/>
      <c r="PZQ53" s="31"/>
      <c r="PZR53" s="31"/>
      <c r="PZS53" s="31"/>
      <c r="PZT53" s="31"/>
      <c r="PZU53" s="31"/>
      <c r="PZV53" s="31"/>
      <c r="PZW53" s="31"/>
      <c r="PZX53" s="31"/>
      <c r="PZY53" s="31"/>
      <c r="PZZ53" s="31"/>
      <c r="QAA53" s="31"/>
      <c r="QAB53" s="31"/>
      <c r="QAC53" s="31"/>
      <c r="QAD53" s="31"/>
      <c r="QAE53" s="31"/>
      <c r="QAF53" s="31"/>
      <c r="QAG53" s="31"/>
      <c r="QAH53" s="31"/>
      <c r="QAI53" s="31"/>
      <c r="QAJ53" s="31"/>
      <c r="QAK53" s="31"/>
      <c r="QAL53" s="31"/>
      <c r="QAM53" s="31"/>
      <c r="QAN53" s="31"/>
      <c r="QAO53" s="31"/>
      <c r="QAP53" s="31"/>
      <c r="QAQ53" s="31"/>
      <c r="QAR53" s="31"/>
      <c r="QAS53" s="31"/>
      <c r="QAT53" s="31"/>
      <c r="QAU53" s="31"/>
      <c r="QAV53" s="31"/>
      <c r="QAW53" s="31"/>
      <c r="QAX53" s="31"/>
      <c r="QAY53" s="31"/>
      <c r="QAZ53" s="31"/>
      <c r="QBA53" s="31"/>
      <c r="QBB53" s="31"/>
      <c r="QBC53" s="31"/>
      <c r="QBD53" s="31"/>
      <c r="QBE53" s="31"/>
      <c r="QBF53" s="31"/>
      <c r="QBG53" s="31"/>
      <c r="QBH53" s="31"/>
      <c r="QBI53" s="31"/>
      <c r="QBJ53" s="31"/>
      <c r="QBK53" s="31"/>
      <c r="QBL53" s="31"/>
      <c r="QBM53" s="31"/>
      <c r="QBN53" s="31"/>
      <c r="QBO53" s="31"/>
      <c r="QBP53" s="31"/>
      <c r="QBQ53" s="31"/>
      <c r="QBR53" s="31"/>
      <c r="QBS53" s="31"/>
      <c r="QBT53" s="31"/>
      <c r="QBU53" s="31"/>
      <c r="QBV53" s="31"/>
      <c r="QBW53" s="31"/>
      <c r="QBX53" s="31"/>
      <c r="QBY53" s="31"/>
      <c r="QBZ53" s="31"/>
      <c r="QCA53" s="31"/>
      <c r="QCB53" s="31"/>
      <c r="QCC53" s="31"/>
      <c r="QCD53" s="31"/>
      <c r="QCE53" s="31"/>
      <c r="QCF53" s="31"/>
      <c r="QCG53" s="31"/>
      <c r="QCH53" s="31"/>
      <c r="QCI53" s="31"/>
      <c r="QCJ53" s="31"/>
      <c r="QCK53" s="31"/>
      <c r="QCL53" s="31"/>
      <c r="QCM53" s="31"/>
      <c r="QCN53" s="31"/>
      <c r="QCO53" s="31"/>
      <c r="QCP53" s="31"/>
      <c r="QCQ53" s="31"/>
      <c r="QCR53" s="31"/>
      <c r="QCS53" s="31"/>
      <c r="QCT53" s="31"/>
      <c r="QCU53" s="31"/>
      <c r="QCV53" s="31"/>
      <c r="QCW53" s="31"/>
      <c r="QCX53" s="31"/>
      <c r="QCY53" s="31"/>
      <c r="QCZ53" s="31"/>
      <c r="QDA53" s="31"/>
      <c r="QDB53" s="31"/>
      <c r="QDC53" s="31"/>
      <c r="QDD53" s="31"/>
      <c r="QDE53" s="31"/>
      <c r="QDF53" s="31"/>
      <c r="QDG53" s="31"/>
      <c r="QDH53" s="31"/>
      <c r="QDI53" s="31"/>
      <c r="QDJ53" s="31"/>
      <c r="QDK53" s="31"/>
      <c r="QDL53" s="31"/>
      <c r="QDM53" s="31"/>
      <c r="QDN53" s="31"/>
      <c r="QDO53" s="31"/>
      <c r="QDP53" s="31"/>
      <c r="QDQ53" s="31"/>
      <c r="QDR53" s="31"/>
      <c r="QDS53" s="31"/>
      <c r="QDT53" s="31"/>
      <c r="QDU53" s="31"/>
      <c r="QDV53" s="31"/>
      <c r="QDW53" s="31"/>
      <c r="QDX53" s="31"/>
      <c r="QDY53" s="31"/>
      <c r="QDZ53" s="31"/>
      <c r="QEA53" s="31"/>
      <c r="QEB53" s="31"/>
      <c r="QEC53" s="31"/>
      <c r="QED53" s="31"/>
      <c r="QEE53" s="31"/>
      <c r="QEF53" s="31"/>
      <c r="QEG53" s="31"/>
      <c r="QEH53" s="31"/>
      <c r="QEI53" s="31"/>
      <c r="QEJ53" s="31"/>
      <c r="QEK53" s="31"/>
      <c r="QEL53" s="31"/>
      <c r="QEM53" s="31"/>
      <c r="QEN53" s="31"/>
      <c r="QEO53" s="31"/>
      <c r="QEP53" s="31"/>
      <c r="QEQ53" s="31"/>
      <c r="QER53" s="31"/>
      <c r="QES53" s="31"/>
      <c r="QET53" s="31"/>
      <c r="QEU53" s="31"/>
      <c r="QEV53" s="31"/>
      <c r="QEW53" s="31"/>
      <c r="QEX53" s="31"/>
      <c r="QEY53" s="31"/>
      <c r="QEZ53" s="31"/>
      <c r="QFA53" s="31"/>
      <c r="QFB53" s="31"/>
      <c r="QFC53" s="31"/>
      <c r="QFD53" s="31"/>
      <c r="QFE53" s="31"/>
      <c r="QFF53" s="31"/>
      <c r="QFG53" s="31"/>
      <c r="QFH53" s="31"/>
      <c r="QFI53" s="31"/>
      <c r="QFJ53" s="31"/>
      <c r="QFK53" s="31"/>
      <c r="QFL53" s="31"/>
      <c r="QFM53" s="31"/>
      <c r="QFN53" s="31"/>
      <c r="QFO53" s="31"/>
      <c r="QFP53" s="31"/>
      <c r="QFQ53" s="31"/>
      <c r="QFR53" s="31"/>
      <c r="QFS53" s="31"/>
      <c r="QFT53" s="31"/>
      <c r="QFU53" s="31"/>
      <c r="QFV53" s="31"/>
      <c r="QFW53" s="31"/>
      <c r="QFX53" s="31"/>
      <c r="QFY53" s="31"/>
      <c r="QFZ53" s="31"/>
      <c r="QGA53" s="31"/>
      <c r="QGB53" s="31"/>
      <c r="QGC53" s="31"/>
      <c r="QGD53" s="31"/>
      <c r="QGE53" s="31"/>
      <c r="QGF53" s="31"/>
      <c r="QGG53" s="31"/>
      <c r="QGH53" s="31"/>
      <c r="QGI53" s="31"/>
      <c r="QGJ53" s="31"/>
      <c r="QGK53" s="31"/>
      <c r="QGL53" s="31"/>
      <c r="QGM53" s="31"/>
      <c r="QGN53" s="31"/>
      <c r="QGO53" s="31"/>
      <c r="QGP53" s="31"/>
      <c r="QGQ53" s="31"/>
      <c r="QGR53" s="31"/>
      <c r="QGS53" s="31"/>
      <c r="QGT53" s="31"/>
      <c r="QGU53" s="31"/>
      <c r="QGV53" s="31"/>
      <c r="QGW53" s="31"/>
      <c r="QGX53" s="31"/>
      <c r="QGY53" s="31"/>
      <c r="QGZ53" s="31"/>
      <c r="QHA53" s="31"/>
      <c r="QHB53" s="31"/>
      <c r="QHC53" s="31"/>
      <c r="QHD53" s="31"/>
      <c r="QHE53" s="31"/>
      <c r="QHF53" s="31"/>
      <c r="QHG53" s="31"/>
      <c r="QHH53" s="31"/>
      <c r="QHI53" s="31"/>
      <c r="QHJ53" s="31"/>
      <c r="QHK53" s="31"/>
      <c r="QHL53" s="31"/>
      <c r="QHM53" s="31"/>
      <c r="QHN53" s="31"/>
      <c r="QHO53" s="31"/>
      <c r="QHP53" s="31"/>
      <c r="QHQ53" s="31"/>
      <c r="QHR53" s="31"/>
      <c r="QHS53" s="31"/>
      <c r="QHT53" s="31"/>
      <c r="QHU53" s="31"/>
      <c r="QHV53" s="31"/>
      <c r="QHW53" s="31"/>
      <c r="QHX53" s="31"/>
      <c r="QHY53" s="31"/>
      <c r="QHZ53" s="31"/>
      <c r="QIA53" s="31"/>
      <c r="QIB53" s="31"/>
      <c r="QIC53" s="31"/>
      <c r="QID53" s="31"/>
      <c r="QIE53" s="31"/>
      <c r="QIF53" s="31"/>
      <c r="QIG53" s="31"/>
      <c r="QIH53" s="31"/>
      <c r="QII53" s="31"/>
      <c r="QIJ53" s="31"/>
      <c r="QIK53" s="31"/>
      <c r="QIL53" s="31"/>
      <c r="QIM53" s="31"/>
      <c r="QIN53" s="31"/>
      <c r="QIO53" s="31"/>
      <c r="QIP53" s="31"/>
      <c r="QIQ53" s="31"/>
      <c r="QIR53" s="31"/>
      <c r="QIS53" s="31"/>
      <c r="QIT53" s="31"/>
      <c r="QIU53" s="31"/>
      <c r="QIV53" s="31"/>
      <c r="QIW53" s="31"/>
      <c r="QIX53" s="31"/>
      <c r="QIY53" s="31"/>
      <c r="QIZ53" s="31"/>
      <c r="QJA53" s="31"/>
      <c r="QJB53" s="31"/>
      <c r="QJC53" s="31"/>
      <c r="QJD53" s="31"/>
      <c r="QJE53" s="31"/>
      <c r="QJF53" s="31"/>
      <c r="QJG53" s="31"/>
      <c r="QJH53" s="31"/>
      <c r="QJI53" s="31"/>
      <c r="QJJ53" s="31"/>
      <c r="QJK53" s="31"/>
      <c r="QJL53" s="31"/>
      <c r="QJM53" s="31"/>
      <c r="QJN53" s="31"/>
      <c r="QJO53" s="31"/>
      <c r="QJP53" s="31"/>
      <c r="QJQ53" s="31"/>
      <c r="QJR53" s="31"/>
      <c r="QJS53" s="31"/>
      <c r="QJT53" s="31"/>
      <c r="QJU53" s="31"/>
      <c r="QJV53" s="31"/>
      <c r="QJW53" s="31"/>
      <c r="QJX53" s="31"/>
      <c r="QJY53" s="31"/>
      <c r="QJZ53" s="31"/>
      <c r="QKA53" s="31"/>
      <c r="QKB53" s="31"/>
      <c r="QKC53" s="31"/>
      <c r="QKD53" s="31"/>
      <c r="QKE53" s="31"/>
      <c r="QKF53" s="31"/>
      <c r="QKG53" s="31"/>
      <c r="QKH53" s="31"/>
      <c r="QKI53" s="31"/>
      <c r="QKJ53" s="31"/>
      <c r="QKK53" s="31"/>
      <c r="QKL53" s="31"/>
      <c r="QKM53" s="31"/>
      <c r="QKN53" s="31"/>
      <c r="QKO53" s="31"/>
      <c r="QKP53" s="31"/>
      <c r="QKQ53" s="31"/>
      <c r="QKR53" s="31"/>
      <c r="QKS53" s="31"/>
      <c r="QKT53" s="31"/>
      <c r="QKU53" s="31"/>
      <c r="QKV53" s="31"/>
      <c r="QKW53" s="31"/>
      <c r="QKX53" s="31"/>
      <c r="QKY53" s="31"/>
      <c r="QKZ53" s="31"/>
      <c r="QLA53" s="31"/>
      <c r="QLB53" s="31"/>
      <c r="QLC53" s="31"/>
      <c r="QLD53" s="31"/>
      <c r="QLE53" s="31"/>
      <c r="QLF53" s="31"/>
      <c r="QLG53" s="31"/>
      <c r="QLH53" s="31"/>
      <c r="QLI53" s="31"/>
      <c r="QLJ53" s="31"/>
      <c r="QLK53" s="31"/>
      <c r="QLL53" s="31"/>
      <c r="QLM53" s="31"/>
      <c r="QLN53" s="31"/>
      <c r="QLO53" s="31"/>
      <c r="QLP53" s="31"/>
      <c r="QLQ53" s="31"/>
      <c r="QLR53" s="31"/>
      <c r="QLS53" s="31"/>
      <c r="QLT53" s="31"/>
      <c r="QLU53" s="31"/>
      <c r="QLV53" s="31"/>
      <c r="QLW53" s="31"/>
      <c r="QLX53" s="31"/>
      <c r="QLY53" s="31"/>
      <c r="QLZ53" s="31"/>
      <c r="QMA53" s="31"/>
      <c r="QMB53" s="31"/>
      <c r="QMC53" s="31"/>
      <c r="QMD53" s="31"/>
      <c r="QME53" s="31"/>
      <c r="QMF53" s="31"/>
      <c r="QMG53" s="31"/>
      <c r="QMH53" s="31"/>
      <c r="QMI53" s="31"/>
      <c r="QMJ53" s="31"/>
      <c r="QMK53" s="31"/>
      <c r="QML53" s="31"/>
      <c r="QMM53" s="31"/>
      <c r="QMN53" s="31"/>
      <c r="QMO53" s="31"/>
      <c r="QMP53" s="31"/>
      <c r="QMQ53" s="31"/>
      <c r="QMR53" s="31"/>
      <c r="QMS53" s="31"/>
      <c r="QMT53" s="31"/>
      <c r="QMU53" s="31"/>
      <c r="QMV53" s="31"/>
      <c r="QMW53" s="31"/>
      <c r="QMX53" s="31"/>
      <c r="QMY53" s="31"/>
      <c r="QMZ53" s="31"/>
      <c r="QNA53" s="31"/>
      <c r="QNB53" s="31"/>
      <c r="QNC53" s="31"/>
      <c r="QND53" s="31"/>
      <c r="QNE53" s="31"/>
      <c r="QNF53" s="31"/>
      <c r="QNG53" s="31"/>
      <c r="QNH53" s="31"/>
      <c r="QNI53" s="31"/>
      <c r="QNJ53" s="31"/>
      <c r="QNK53" s="31"/>
      <c r="QNL53" s="31"/>
      <c r="QNM53" s="31"/>
      <c r="QNN53" s="31"/>
      <c r="QNO53" s="31"/>
      <c r="QNP53" s="31"/>
      <c r="QNQ53" s="31"/>
      <c r="QNR53" s="31"/>
      <c r="QNS53" s="31"/>
      <c r="QNT53" s="31"/>
      <c r="QNU53" s="31"/>
      <c r="QNV53" s="31"/>
      <c r="QNW53" s="31"/>
      <c r="QNX53" s="31"/>
      <c r="QNY53" s="31"/>
      <c r="QNZ53" s="31"/>
      <c r="QOA53" s="31"/>
      <c r="QOB53" s="31"/>
      <c r="QOC53" s="31"/>
      <c r="QOD53" s="31"/>
      <c r="QOE53" s="31"/>
      <c r="QOF53" s="31"/>
      <c r="QOG53" s="31"/>
      <c r="QOH53" s="31"/>
      <c r="QOI53" s="31"/>
      <c r="QOJ53" s="31"/>
      <c r="QOK53" s="31"/>
      <c r="QOL53" s="31"/>
      <c r="QOM53" s="31"/>
      <c r="QON53" s="31"/>
      <c r="QOO53" s="31"/>
      <c r="QOP53" s="31"/>
      <c r="QOQ53" s="31"/>
      <c r="QOR53" s="31"/>
      <c r="QOS53" s="31"/>
      <c r="QOT53" s="31"/>
      <c r="QOU53" s="31"/>
      <c r="QOV53" s="31"/>
      <c r="QOW53" s="31"/>
      <c r="QOX53" s="31"/>
      <c r="QOY53" s="31"/>
      <c r="QOZ53" s="31"/>
      <c r="QPA53" s="31"/>
      <c r="QPB53" s="31"/>
      <c r="QPC53" s="31"/>
      <c r="QPD53" s="31"/>
      <c r="QPE53" s="31"/>
      <c r="QPF53" s="31"/>
      <c r="QPG53" s="31"/>
      <c r="QPH53" s="31"/>
      <c r="QPI53" s="31"/>
      <c r="QPJ53" s="31"/>
      <c r="QPK53" s="31"/>
      <c r="QPL53" s="31"/>
      <c r="QPM53" s="31"/>
      <c r="QPN53" s="31"/>
      <c r="QPO53" s="31"/>
      <c r="QPP53" s="31"/>
      <c r="QPQ53" s="31"/>
      <c r="QPR53" s="31"/>
      <c r="QPS53" s="31"/>
      <c r="QPT53" s="31"/>
      <c r="QPU53" s="31"/>
      <c r="QPV53" s="31"/>
      <c r="QPW53" s="31"/>
      <c r="QPX53" s="31"/>
      <c r="QPY53" s="31"/>
      <c r="QPZ53" s="31"/>
      <c r="QQA53" s="31"/>
      <c r="QQB53" s="31"/>
      <c r="QQC53" s="31"/>
      <c r="QQD53" s="31"/>
      <c r="QQE53" s="31"/>
      <c r="QQF53" s="31"/>
      <c r="QQG53" s="31"/>
      <c r="QQH53" s="31"/>
      <c r="QQI53" s="31"/>
      <c r="QQJ53" s="31"/>
      <c r="QQK53" s="31"/>
      <c r="QQL53" s="31"/>
      <c r="QQM53" s="31"/>
      <c r="QQN53" s="31"/>
      <c r="QQO53" s="31"/>
      <c r="QQP53" s="31"/>
      <c r="QQQ53" s="31"/>
      <c r="QQR53" s="31"/>
      <c r="QQS53" s="31"/>
      <c r="QQT53" s="31"/>
      <c r="QQU53" s="31"/>
      <c r="QQV53" s="31"/>
      <c r="QQW53" s="31"/>
      <c r="QQX53" s="31"/>
      <c r="QQY53" s="31"/>
      <c r="QQZ53" s="31"/>
      <c r="QRA53" s="31"/>
      <c r="QRB53" s="31"/>
      <c r="QRC53" s="31"/>
      <c r="QRD53" s="31"/>
      <c r="QRE53" s="31"/>
      <c r="QRF53" s="31"/>
      <c r="QRG53" s="31"/>
      <c r="QRH53" s="31"/>
      <c r="QRI53" s="31"/>
      <c r="QRJ53" s="31"/>
      <c r="QRK53" s="31"/>
      <c r="QRL53" s="31"/>
      <c r="QRM53" s="31"/>
      <c r="QRN53" s="31"/>
      <c r="QRO53" s="31"/>
      <c r="QRP53" s="31"/>
      <c r="QRQ53" s="31"/>
      <c r="QRR53" s="31"/>
      <c r="QRS53" s="31"/>
      <c r="QRT53" s="31"/>
      <c r="QRU53" s="31"/>
      <c r="QRV53" s="31"/>
      <c r="QRW53" s="31"/>
      <c r="QRX53" s="31"/>
      <c r="QRY53" s="31"/>
      <c r="QRZ53" s="31"/>
      <c r="QSA53" s="31"/>
      <c r="QSB53" s="31"/>
      <c r="QSC53" s="31"/>
      <c r="QSD53" s="31"/>
      <c r="QSE53" s="31"/>
      <c r="QSF53" s="31"/>
      <c r="QSG53" s="31"/>
      <c r="QSH53" s="31"/>
      <c r="QSI53" s="31"/>
      <c r="QSJ53" s="31"/>
      <c r="QSK53" s="31"/>
      <c r="QSL53" s="31"/>
      <c r="QSM53" s="31"/>
      <c r="QSN53" s="31"/>
      <c r="QSO53" s="31"/>
      <c r="QSP53" s="31"/>
      <c r="QSQ53" s="31"/>
      <c r="QSR53" s="31"/>
      <c r="QSS53" s="31"/>
      <c r="QST53" s="31"/>
      <c r="QSU53" s="31"/>
      <c r="QSV53" s="31"/>
      <c r="QSW53" s="31"/>
      <c r="QSX53" s="31"/>
      <c r="QSY53" s="31"/>
      <c r="QSZ53" s="31"/>
      <c r="QTA53" s="31"/>
      <c r="QTB53" s="31"/>
      <c r="QTC53" s="31"/>
      <c r="QTD53" s="31"/>
      <c r="QTE53" s="31"/>
      <c r="QTF53" s="31"/>
      <c r="QTG53" s="31"/>
      <c r="QTH53" s="31"/>
      <c r="QTI53" s="31"/>
      <c r="QTJ53" s="31"/>
      <c r="QTK53" s="31"/>
      <c r="QTL53" s="31"/>
      <c r="QTM53" s="31"/>
      <c r="QTN53" s="31"/>
      <c r="QTO53" s="31"/>
      <c r="QTP53" s="31"/>
      <c r="QTQ53" s="31"/>
      <c r="QTR53" s="31"/>
      <c r="QTS53" s="31"/>
      <c r="QTT53" s="31"/>
      <c r="QTU53" s="31"/>
      <c r="QTV53" s="31"/>
      <c r="QTW53" s="31"/>
      <c r="QTX53" s="31"/>
      <c r="QTY53" s="31"/>
      <c r="QTZ53" s="31"/>
      <c r="QUA53" s="31"/>
      <c r="QUB53" s="31"/>
      <c r="QUC53" s="31"/>
      <c r="QUD53" s="31"/>
      <c r="QUE53" s="31"/>
      <c r="QUF53" s="31"/>
      <c r="QUG53" s="31"/>
      <c r="QUH53" s="31"/>
      <c r="QUI53" s="31"/>
      <c r="QUJ53" s="31"/>
      <c r="QUK53" s="31"/>
      <c r="QUL53" s="31"/>
      <c r="QUM53" s="31"/>
      <c r="QUN53" s="31"/>
      <c r="QUO53" s="31"/>
      <c r="QUP53" s="31"/>
      <c r="QUQ53" s="31"/>
      <c r="QUR53" s="31"/>
      <c r="QUS53" s="31"/>
      <c r="QUT53" s="31"/>
      <c r="QUU53" s="31"/>
      <c r="QUV53" s="31"/>
      <c r="QUW53" s="31"/>
      <c r="QUX53" s="31"/>
      <c r="QUY53" s="31"/>
      <c r="QUZ53" s="31"/>
      <c r="QVA53" s="31"/>
      <c r="QVB53" s="31"/>
      <c r="QVC53" s="31"/>
      <c r="QVD53" s="31"/>
      <c r="QVE53" s="31"/>
      <c r="QVF53" s="31"/>
      <c r="QVG53" s="31"/>
      <c r="QVH53" s="31"/>
      <c r="QVI53" s="31"/>
      <c r="QVJ53" s="31"/>
      <c r="QVK53" s="31"/>
      <c r="QVL53" s="31"/>
      <c r="QVM53" s="31"/>
      <c r="QVN53" s="31"/>
      <c r="QVO53" s="31"/>
      <c r="QVP53" s="31"/>
      <c r="QVQ53" s="31"/>
      <c r="QVR53" s="31"/>
      <c r="QVS53" s="31"/>
      <c r="QVT53" s="31"/>
      <c r="QVU53" s="31"/>
      <c r="QVV53" s="31"/>
      <c r="QVW53" s="31"/>
      <c r="QVX53" s="31"/>
      <c r="QVY53" s="31"/>
      <c r="QVZ53" s="31"/>
      <c r="QWA53" s="31"/>
      <c r="QWB53" s="31"/>
      <c r="QWC53" s="31"/>
      <c r="QWD53" s="31"/>
      <c r="QWE53" s="31"/>
      <c r="QWF53" s="31"/>
      <c r="QWG53" s="31"/>
      <c r="QWH53" s="31"/>
      <c r="QWI53" s="31"/>
      <c r="QWJ53" s="31"/>
      <c r="QWK53" s="31"/>
      <c r="QWL53" s="31"/>
      <c r="QWM53" s="31"/>
      <c r="QWN53" s="31"/>
      <c r="QWO53" s="31"/>
      <c r="QWP53" s="31"/>
      <c r="QWQ53" s="31"/>
      <c r="QWR53" s="31"/>
      <c r="QWS53" s="31"/>
      <c r="QWT53" s="31"/>
      <c r="QWU53" s="31"/>
      <c r="QWV53" s="31"/>
      <c r="QWW53" s="31"/>
      <c r="QWX53" s="31"/>
      <c r="QWY53" s="31"/>
      <c r="QWZ53" s="31"/>
      <c r="QXA53" s="31"/>
      <c r="QXB53" s="31"/>
      <c r="QXC53" s="31"/>
      <c r="QXD53" s="31"/>
      <c r="QXE53" s="31"/>
      <c r="QXF53" s="31"/>
      <c r="QXG53" s="31"/>
      <c r="QXH53" s="31"/>
      <c r="QXI53" s="31"/>
      <c r="QXJ53" s="31"/>
      <c r="QXK53" s="31"/>
      <c r="QXL53" s="31"/>
      <c r="QXM53" s="31"/>
      <c r="QXN53" s="31"/>
      <c r="QXO53" s="31"/>
      <c r="QXP53" s="31"/>
      <c r="QXQ53" s="31"/>
      <c r="QXR53" s="31"/>
      <c r="QXS53" s="31"/>
      <c r="QXT53" s="31"/>
      <c r="QXU53" s="31"/>
      <c r="QXV53" s="31"/>
      <c r="QXW53" s="31"/>
      <c r="QXX53" s="31"/>
      <c r="QXY53" s="31"/>
      <c r="QXZ53" s="31"/>
      <c r="QYA53" s="31"/>
      <c r="QYB53" s="31"/>
      <c r="QYC53" s="31"/>
      <c r="QYD53" s="31"/>
      <c r="QYE53" s="31"/>
      <c r="QYF53" s="31"/>
      <c r="QYG53" s="31"/>
      <c r="QYH53" s="31"/>
      <c r="QYI53" s="31"/>
      <c r="QYJ53" s="31"/>
      <c r="QYK53" s="31"/>
      <c r="QYL53" s="31"/>
      <c r="QYM53" s="31"/>
      <c r="QYN53" s="31"/>
      <c r="QYO53" s="31"/>
      <c r="QYP53" s="31"/>
      <c r="QYQ53" s="31"/>
      <c r="QYR53" s="31"/>
      <c r="QYS53" s="31"/>
      <c r="QYT53" s="31"/>
      <c r="QYU53" s="31"/>
      <c r="QYV53" s="31"/>
      <c r="QYW53" s="31"/>
      <c r="QYX53" s="31"/>
      <c r="QYY53" s="31"/>
      <c r="QYZ53" s="31"/>
      <c r="QZA53" s="31"/>
      <c r="QZB53" s="31"/>
      <c r="QZC53" s="31"/>
      <c r="QZD53" s="31"/>
      <c r="QZE53" s="31"/>
      <c r="QZF53" s="31"/>
      <c r="QZG53" s="31"/>
      <c r="QZH53" s="31"/>
      <c r="QZI53" s="31"/>
      <c r="QZJ53" s="31"/>
      <c r="QZK53" s="31"/>
      <c r="QZL53" s="31"/>
      <c r="QZM53" s="31"/>
      <c r="QZN53" s="31"/>
      <c r="QZO53" s="31"/>
      <c r="QZP53" s="31"/>
      <c r="QZQ53" s="31"/>
      <c r="QZR53" s="31"/>
      <c r="QZS53" s="31"/>
      <c r="QZT53" s="31"/>
      <c r="QZU53" s="31"/>
      <c r="QZV53" s="31"/>
      <c r="QZW53" s="31"/>
      <c r="QZX53" s="31"/>
      <c r="QZY53" s="31"/>
      <c r="QZZ53" s="31"/>
      <c r="RAA53" s="31"/>
      <c r="RAB53" s="31"/>
      <c r="RAC53" s="31"/>
      <c r="RAD53" s="31"/>
      <c r="RAE53" s="31"/>
      <c r="RAF53" s="31"/>
      <c r="RAG53" s="31"/>
      <c r="RAH53" s="31"/>
      <c r="RAI53" s="31"/>
      <c r="RAJ53" s="31"/>
      <c r="RAK53" s="31"/>
      <c r="RAL53" s="31"/>
      <c r="RAM53" s="31"/>
      <c r="RAN53" s="31"/>
      <c r="RAO53" s="31"/>
      <c r="RAP53" s="31"/>
      <c r="RAQ53" s="31"/>
      <c r="RAR53" s="31"/>
      <c r="RAS53" s="31"/>
      <c r="RAT53" s="31"/>
      <c r="RAU53" s="31"/>
      <c r="RAV53" s="31"/>
      <c r="RAW53" s="31"/>
      <c r="RAX53" s="31"/>
      <c r="RAY53" s="31"/>
      <c r="RAZ53" s="31"/>
      <c r="RBA53" s="31"/>
      <c r="RBB53" s="31"/>
      <c r="RBC53" s="31"/>
      <c r="RBD53" s="31"/>
      <c r="RBE53" s="31"/>
      <c r="RBF53" s="31"/>
      <c r="RBG53" s="31"/>
      <c r="RBH53" s="31"/>
      <c r="RBI53" s="31"/>
      <c r="RBJ53" s="31"/>
      <c r="RBK53" s="31"/>
      <c r="RBL53" s="31"/>
      <c r="RBM53" s="31"/>
      <c r="RBN53" s="31"/>
      <c r="RBO53" s="31"/>
      <c r="RBP53" s="31"/>
      <c r="RBQ53" s="31"/>
      <c r="RBR53" s="31"/>
      <c r="RBS53" s="31"/>
      <c r="RBT53" s="31"/>
      <c r="RBU53" s="31"/>
      <c r="RBV53" s="31"/>
      <c r="RBW53" s="31"/>
      <c r="RBX53" s="31"/>
      <c r="RBY53" s="31"/>
      <c r="RBZ53" s="31"/>
      <c r="RCA53" s="31"/>
      <c r="RCB53" s="31"/>
      <c r="RCC53" s="31"/>
      <c r="RCD53" s="31"/>
      <c r="RCE53" s="31"/>
      <c r="RCF53" s="31"/>
      <c r="RCG53" s="31"/>
      <c r="RCH53" s="31"/>
      <c r="RCI53" s="31"/>
      <c r="RCJ53" s="31"/>
      <c r="RCK53" s="31"/>
      <c r="RCL53" s="31"/>
      <c r="RCM53" s="31"/>
      <c r="RCN53" s="31"/>
      <c r="RCO53" s="31"/>
      <c r="RCP53" s="31"/>
      <c r="RCQ53" s="31"/>
      <c r="RCR53" s="31"/>
      <c r="RCS53" s="31"/>
      <c r="RCT53" s="31"/>
      <c r="RCU53" s="31"/>
      <c r="RCV53" s="31"/>
      <c r="RCW53" s="31"/>
      <c r="RCX53" s="31"/>
      <c r="RCY53" s="31"/>
      <c r="RCZ53" s="31"/>
      <c r="RDA53" s="31"/>
      <c r="RDB53" s="31"/>
      <c r="RDC53" s="31"/>
      <c r="RDD53" s="31"/>
      <c r="RDE53" s="31"/>
      <c r="RDF53" s="31"/>
      <c r="RDG53" s="31"/>
      <c r="RDH53" s="31"/>
      <c r="RDI53" s="31"/>
      <c r="RDJ53" s="31"/>
      <c r="RDK53" s="31"/>
      <c r="RDL53" s="31"/>
      <c r="RDM53" s="31"/>
      <c r="RDN53" s="31"/>
      <c r="RDO53" s="31"/>
      <c r="RDP53" s="31"/>
      <c r="RDQ53" s="31"/>
      <c r="RDR53" s="31"/>
      <c r="RDS53" s="31"/>
      <c r="RDT53" s="31"/>
      <c r="RDU53" s="31"/>
      <c r="RDV53" s="31"/>
      <c r="RDW53" s="31"/>
      <c r="RDX53" s="31"/>
      <c r="RDY53" s="31"/>
      <c r="RDZ53" s="31"/>
      <c r="REA53" s="31"/>
      <c r="REB53" s="31"/>
      <c r="REC53" s="31"/>
      <c r="RED53" s="31"/>
      <c r="REE53" s="31"/>
      <c r="REF53" s="31"/>
      <c r="REG53" s="31"/>
      <c r="REH53" s="31"/>
      <c r="REI53" s="31"/>
      <c r="REJ53" s="31"/>
      <c r="REK53" s="31"/>
      <c r="REL53" s="31"/>
      <c r="REM53" s="31"/>
      <c r="REN53" s="31"/>
      <c r="REO53" s="31"/>
      <c r="REP53" s="31"/>
      <c r="REQ53" s="31"/>
      <c r="RER53" s="31"/>
      <c r="RES53" s="31"/>
      <c r="RET53" s="31"/>
      <c r="REU53" s="31"/>
      <c r="REV53" s="31"/>
      <c r="REW53" s="31"/>
      <c r="REX53" s="31"/>
      <c r="REY53" s="31"/>
      <c r="REZ53" s="31"/>
      <c r="RFA53" s="31"/>
      <c r="RFB53" s="31"/>
      <c r="RFC53" s="31"/>
      <c r="RFD53" s="31"/>
      <c r="RFE53" s="31"/>
      <c r="RFF53" s="31"/>
      <c r="RFG53" s="31"/>
      <c r="RFH53" s="31"/>
      <c r="RFI53" s="31"/>
      <c r="RFJ53" s="31"/>
      <c r="RFK53" s="31"/>
      <c r="RFL53" s="31"/>
      <c r="RFM53" s="31"/>
      <c r="RFN53" s="31"/>
      <c r="RFO53" s="31"/>
      <c r="RFP53" s="31"/>
      <c r="RFQ53" s="31"/>
      <c r="RFR53" s="31"/>
      <c r="RFS53" s="31"/>
      <c r="RFT53" s="31"/>
      <c r="RFU53" s="31"/>
      <c r="RFV53" s="31"/>
      <c r="RFW53" s="31"/>
      <c r="RFX53" s="31"/>
      <c r="RFY53" s="31"/>
      <c r="RFZ53" s="31"/>
      <c r="RGA53" s="31"/>
      <c r="RGB53" s="31"/>
      <c r="RGC53" s="31"/>
      <c r="RGD53" s="31"/>
      <c r="RGE53" s="31"/>
      <c r="RGF53" s="31"/>
      <c r="RGG53" s="31"/>
      <c r="RGH53" s="31"/>
      <c r="RGI53" s="31"/>
      <c r="RGJ53" s="31"/>
      <c r="RGK53" s="31"/>
      <c r="RGL53" s="31"/>
      <c r="RGM53" s="31"/>
      <c r="RGN53" s="31"/>
      <c r="RGO53" s="31"/>
      <c r="RGP53" s="31"/>
      <c r="RGQ53" s="31"/>
      <c r="RGR53" s="31"/>
      <c r="RGS53" s="31"/>
      <c r="RGT53" s="31"/>
      <c r="RGU53" s="31"/>
      <c r="RGV53" s="31"/>
      <c r="RGW53" s="31"/>
      <c r="RGX53" s="31"/>
      <c r="RGY53" s="31"/>
      <c r="RGZ53" s="31"/>
      <c r="RHA53" s="31"/>
      <c r="RHB53" s="31"/>
      <c r="RHC53" s="31"/>
      <c r="RHD53" s="31"/>
      <c r="RHE53" s="31"/>
      <c r="RHF53" s="31"/>
      <c r="RHG53" s="31"/>
      <c r="RHH53" s="31"/>
      <c r="RHI53" s="31"/>
      <c r="RHJ53" s="31"/>
      <c r="RHK53" s="31"/>
      <c r="RHL53" s="31"/>
      <c r="RHM53" s="31"/>
      <c r="RHN53" s="31"/>
      <c r="RHO53" s="31"/>
      <c r="RHP53" s="31"/>
      <c r="RHQ53" s="31"/>
      <c r="RHR53" s="31"/>
      <c r="RHS53" s="31"/>
      <c r="RHT53" s="31"/>
      <c r="RHU53" s="31"/>
      <c r="RHV53" s="31"/>
      <c r="RHW53" s="31"/>
      <c r="RHX53" s="31"/>
      <c r="RHY53" s="31"/>
      <c r="RHZ53" s="31"/>
      <c r="RIA53" s="31"/>
      <c r="RIB53" s="31"/>
      <c r="RIC53" s="31"/>
      <c r="RID53" s="31"/>
      <c r="RIE53" s="31"/>
      <c r="RIF53" s="31"/>
      <c r="RIG53" s="31"/>
      <c r="RIH53" s="31"/>
      <c r="RII53" s="31"/>
      <c r="RIJ53" s="31"/>
      <c r="RIK53" s="31"/>
      <c r="RIL53" s="31"/>
      <c r="RIM53" s="31"/>
      <c r="RIN53" s="31"/>
      <c r="RIO53" s="31"/>
      <c r="RIP53" s="31"/>
      <c r="RIQ53" s="31"/>
      <c r="RIR53" s="31"/>
      <c r="RIS53" s="31"/>
      <c r="RIT53" s="31"/>
      <c r="RIU53" s="31"/>
      <c r="RIV53" s="31"/>
      <c r="RIW53" s="31"/>
      <c r="RIX53" s="31"/>
      <c r="RIY53" s="31"/>
      <c r="RIZ53" s="31"/>
      <c r="RJA53" s="31"/>
      <c r="RJB53" s="31"/>
      <c r="RJC53" s="31"/>
      <c r="RJD53" s="31"/>
      <c r="RJE53" s="31"/>
      <c r="RJF53" s="31"/>
      <c r="RJG53" s="31"/>
      <c r="RJH53" s="31"/>
      <c r="RJI53" s="31"/>
      <c r="RJJ53" s="31"/>
      <c r="RJK53" s="31"/>
      <c r="RJL53" s="31"/>
      <c r="RJM53" s="31"/>
      <c r="RJN53" s="31"/>
      <c r="RJO53" s="31"/>
      <c r="RJP53" s="31"/>
      <c r="RJQ53" s="31"/>
      <c r="RJR53" s="31"/>
      <c r="RJS53" s="31"/>
      <c r="RJT53" s="31"/>
      <c r="RJU53" s="31"/>
      <c r="RJV53" s="31"/>
      <c r="RJW53" s="31"/>
      <c r="RJX53" s="31"/>
      <c r="RJY53" s="31"/>
      <c r="RJZ53" s="31"/>
      <c r="RKA53" s="31"/>
      <c r="RKB53" s="31"/>
      <c r="RKC53" s="31"/>
      <c r="RKD53" s="31"/>
      <c r="RKE53" s="31"/>
      <c r="RKF53" s="31"/>
      <c r="RKG53" s="31"/>
      <c r="RKH53" s="31"/>
      <c r="RKI53" s="31"/>
      <c r="RKJ53" s="31"/>
      <c r="RKK53" s="31"/>
      <c r="RKL53" s="31"/>
      <c r="RKM53" s="31"/>
      <c r="RKN53" s="31"/>
      <c r="RKO53" s="31"/>
      <c r="RKP53" s="31"/>
      <c r="RKQ53" s="31"/>
      <c r="RKR53" s="31"/>
      <c r="RKS53" s="31"/>
      <c r="RKT53" s="31"/>
      <c r="RKU53" s="31"/>
      <c r="RKV53" s="31"/>
      <c r="RKW53" s="31"/>
      <c r="RKX53" s="31"/>
      <c r="RKY53" s="31"/>
      <c r="RKZ53" s="31"/>
      <c r="RLA53" s="31"/>
      <c r="RLB53" s="31"/>
      <c r="RLC53" s="31"/>
      <c r="RLD53" s="31"/>
      <c r="RLE53" s="31"/>
      <c r="RLF53" s="31"/>
      <c r="RLG53" s="31"/>
      <c r="RLH53" s="31"/>
      <c r="RLI53" s="31"/>
      <c r="RLJ53" s="31"/>
      <c r="RLK53" s="31"/>
      <c r="RLL53" s="31"/>
      <c r="RLM53" s="31"/>
      <c r="RLN53" s="31"/>
      <c r="RLO53" s="31"/>
      <c r="RLP53" s="31"/>
      <c r="RLQ53" s="31"/>
      <c r="RLR53" s="31"/>
      <c r="RLS53" s="31"/>
      <c r="RLT53" s="31"/>
      <c r="RLU53" s="31"/>
      <c r="RLV53" s="31"/>
      <c r="RLW53" s="31"/>
      <c r="RLX53" s="31"/>
      <c r="RLY53" s="31"/>
      <c r="RLZ53" s="31"/>
      <c r="RMA53" s="31"/>
      <c r="RMB53" s="31"/>
      <c r="RMC53" s="31"/>
      <c r="RMD53" s="31"/>
      <c r="RME53" s="31"/>
      <c r="RMF53" s="31"/>
      <c r="RMG53" s="31"/>
      <c r="RMH53" s="31"/>
      <c r="RMI53" s="31"/>
      <c r="RMJ53" s="31"/>
      <c r="RMK53" s="31"/>
      <c r="RML53" s="31"/>
      <c r="RMM53" s="31"/>
      <c r="RMN53" s="31"/>
      <c r="RMO53" s="31"/>
      <c r="RMP53" s="31"/>
      <c r="RMQ53" s="31"/>
      <c r="RMR53" s="31"/>
      <c r="RMS53" s="31"/>
      <c r="RMT53" s="31"/>
      <c r="RMU53" s="31"/>
      <c r="RMV53" s="31"/>
      <c r="RMW53" s="31"/>
      <c r="RMX53" s="31"/>
      <c r="RMY53" s="31"/>
      <c r="RMZ53" s="31"/>
      <c r="RNA53" s="31"/>
      <c r="RNB53" s="31"/>
      <c r="RNC53" s="31"/>
      <c r="RND53" s="31"/>
      <c r="RNE53" s="31"/>
      <c r="RNF53" s="31"/>
      <c r="RNG53" s="31"/>
      <c r="RNH53" s="31"/>
      <c r="RNI53" s="31"/>
      <c r="RNJ53" s="31"/>
      <c r="RNK53" s="31"/>
      <c r="RNL53" s="31"/>
      <c r="RNM53" s="31"/>
      <c r="RNN53" s="31"/>
      <c r="RNO53" s="31"/>
      <c r="RNP53" s="31"/>
      <c r="RNQ53" s="31"/>
      <c r="RNR53" s="31"/>
      <c r="RNS53" s="31"/>
      <c r="RNT53" s="31"/>
      <c r="RNU53" s="31"/>
      <c r="RNV53" s="31"/>
      <c r="RNW53" s="31"/>
      <c r="RNX53" s="31"/>
      <c r="RNY53" s="31"/>
      <c r="RNZ53" s="31"/>
      <c r="ROA53" s="31"/>
      <c r="ROB53" s="31"/>
      <c r="ROC53" s="31"/>
      <c r="ROD53" s="31"/>
      <c r="ROE53" s="31"/>
      <c r="ROF53" s="31"/>
      <c r="ROG53" s="31"/>
      <c r="ROH53" s="31"/>
      <c r="ROI53" s="31"/>
      <c r="ROJ53" s="31"/>
      <c r="ROK53" s="31"/>
      <c r="ROL53" s="31"/>
      <c r="ROM53" s="31"/>
      <c r="RON53" s="31"/>
      <c r="ROO53" s="31"/>
      <c r="ROP53" s="31"/>
      <c r="ROQ53" s="31"/>
      <c r="ROR53" s="31"/>
      <c r="ROS53" s="31"/>
      <c r="ROT53" s="31"/>
      <c r="ROU53" s="31"/>
      <c r="ROV53" s="31"/>
      <c r="ROW53" s="31"/>
      <c r="ROX53" s="31"/>
      <c r="ROY53" s="31"/>
      <c r="ROZ53" s="31"/>
      <c r="RPA53" s="31"/>
      <c r="RPB53" s="31"/>
      <c r="RPC53" s="31"/>
      <c r="RPD53" s="31"/>
      <c r="RPE53" s="31"/>
      <c r="RPF53" s="31"/>
      <c r="RPG53" s="31"/>
      <c r="RPH53" s="31"/>
      <c r="RPI53" s="31"/>
      <c r="RPJ53" s="31"/>
      <c r="RPK53" s="31"/>
      <c r="RPL53" s="31"/>
      <c r="RPM53" s="31"/>
      <c r="RPN53" s="31"/>
      <c r="RPO53" s="31"/>
      <c r="RPP53" s="31"/>
      <c r="RPQ53" s="31"/>
      <c r="RPR53" s="31"/>
      <c r="RPS53" s="31"/>
      <c r="RPT53" s="31"/>
      <c r="RPU53" s="31"/>
      <c r="RPV53" s="31"/>
      <c r="RPW53" s="31"/>
      <c r="RPX53" s="31"/>
      <c r="RPY53" s="31"/>
      <c r="RPZ53" s="31"/>
      <c r="RQA53" s="31"/>
      <c r="RQB53" s="31"/>
      <c r="RQC53" s="31"/>
      <c r="RQD53" s="31"/>
      <c r="RQE53" s="31"/>
      <c r="RQF53" s="31"/>
      <c r="RQG53" s="31"/>
      <c r="RQH53" s="31"/>
      <c r="RQI53" s="31"/>
      <c r="RQJ53" s="31"/>
      <c r="RQK53" s="31"/>
      <c r="RQL53" s="31"/>
      <c r="RQM53" s="31"/>
      <c r="RQN53" s="31"/>
      <c r="RQO53" s="31"/>
      <c r="RQP53" s="31"/>
      <c r="RQQ53" s="31"/>
      <c r="RQR53" s="31"/>
      <c r="RQS53" s="31"/>
      <c r="RQT53" s="31"/>
      <c r="RQU53" s="31"/>
      <c r="RQV53" s="31"/>
      <c r="RQW53" s="31"/>
      <c r="RQX53" s="31"/>
      <c r="RQY53" s="31"/>
      <c r="RQZ53" s="31"/>
      <c r="RRA53" s="31"/>
      <c r="RRB53" s="31"/>
      <c r="RRC53" s="31"/>
      <c r="RRD53" s="31"/>
      <c r="RRE53" s="31"/>
      <c r="RRF53" s="31"/>
      <c r="RRG53" s="31"/>
      <c r="RRH53" s="31"/>
      <c r="RRI53" s="31"/>
      <c r="RRJ53" s="31"/>
      <c r="RRK53" s="31"/>
      <c r="RRL53" s="31"/>
      <c r="RRM53" s="31"/>
      <c r="RRN53" s="31"/>
      <c r="RRO53" s="31"/>
      <c r="RRP53" s="31"/>
      <c r="RRQ53" s="31"/>
      <c r="RRR53" s="31"/>
      <c r="RRS53" s="31"/>
      <c r="RRT53" s="31"/>
      <c r="RRU53" s="31"/>
      <c r="RRV53" s="31"/>
      <c r="RRW53" s="31"/>
      <c r="RRX53" s="31"/>
      <c r="RRY53" s="31"/>
      <c r="RRZ53" s="31"/>
      <c r="RSA53" s="31"/>
      <c r="RSB53" s="31"/>
      <c r="RSC53" s="31"/>
      <c r="RSD53" s="31"/>
      <c r="RSE53" s="31"/>
      <c r="RSF53" s="31"/>
      <c r="RSG53" s="31"/>
      <c r="RSH53" s="31"/>
      <c r="RSI53" s="31"/>
      <c r="RSJ53" s="31"/>
      <c r="RSK53" s="31"/>
      <c r="RSL53" s="31"/>
      <c r="RSM53" s="31"/>
      <c r="RSN53" s="31"/>
      <c r="RSO53" s="31"/>
      <c r="RSP53" s="31"/>
      <c r="RSQ53" s="31"/>
      <c r="RSR53" s="31"/>
      <c r="RSS53" s="31"/>
      <c r="RST53" s="31"/>
      <c r="RSU53" s="31"/>
      <c r="RSV53" s="31"/>
      <c r="RSW53" s="31"/>
      <c r="RSX53" s="31"/>
      <c r="RSY53" s="31"/>
      <c r="RSZ53" s="31"/>
      <c r="RTA53" s="31"/>
      <c r="RTB53" s="31"/>
      <c r="RTC53" s="31"/>
      <c r="RTD53" s="31"/>
      <c r="RTE53" s="31"/>
      <c r="RTF53" s="31"/>
      <c r="RTG53" s="31"/>
      <c r="RTH53" s="31"/>
      <c r="RTI53" s="31"/>
      <c r="RTJ53" s="31"/>
      <c r="RTK53" s="31"/>
      <c r="RTL53" s="31"/>
      <c r="RTM53" s="31"/>
      <c r="RTN53" s="31"/>
      <c r="RTO53" s="31"/>
      <c r="RTP53" s="31"/>
      <c r="RTQ53" s="31"/>
      <c r="RTR53" s="31"/>
      <c r="RTS53" s="31"/>
      <c r="RTT53" s="31"/>
      <c r="RTU53" s="31"/>
      <c r="RTV53" s="31"/>
      <c r="RTW53" s="31"/>
      <c r="RTX53" s="31"/>
      <c r="RTY53" s="31"/>
      <c r="RTZ53" s="31"/>
      <c r="RUA53" s="31"/>
      <c r="RUB53" s="31"/>
      <c r="RUC53" s="31"/>
      <c r="RUD53" s="31"/>
      <c r="RUE53" s="31"/>
      <c r="RUF53" s="31"/>
      <c r="RUG53" s="31"/>
      <c r="RUH53" s="31"/>
      <c r="RUI53" s="31"/>
      <c r="RUJ53" s="31"/>
      <c r="RUK53" s="31"/>
      <c r="RUL53" s="31"/>
      <c r="RUM53" s="31"/>
      <c r="RUN53" s="31"/>
      <c r="RUO53" s="31"/>
      <c r="RUP53" s="31"/>
      <c r="RUQ53" s="31"/>
      <c r="RUR53" s="31"/>
      <c r="RUS53" s="31"/>
      <c r="RUT53" s="31"/>
      <c r="RUU53" s="31"/>
      <c r="RUV53" s="31"/>
      <c r="RUW53" s="31"/>
      <c r="RUX53" s="31"/>
      <c r="RUY53" s="31"/>
      <c r="RUZ53" s="31"/>
      <c r="RVA53" s="31"/>
      <c r="RVB53" s="31"/>
      <c r="RVC53" s="31"/>
      <c r="RVD53" s="31"/>
      <c r="RVE53" s="31"/>
      <c r="RVF53" s="31"/>
      <c r="RVG53" s="31"/>
      <c r="RVH53" s="31"/>
      <c r="RVI53" s="31"/>
      <c r="RVJ53" s="31"/>
      <c r="RVK53" s="31"/>
      <c r="RVL53" s="31"/>
      <c r="RVM53" s="31"/>
      <c r="RVN53" s="31"/>
      <c r="RVO53" s="31"/>
      <c r="RVP53" s="31"/>
      <c r="RVQ53" s="31"/>
      <c r="RVR53" s="31"/>
      <c r="RVS53" s="31"/>
      <c r="RVT53" s="31"/>
      <c r="RVU53" s="31"/>
      <c r="RVV53" s="31"/>
      <c r="RVW53" s="31"/>
      <c r="RVX53" s="31"/>
      <c r="RVY53" s="31"/>
      <c r="RVZ53" s="31"/>
      <c r="RWA53" s="31"/>
      <c r="RWB53" s="31"/>
      <c r="RWC53" s="31"/>
      <c r="RWD53" s="31"/>
      <c r="RWE53" s="31"/>
      <c r="RWF53" s="31"/>
      <c r="RWG53" s="31"/>
      <c r="RWH53" s="31"/>
      <c r="RWI53" s="31"/>
      <c r="RWJ53" s="31"/>
      <c r="RWK53" s="31"/>
      <c r="RWL53" s="31"/>
      <c r="RWM53" s="31"/>
      <c r="RWN53" s="31"/>
      <c r="RWO53" s="31"/>
      <c r="RWP53" s="31"/>
      <c r="RWQ53" s="31"/>
      <c r="RWR53" s="31"/>
      <c r="RWS53" s="31"/>
      <c r="RWT53" s="31"/>
      <c r="RWU53" s="31"/>
      <c r="RWV53" s="31"/>
      <c r="RWW53" s="31"/>
      <c r="RWX53" s="31"/>
      <c r="RWY53" s="31"/>
      <c r="RWZ53" s="31"/>
      <c r="RXA53" s="31"/>
      <c r="RXB53" s="31"/>
      <c r="RXC53" s="31"/>
      <c r="RXD53" s="31"/>
      <c r="RXE53" s="31"/>
      <c r="RXF53" s="31"/>
      <c r="RXG53" s="31"/>
      <c r="RXH53" s="31"/>
      <c r="RXI53" s="31"/>
      <c r="RXJ53" s="31"/>
      <c r="RXK53" s="31"/>
      <c r="RXL53" s="31"/>
      <c r="RXM53" s="31"/>
      <c r="RXN53" s="31"/>
      <c r="RXO53" s="31"/>
      <c r="RXP53" s="31"/>
      <c r="RXQ53" s="31"/>
      <c r="RXR53" s="31"/>
      <c r="RXS53" s="31"/>
      <c r="RXT53" s="31"/>
      <c r="RXU53" s="31"/>
      <c r="RXV53" s="31"/>
      <c r="RXW53" s="31"/>
      <c r="RXX53" s="31"/>
      <c r="RXY53" s="31"/>
      <c r="RXZ53" s="31"/>
      <c r="RYA53" s="31"/>
      <c r="RYB53" s="31"/>
      <c r="RYC53" s="31"/>
      <c r="RYD53" s="31"/>
      <c r="RYE53" s="31"/>
      <c r="RYF53" s="31"/>
      <c r="RYG53" s="31"/>
      <c r="RYH53" s="31"/>
      <c r="RYI53" s="31"/>
      <c r="RYJ53" s="31"/>
      <c r="RYK53" s="31"/>
      <c r="RYL53" s="31"/>
      <c r="RYM53" s="31"/>
      <c r="RYN53" s="31"/>
      <c r="RYO53" s="31"/>
      <c r="RYP53" s="31"/>
      <c r="RYQ53" s="31"/>
      <c r="RYR53" s="31"/>
      <c r="RYS53" s="31"/>
      <c r="RYT53" s="31"/>
      <c r="RYU53" s="31"/>
      <c r="RYV53" s="31"/>
      <c r="RYW53" s="31"/>
      <c r="RYX53" s="31"/>
      <c r="RYY53" s="31"/>
      <c r="RYZ53" s="31"/>
      <c r="RZA53" s="31"/>
      <c r="RZB53" s="31"/>
      <c r="RZC53" s="31"/>
      <c r="RZD53" s="31"/>
      <c r="RZE53" s="31"/>
      <c r="RZF53" s="31"/>
      <c r="RZG53" s="31"/>
      <c r="RZH53" s="31"/>
      <c r="RZI53" s="31"/>
      <c r="RZJ53" s="31"/>
      <c r="RZK53" s="31"/>
      <c r="RZL53" s="31"/>
      <c r="RZM53" s="31"/>
      <c r="RZN53" s="31"/>
      <c r="RZO53" s="31"/>
      <c r="RZP53" s="31"/>
      <c r="RZQ53" s="31"/>
      <c r="RZR53" s="31"/>
      <c r="RZS53" s="31"/>
      <c r="RZT53" s="31"/>
      <c r="RZU53" s="31"/>
      <c r="RZV53" s="31"/>
      <c r="RZW53" s="31"/>
      <c r="RZX53" s="31"/>
      <c r="RZY53" s="31"/>
      <c r="RZZ53" s="31"/>
      <c r="SAA53" s="31"/>
      <c r="SAB53" s="31"/>
      <c r="SAC53" s="31"/>
      <c r="SAD53" s="31"/>
      <c r="SAE53" s="31"/>
      <c r="SAF53" s="31"/>
      <c r="SAG53" s="31"/>
      <c r="SAH53" s="31"/>
      <c r="SAI53" s="31"/>
      <c r="SAJ53" s="31"/>
      <c r="SAK53" s="31"/>
      <c r="SAL53" s="31"/>
      <c r="SAM53" s="31"/>
      <c r="SAN53" s="31"/>
      <c r="SAO53" s="31"/>
      <c r="SAP53" s="31"/>
      <c r="SAQ53" s="31"/>
      <c r="SAR53" s="31"/>
      <c r="SAS53" s="31"/>
      <c r="SAT53" s="31"/>
      <c r="SAU53" s="31"/>
      <c r="SAV53" s="31"/>
      <c r="SAW53" s="31"/>
      <c r="SAX53" s="31"/>
      <c r="SAY53" s="31"/>
      <c r="SAZ53" s="31"/>
      <c r="SBA53" s="31"/>
      <c r="SBB53" s="31"/>
      <c r="SBC53" s="31"/>
      <c r="SBD53" s="31"/>
      <c r="SBE53" s="31"/>
      <c r="SBF53" s="31"/>
      <c r="SBG53" s="31"/>
      <c r="SBH53" s="31"/>
      <c r="SBI53" s="31"/>
      <c r="SBJ53" s="31"/>
      <c r="SBK53" s="31"/>
      <c r="SBL53" s="31"/>
      <c r="SBM53" s="31"/>
      <c r="SBN53" s="31"/>
      <c r="SBO53" s="31"/>
      <c r="SBP53" s="31"/>
      <c r="SBQ53" s="31"/>
      <c r="SBR53" s="31"/>
      <c r="SBS53" s="31"/>
      <c r="SBT53" s="31"/>
      <c r="SBU53" s="31"/>
      <c r="SBV53" s="31"/>
      <c r="SBW53" s="31"/>
      <c r="SBX53" s="31"/>
      <c r="SBY53" s="31"/>
      <c r="SBZ53" s="31"/>
      <c r="SCA53" s="31"/>
      <c r="SCB53" s="31"/>
      <c r="SCC53" s="31"/>
      <c r="SCD53" s="31"/>
      <c r="SCE53" s="31"/>
      <c r="SCF53" s="31"/>
      <c r="SCG53" s="31"/>
      <c r="SCH53" s="31"/>
      <c r="SCI53" s="31"/>
      <c r="SCJ53" s="31"/>
      <c r="SCK53" s="31"/>
      <c r="SCL53" s="31"/>
      <c r="SCM53" s="31"/>
      <c r="SCN53" s="31"/>
      <c r="SCO53" s="31"/>
      <c r="SCP53" s="31"/>
      <c r="SCQ53" s="31"/>
      <c r="SCR53" s="31"/>
      <c r="SCS53" s="31"/>
      <c r="SCT53" s="31"/>
      <c r="SCU53" s="31"/>
      <c r="SCV53" s="31"/>
      <c r="SCW53" s="31"/>
      <c r="SCX53" s="31"/>
      <c r="SCY53" s="31"/>
      <c r="SCZ53" s="31"/>
      <c r="SDA53" s="31"/>
      <c r="SDB53" s="31"/>
      <c r="SDC53" s="31"/>
      <c r="SDD53" s="31"/>
      <c r="SDE53" s="31"/>
      <c r="SDF53" s="31"/>
      <c r="SDG53" s="31"/>
      <c r="SDH53" s="31"/>
      <c r="SDI53" s="31"/>
      <c r="SDJ53" s="31"/>
      <c r="SDK53" s="31"/>
      <c r="SDL53" s="31"/>
      <c r="SDM53" s="31"/>
      <c r="SDN53" s="31"/>
      <c r="SDO53" s="31"/>
      <c r="SDP53" s="31"/>
      <c r="SDQ53" s="31"/>
      <c r="SDR53" s="31"/>
      <c r="SDS53" s="31"/>
      <c r="SDT53" s="31"/>
      <c r="SDU53" s="31"/>
      <c r="SDV53" s="31"/>
      <c r="SDW53" s="31"/>
      <c r="SDX53" s="31"/>
      <c r="SDY53" s="31"/>
      <c r="SDZ53" s="31"/>
      <c r="SEA53" s="31"/>
      <c r="SEB53" s="31"/>
      <c r="SEC53" s="31"/>
      <c r="SED53" s="31"/>
      <c r="SEE53" s="31"/>
      <c r="SEF53" s="31"/>
      <c r="SEG53" s="31"/>
      <c r="SEH53" s="31"/>
      <c r="SEI53" s="31"/>
      <c r="SEJ53" s="31"/>
      <c r="SEK53" s="31"/>
      <c r="SEL53" s="31"/>
      <c r="SEM53" s="31"/>
      <c r="SEN53" s="31"/>
      <c r="SEO53" s="31"/>
      <c r="SEP53" s="31"/>
      <c r="SEQ53" s="31"/>
      <c r="SER53" s="31"/>
      <c r="SES53" s="31"/>
      <c r="SET53" s="31"/>
      <c r="SEU53" s="31"/>
      <c r="SEV53" s="31"/>
      <c r="SEW53" s="31"/>
      <c r="SEX53" s="31"/>
      <c r="SEY53" s="31"/>
      <c r="SEZ53" s="31"/>
      <c r="SFA53" s="31"/>
      <c r="SFB53" s="31"/>
      <c r="SFC53" s="31"/>
      <c r="SFD53" s="31"/>
      <c r="SFE53" s="31"/>
      <c r="SFF53" s="31"/>
      <c r="SFG53" s="31"/>
      <c r="SFH53" s="31"/>
      <c r="SFI53" s="31"/>
      <c r="SFJ53" s="31"/>
      <c r="SFK53" s="31"/>
      <c r="SFL53" s="31"/>
      <c r="SFM53" s="31"/>
      <c r="SFN53" s="31"/>
      <c r="SFO53" s="31"/>
      <c r="SFP53" s="31"/>
      <c r="SFQ53" s="31"/>
      <c r="SFR53" s="31"/>
      <c r="SFS53" s="31"/>
      <c r="SFT53" s="31"/>
      <c r="SFU53" s="31"/>
      <c r="SFV53" s="31"/>
      <c r="SFW53" s="31"/>
      <c r="SFX53" s="31"/>
      <c r="SFY53" s="31"/>
      <c r="SFZ53" s="31"/>
      <c r="SGA53" s="31"/>
      <c r="SGB53" s="31"/>
      <c r="SGC53" s="31"/>
      <c r="SGD53" s="31"/>
      <c r="SGE53" s="31"/>
      <c r="SGF53" s="31"/>
      <c r="SGG53" s="31"/>
      <c r="SGH53" s="31"/>
      <c r="SGI53" s="31"/>
      <c r="SGJ53" s="31"/>
      <c r="SGK53" s="31"/>
      <c r="SGL53" s="31"/>
      <c r="SGM53" s="31"/>
      <c r="SGN53" s="31"/>
      <c r="SGO53" s="31"/>
      <c r="SGP53" s="31"/>
      <c r="SGQ53" s="31"/>
      <c r="SGR53" s="31"/>
      <c r="SGS53" s="31"/>
      <c r="SGT53" s="31"/>
      <c r="SGU53" s="31"/>
      <c r="SGV53" s="31"/>
      <c r="SGW53" s="31"/>
      <c r="SGX53" s="31"/>
      <c r="SGY53" s="31"/>
      <c r="SGZ53" s="31"/>
      <c r="SHA53" s="31"/>
      <c r="SHB53" s="31"/>
      <c r="SHC53" s="31"/>
      <c r="SHD53" s="31"/>
      <c r="SHE53" s="31"/>
      <c r="SHF53" s="31"/>
      <c r="SHG53" s="31"/>
      <c r="SHH53" s="31"/>
      <c r="SHI53" s="31"/>
      <c r="SHJ53" s="31"/>
      <c r="SHK53" s="31"/>
      <c r="SHL53" s="31"/>
      <c r="SHM53" s="31"/>
      <c r="SHN53" s="31"/>
      <c r="SHO53" s="31"/>
      <c r="SHP53" s="31"/>
      <c r="SHQ53" s="31"/>
      <c r="SHR53" s="31"/>
      <c r="SHS53" s="31"/>
      <c r="SHT53" s="31"/>
      <c r="SHU53" s="31"/>
      <c r="SHV53" s="31"/>
      <c r="SHW53" s="31"/>
      <c r="SHX53" s="31"/>
      <c r="SHY53" s="31"/>
      <c r="SHZ53" s="31"/>
      <c r="SIA53" s="31"/>
      <c r="SIB53" s="31"/>
      <c r="SIC53" s="31"/>
      <c r="SID53" s="31"/>
      <c r="SIE53" s="31"/>
      <c r="SIF53" s="31"/>
      <c r="SIG53" s="31"/>
      <c r="SIH53" s="31"/>
      <c r="SII53" s="31"/>
      <c r="SIJ53" s="31"/>
      <c r="SIK53" s="31"/>
      <c r="SIL53" s="31"/>
      <c r="SIM53" s="31"/>
      <c r="SIN53" s="31"/>
      <c r="SIO53" s="31"/>
      <c r="SIP53" s="31"/>
      <c r="SIQ53" s="31"/>
      <c r="SIR53" s="31"/>
      <c r="SIS53" s="31"/>
      <c r="SIT53" s="31"/>
      <c r="SIU53" s="31"/>
      <c r="SIV53" s="31"/>
      <c r="SIW53" s="31"/>
      <c r="SIX53" s="31"/>
      <c r="SIY53" s="31"/>
      <c r="SIZ53" s="31"/>
      <c r="SJA53" s="31"/>
      <c r="SJB53" s="31"/>
      <c r="SJC53" s="31"/>
      <c r="SJD53" s="31"/>
      <c r="SJE53" s="31"/>
      <c r="SJF53" s="31"/>
      <c r="SJG53" s="31"/>
      <c r="SJH53" s="31"/>
      <c r="SJI53" s="31"/>
      <c r="SJJ53" s="31"/>
      <c r="SJK53" s="31"/>
      <c r="SJL53" s="31"/>
      <c r="SJM53" s="31"/>
      <c r="SJN53" s="31"/>
      <c r="SJO53" s="31"/>
      <c r="SJP53" s="31"/>
      <c r="SJQ53" s="31"/>
      <c r="SJR53" s="31"/>
      <c r="SJS53" s="31"/>
      <c r="SJT53" s="31"/>
      <c r="SJU53" s="31"/>
      <c r="SJV53" s="31"/>
      <c r="SJW53" s="31"/>
      <c r="SJX53" s="31"/>
      <c r="SJY53" s="31"/>
      <c r="SJZ53" s="31"/>
      <c r="SKA53" s="31"/>
      <c r="SKB53" s="31"/>
      <c r="SKC53" s="31"/>
      <c r="SKD53" s="31"/>
      <c r="SKE53" s="31"/>
      <c r="SKF53" s="31"/>
      <c r="SKG53" s="31"/>
      <c r="SKH53" s="31"/>
      <c r="SKI53" s="31"/>
      <c r="SKJ53" s="31"/>
      <c r="SKK53" s="31"/>
      <c r="SKL53" s="31"/>
      <c r="SKM53" s="31"/>
      <c r="SKN53" s="31"/>
      <c r="SKO53" s="31"/>
      <c r="SKP53" s="31"/>
      <c r="SKQ53" s="31"/>
      <c r="SKR53" s="31"/>
      <c r="SKS53" s="31"/>
      <c r="SKT53" s="31"/>
      <c r="SKU53" s="31"/>
      <c r="SKV53" s="31"/>
      <c r="SKW53" s="31"/>
      <c r="SKX53" s="31"/>
      <c r="SKY53" s="31"/>
      <c r="SKZ53" s="31"/>
      <c r="SLA53" s="31"/>
      <c r="SLB53" s="31"/>
      <c r="SLC53" s="31"/>
      <c r="SLD53" s="31"/>
      <c r="SLE53" s="31"/>
      <c r="SLF53" s="31"/>
      <c r="SLG53" s="31"/>
      <c r="SLH53" s="31"/>
      <c r="SLI53" s="31"/>
      <c r="SLJ53" s="31"/>
      <c r="SLK53" s="31"/>
      <c r="SLL53" s="31"/>
      <c r="SLM53" s="31"/>
      <c r="SLN53" s="31"/>
      <c r="SLO53" s="31"/>
      <c r="SLP53" s="31"/>
      <c r="SLQ53" s="31"/>
      <c r="SLR53" s="31"/>
      <c r="SLS53" s="31"/>
      <c r="SLT53" s="31"/>
      <c r="SLU53" s="31"/>
      <c r="SLV53" s="31"/>
      <c r="SLW53" s="31"/>
      <c r="SLX53" s="31"/>
      <c r="SLY53" s="31"/>
      <c r="SLZ53" s="31"/>
      <c r="SMA53" s="31"/>
      <c r="SMB53" s="31"/>
      <c r="SMC53" s="31"/>
      <c r="SMD53" s="31"/>
      <c r="SME53" s="31"/>
      <c r="SMF53" s="31"/>
      <c r="SMG53" s="31"/>
      <c r="SMH53" s="31"/>
      <c r="SMI53" s="31"/>
      <c r="SMJ53" s="31"/>
      <c r="SMK53" s="31"/>
      <c r="SML53" s="31"/>
      <c r="SMM53" s="31"/>
      <c r="SMN53" s="31"/>
      <c r="SMO53" s="31"/>
      <c r="SMP53" s="31"/>
      <c r="SMQ53" s="31"/>
      <c r="SMR53" s="31"/>
      <c r="SMS53" s="31"/>
      <c r="SMT53" s="31"/>
      <c r="SMU53" s="31"/>
      <c r="SMV53" s="31"/>
      <c r="SMW53" s="31"/>
      <c r="SMX53" s="31"/>
      <c r="SMY53" s="31"/>
      <c r="SMZ53" s="31"/>
      <c r="SNA53" s="31"/>
      <c r="SNB53" s="31"/>
      <c r="SNC53" s="31"/>
      <c r="SND53" s="31"/>
      <c r="SNE53" s="31"/>
      <c r="SNF53" s="31"/>
      <c r="SNG53" s="31"/>
      <c r="SNH53" s="31"/>
      <c r="SNI53" s="31"/>
      <c r="SNJ53" s="31"/>
      <c r="SNK53" s="31"/>
      <c r="SNL53" s="31"/>
      <c r="SNM53" s="31"/>
      <c r="SNN53" s="31"/>
      <c r="SNO53" s="31"/>
      <c r="SNP53" s="31"/>
      <c r="SNQ53" s="31"/>
      <c r="SNR53" s="31"/>
      <c r="SNS53" s="31"/>
      <c r="SNT53" s="31"/>
      <c r="SNU53" s="31"/>
      <c r="SNV53" s="31"/>
      <c r="SNW53" s="31"/>
      <c r="SNX53" s="31"/>
      <c r="SNY53" s="31"/>
      <c r="SNZ53" s="31"/>
      <c r="SOA53" s="31"/>
      <c r="SOB53" s="31"/>
      <c r="SOC53" s="31"/>
      <c r="SOD53" s="31"/>
      <c r="SOE53" s="31"/>
      <c r="SOF53" s="31"/>
      <c r="SOG53" s="31"/>
      <c r="SOH53" s="31"/>
      <c r="SOI53" s="31"/>
      <c r="SOJ53" s="31"/>
      <c r="SOK53" s="31"/>
      <c r="SOL53" s="31"/>
      <c r="SOM53" s="31"/>
      <c r="SON53" s="31"/>
      <c r="SOO53" s="31"/>
      <c r="SOP53" s="31"/>
      <c r="SOQ53" s="31"/>
      <c r="SOR53" s="31"/>
      <c r="SOS53" s="31"/>
      <c r="SOT53" s="31"/>
      <c r="SOU53" s="31"/>
      <c r="SOV53" s="31"/>
      <c r="SOW53" s="31"/>
      <c r="SOX53" s="31"/>
      <c r="SOY53" s="31"/>
      <c r="SOZ53" s="31"/>
      <c r="SPA53" s="31"/>
      <c r="SPB53" s="31"/>
      <c r="SPC53" s="31"/>
      <c r="SPD53" s="31"/>
      <c r="SPE53" s="31"/>
      <c r="SPF53" s="31"/>
      <c r="SPG53" s="31"/>
      <c r="SPH53" s="31"/>
      <c r="SPI53" s="31"/>
      <c r="SPJ53" s="31"/>
      <c r="SPK53" s="31"/>
      <c r="SPL53" s="31"/>
      <c r="SPM53" s="31"/>
      <c r="SPN53" s="31"/>
      <c r="SPO53" s="31"/>
      <c r="SPP53" s="31"/>
      <c r="SPQ53" s="31"/>
      <c r="SPR53" s="31"/>
      <c r="SPS53" s="31"/>
      <c r="SPT53" s="31"/>
      <c r="SPU53" s="31"/>
      <c r="SPV53" s="31"/>
      <c r="SPW53" s="31"/>
      <c r="SPX53" s="31"/>
      <c r="SPY53" s="31"/>
      <c r="SPZ53" s="31"/>
      <c r="SQA53" s="31"/>
      <c r="SQB53" s="31"/>
      <c r="SQC53" s="31"/>
      <c r="SQD53" s="31"/>
      <c r="SQE53" s="31"/>
      <c r="SQF53" s="31"/>
      <c r="SQG53" s="31"/>
      <c r="SQH53" s="31"/>
      <c r="SQI53" s="31"/>
      <c r="SQJ53" s="31"/>
      <c r="SQK53" s="31"/>
      <c r="SQL53" s="31"/>
      <c r="SQM53" s="31"/>
      <c r="SQN53" s="31"/>
      <c r="SQO53" s="31"/>
      <c r="SQP53" s="31"/>
      <c r="SQQ53" s="31"/>
      <c r="SQR53" s="31"/>
      <c r="SQS53" s="31"/>
      <c r="SQT53" s="31"/>
      <c r="SQU53" s="31"/>
      <c r="SQV53" s="31"/>
      <c r="SQW53" s="31"/>
      <c r="SQX53" s="31"/>
      <c r="SQY53" s="31"/>
      <c r="SQZ53" s="31"/>
      <c r="SRA53" s="31"/>
      <c r="SRB53" s="31"/>
      <c r="SRC53" s="31"/>
      <c r="SRD53" s="31"/>
      <c r="SRE53" s="31"/>
      <c r="SRF53" s="31"/>
      <c r="SRG53" s="31"/>
      <c r="SRH53" s="31"/>
      <c r="SRI53" s="31"/>
      <c r="SRJ53" s="31"/>
      <c r="SRK53" s="31"/>
      <c r="SRL53" s="31"/>
      <c r="SRM53" s="31"/>
      <c r="SRN53" s="31"/>
      <c r="SRO53" s="31"/>
      <c r="SRP53" s="31"/>
      <c r="SRQ53" s="31"/>
      <c r="SRR53" s="31"/>
      <c r="SRS53" s="31"/>
      <c r="SRT53" s="31"/>
      <c r="SRU53" s="31"/>
      <c r="SRV53" s="31"/>
      <c r="SRW53" s="31"/>
      <c r="SRX53" s="31"/>
      <c r="SRY53" s="31"/>
      <c r="SRZ53" s="31"/>
      <c r="SSA53" s="31"/>
      <c r="SSB53" s="31"/>
      <c r="SSC53" s="31"/>
      <c r="SSD53" s="31"/>
      <c r="SSE53" s="31"/>
      <c r="SSF53" s="31"/>
      <c r="SSG53" s="31"/>
      <c r="SSH53" s="31"/>
      <c r="SSI53" s="31"/>
      <c r="SSJ53" s="31"/>
      <c r="SSK53" s="31"/>
      <c r="SSL53" s="31"/>
      <c r="SSM53" s="31"/>
      <c r="SSN53" s="31"/>
      <c r="SSO53" s="31"/>
      <c r="SSP53" s="31"/>
      <c r="SSQ53" s="31"/>
      <c r="SSR53" s="31"/>
      <c r="SSS53" s="31"/>
      <c r="SST53" s="31"/>
      <c r="SSU53" s="31"/>
      <c r="SSV53" s="31"/>
      <c r="SSW53" s="31"/>
      <c r="SSX53" s="31"/>
      <c r="SSY53" s="31"/>
      <c r="SSZ53" s="31"/>
      <c r="STA53" s="31"/>
      <c r="STB53" s="31"/>
      <c r="STC53" s="31"/>
      <c r="STD53" s="31"/>
      <c r="STE53" s="31"/>
      <c r="STF53" s="31"/>
      <c r="STG53" s="31"/>
      <c r="STH53" s="31"/>
      <c r="STI53" s="31"/>
      <c r="STJ53" s="31"/>
      <c r="STK53" s="31"/>
      <c r="STL53" s="31"/>
      <c r="STM53" s="31"/>
      <c r="STN53" s="31"/>
      <c r="STO53" s="31"/>
      <c r="STP53" s="31"/>
      <c r="STQ53" s="31"/>
      <c r="STR53" s="31"/>
      <c r="STS53" s="31"/>
      <c r="STT53" s="31"/>
      <c r="STU53" s="31"/>
      <c r="STV53" s="31"/>
      <c r="STW53" s="31"/>
      <c r="STX53" s="31"/>
      <c r="STY53" s="31"/>
      <c r="STZ53" s="31"/>
      <c r="SUA53" s="31"/>
      <c r="SUB53" s="31"/>
      <c r="SUC53" s="31"/>
      <c r="SUD53" s="31"/>
      <c r="SUE53" s="31"/>
      <c r="SUF53" s="31"/>
      <c r="SUG53" s="31"/>
      <c r="SUH53" s="31"/>
      <c r="SUI53" s="31"/>
      <c r="SUJ53" s="31"/>
      <c r="SUK53" s="31"/>
      <c r="SUL53" s="31"/>
      <c r="SUM53" s="31"/>
      <c r="SUN53" s="31"/>
      <c r="SUO53" s="31"/>
      <c r="SUP53" s="31"/>
      <c r="SUQ53" s="31"/>
      <c r="SUR53" s="31"/>
      <c r="SUS53" s="31"/>
      <c r="SUT53" s="31"/>
      <c r="SUU53" s="31"/>
      <c r="SUV53" s="31"/>
      <c r="SUW53" s="31"/>
      <c r="SUX53" s="31"/>
      <c r="SUY53" s="31"/>
      <c r="SUZ53" s="31"/>
      <c r="SVA53" s="31"/>
      <c r="SVB53" s="31"/>
      <c r="SVC53" s="31"/>
      <c r="SVD53" s="31"/>
      <c r="SVE53" s="31"/>
      <c r="SVF53" s="31"/>
      <c r="SVG53" s="31"/>
      <c r="SVH53" s="31"/>
      <c r="SVI53" s="31"/>
      <c r="SVJ53" s="31"/>
      <c r="SVK53" s="31"/>
      <c r="SVL53" s="31"/>
      <c r="SVM53" s="31"/>
      <c r="SVN53" s="31"/>
      <c r="SVO53" s="31"/>
      <c r="SVP53" s="31"/>
      <c r="SVQ53" s="31"/>
      <c r="SVR53" s="31"/>
      <c r="SVS53" s="31"/>
      <c r="SVT53" s="31"/>
      <c r="SVU53" s="31"/>
      <c r="SVV53" s="31"/>
      <c r="SVW53" s="31"/>
      <c r="SVX53" s="31"/>
      <c r="SVY53" s="31"/>
      <c r="SVZ53" s="31"/>
      <c r="SWA53" s="31"/>
      <c r="SWB53" s="31"/>
      <c r="SWC53" s="31"/>
      <c r="SWD53" s="31"/>
      <c r="SWE53" s="31"/>
      <c r="SWF53" s="31"/>
      <c r="SWG53" s="31"/>
      <c r="SWH53" s="31"/>
      <c r="SWI53" s="31"/>
      <c r="SWJ53" s="31"/>
      <c r="SWK53" s="31"/>
      <c r="SWL53" s="31"/>
      <c r="SWM53" s="31"/>
      <c r="SWN53" s="31"/>
      <c r="SWO53" s="31"/>
      <c r="SWP53" s="31"/>
      <c r="SWQ53" s="31"/>
      <c r="SWR53" s="31"/>
      <c r="SWS53" s="31"/>
      <c r="SWT53" s="31"/>
      <c r="SWU53" s="31"/>
      <c r="SWV53" s="31"/>
      <c r="SWW53" s="31"/>
      <c r="SWX53" s="31"/>
      <c r="SWY53" s="31"/>
      <c r="SWZ53" s="31"/>
      <c r="SXA53" s="31"/>
      <c r="SXB53" s="31"/>
      <c r="SXC53" s="31"/>
      <c r="SXD53" s="31"/>
      <c r="SXE53" s="31"/>
      <c r="SXF53" s="31"/>
      <c r="SXG53" s="31"/>
      <c r="SXH53" s="31"/>
      <c r="SXI53" s="31"/>
      <c r="SXJ53" s="31"/>
      <c r="SXK53" s="31"/>
      <c r="SXL53" s="31"/>
      <c r="SXM53" s="31"/>
      <c r="SXN53" s="31"/>
      <c r="SXO53" s="31"/>
      <c r="SXP53" s="31"/>
      <c r="SXQ53" s="31"/>
      <c r="SXR53" s="31"/>
      <c r="SXS53" s="31"/>
      <c r="SXT53" s="31"/>
      <c r="SXU53" s="31"/>
      <c r="SXV53" s="31"/>
      <c r="SXW53" s="31"/>
      <c r="SXX53" s="31"/>
      <c r="SXY53" s="31"/>
      <c r="SXZ53" s="31"/>
      <c r="SYA53" s="31"/>
      <c r="SYB53" s="31"/>
      <c r="SYC53" s="31"/>
      <c r="SYD53" s="31"/>
      <c r="SYE53" s="31"/>
      <c r="SYF53" s="31"/>
      <c r="SYG53" s="31"/>
      <c r="SYH53" s="31"/>
      <c r="SYI53" s="31"/>
      <c r="SYJ53" s="31"/>
      <c r="SYK53" s="31"/>
      <c r="SYL53" s="31"/>
      <c r="SYM53" s="31"/>
      <c r="SYN53" s="31"/>
      <c r="SYO53" s="31"/>
      <c r="SYP53" s="31"/>
      <c r="SYQ53" s="31"/>
      <c r="SYR53" s="31"/>
      <c r="SYS53" s="31"/>
      <c r="SYT53" s="31"/>
      <c r="SYU53" s="31"/>
      <c r="SYV53" s="31"/>
      <c r="SYW53" s="31"/>
      <c r="SYX53" s="31"/>
      <c r="SYY53" s="31"/>
      <c r="SYZ53" s="31"/>
      <c r="SZA53" s="31"/>
      <c r="SZB53" s="31"/>
      <c r="SZC53" s="31"/>
      <c r="SZD53" s="31"/>
      <c r="SZE53" s="31"/>
      <c r="SZF53" s="31"/>
      <c r="SZG53" s="31"/>
      <c r="SZH53" s="31"/>
      <c r="SZI53" s="31"/>
      <c r="SZJ53" s="31"/>
      <c r="SZK53" s="31"/>
      <c r="SZL53" s="31"/>
      <c r="SZM53" s="31"/>
      <c r="SZN53" s="31"/>
      <c r="SZO53" s="31"/>
      <c r="SZP53" s="31"/>
      <c r="SZQ53" s="31"/>
      <c r="SZR53" s="31"/>
      <c r="SZS53" s="31"/>
      <c r="SZT53" s="31"/>
      <c r="SZU53" s="31"/>
      <c r="SZV53" s="31"/>
      <c r="SZW53" s="31"/>
      <c r="SZX53" s="31"/>
      <c r="SZY53" s="31"/>
      <c r="SZZ53" s="31"/>
      <c r="TAA53" s="31"/>
      <c r="TAB53" s="31"/>
      <c r="TAC53" s="31"/>
      <c r="TAD53" s="31"/>
      <c r="TAE53" s="31"/>
      <c r="TAF53" s="31"/>
      <c r="TAG53" s="31"/>
      <c r="TAH53" s="31"/>
      <c r="TAI53" s="31"/>
      <c r="TAJ53" s="31"/>
      <c r="TAK53" s="31"/>
      <c r="TAL53" s="31"/>
      <c r="TAM53" s="31"/>
      <c r="TAN53" s="31"/>
      <c r="TAO53" s="31"/>
      <c r="TAP53" s="31"/>
      <c r="TAQ53" s="31"/>
      <c r="TAR53" s="31"/>
      <c r="TAS53" s="31"/>
      <c r="TAT53" s="31"/>
      <c r="TAU53" s="31"/>
      <c r="TAV53" s="31"/>
      <c r="TAW53" s="31"/>
      <c r="TAX53" s="31"/>
      <c r="TAY53" s="31"/>
      <c r="TAZ53" s="31"/>
      <c r="TBA53" s="31"/>
      <c r="TBB53" s="31"/>
      <c r="TBC53" s="31"/>
      <c r="TBD53" s="31"/>
      <c r="TBE53" s="31"/>
      <c r="TBF53" s="31"/>
      <c r="TBG53" s="31"/>
      <c r="TBH53" s="31"/>
      <c r="TBI53" s="31"/>
      <c r="TBJ53" s="31"/>
      <c r="TBK53" s="31"/>
      <c r="TBL53" s="31"/>
      <c r="TBM53" s="31"/>
      <c r="TBN53" s="31"/>
      <c r="TBO53" s="31"/>
      <c r="TBP53" s="31"/>
      <c r="TBQ53" s="31"/>
      <c r="TBR53" s="31"/>
      <c r="TBS53" s="31"/>
      <c r="TBT53" s="31"/>
      <c r="TBU53" s="31"/>
      <c r="TBV53" s="31"/>
      <c r="TBW53" s="31"/>
      <c r="TBX53" s="31"/>
      <c r="TBY53" s="31"/>
      <c r="TBZ53" s="31"/>
      <c r="TCA53" s="31"/>
      <c r="TCB53" s="31"/>
      <c r="TCC53" s="31"/>
      <c r="TCD53" s="31"/>
      <c r="TCE53" s="31"/>
      <c r="TCF53" s="31"/>
      <c r="TCG53" s="31"/>
      <c r="TCH53" s="31"/>
      <c r="TCI53" s="31"/>
      <c r="TCJ53" s="31"/>
      <c r="TCK53" s="31"/>
      <c r="TCL53" s="31"/>
      <c r="TCM53" s="31"/>
      <c r="TCN53" s="31"/>
      <c r="TCO53" s="31"/>
      <c r="TCP53" s="31"/>
      <c r="TCQ53" s="31"/>
      <c r="TCR53" s="31"/>
      <c r="TCS53" s="31"/>
      <c r="TCT53" s="31"/>
      <c r="TCU53" s="31"/>
      <c r="TCV53" s="31"/>
      <c r="TCW53" s="31"/>
      <c r="TCX53" s="31"/>
      <c r="TCY53" s="31"/>
      <c r="TCZ53" s="31"/>
      <c r="TDA53" s="31"/>
      <c r="TDB53" s="31"/>
      <c r="TDC53" s="31"/>
      <c r="TDD53" s="31"/>
      <c r="TDE53" s="31"/>
      <c r="TDF53" s="31"/>
      <c r="TDG53" s="31"/>
      <c r="TDH53" s="31"/>
      <c r="TDI53" s="31"/>
      <c r="TDJ53" s="31"/>
      <c r="TDK53" s="31"/>
      <c r="TDL53" s="31"/>
      <c r="TDM53" s="31"/>
      <c r="TDN53" s="31"/>
      <c r="TDO53" s="31"/>
      <c r="TDP53" s="31"/>
      <c r="TDQ53" s="31"/>
      <c r="TDR53" s="31"/>
      <c r="TDS53" s="31"/>
      <c r="TDT53" s="31"/>
      <c r="TDU53" s="31"/>
      <c r="TDV53" s="31"/>
      <c r="TDW53" s="31"/>
      <c r="TDX53" s="31"/>
      <c r="TDY53" s="31"/>
      <c r="TDZ53" s="31"/>
      <c r="TEA53" s="31"/>
      <c r="TEB53" s="31"/>
      <c r="TEC53" s="31"/>
      <c r="TED53" s="31"/>
      <c r="TEE53" s="31"/>
      <c r="TEF53" s="31"/>
      <c r="TEG53" s="31"/>
      <c r="TEH53" s="31"/>
      <c r="TEI53" s="31"/>
      <c r="TEJ53" s="31"/>
      <c r="TEK53" s="31"/>
      <c r="TEL53" s="31"/>
      <c r="TEM53" s="31"/>
      <c r="TEN53" s="31"/>
      <c r="TEO53" s="31"/>
      <c r="TEP53" s="31"/>
      <c r="TEQ53" s="31"/>
      <c r="TER53" s="31"/>
      <c r="TES53" s="31"/>
      <c r="TET53" s="31"/>
      <c r="TEU53" s="31"/>
      <c r="TEV53" s="31"/>
      <c r="TEW53" s="31"/>
      <c r="TEX53" s="31"/>
      <c r="TEY53" s="31"/>
      <c r="TEZ53" s="31"/>
      <c r="TFA53" s="31"/>
      <c r="TFB53" s="31"/>
      <c r="TFC53" s="31"/>
      <c r="TFD53" s="31"/>
      <c r="TFE53" s="31"/>
      <c r="TFF53" s="31"/>
      <c r="TFG53" s="31"/>
      <c r="TFH53" s="31"/>
      <c r="TFI53" s="31"/>
      <c r="TFJ53" s="31"/>
      <c r="TFK53" s="31"/>
      <c r="TFL53" s="31"/>
      <c r="TFM53" s="31"/>
      <c r="TFN53" s="31"/>
      <c r="TFO53" s="31"/>
      <c r="TFP53" s="31"/>
      <c r="TFQ53" s="31"/>
      <c r="TFR53" s="31"/>
      <c r="TFS53" s="31"/>
      <c r="TFT53" s="31"/>
      <c r="TFU53" s="31"/>
      <c r="TFV53" s="31"/>
      <c r="TFW53" s="31"/>
      <c r="TFX53" s="31"/>
      <c r="TFY53" s="31"/>
      <c r="TFZ53" s="31"/>
      <c r="TGA53" s="31"/>
      <c r="TGB53" s="31"/>
      <c r="TGC53" s="31"/>
      <c r="TGD53" s="31"/>
      <c r="TGE53" s="31"/>
      <c r="TGF53" s="31"/>
      <c r="TGG53" s="31"/>
      <c r="TGH53" s="31"/>
      <c r="TGI53" s="31"/>
      <c r="TGJ53" s="31"/>
      <c r="TGK53" s="31"/>
      <c r="TGL53" s="31"/>
      <c r="TGM53" s="31"/>
      <c r="TGN53" s="31"/>
      <c r="TGO53" s="31"/>
      <c r="TGP53" s="31"/>
      <c r="TGQ53" s="31"/>
      <c r="TGR53" s="31"/>
      <c r="TGS53" s="31"/>
      <c r="TGT53" s="31"/>
      <c r="TGU53" s="31"/>
      <c r="TGV53" s="31"/>
      <c r="TGW53" s="31"/>
      <c r="TGX53" s="31"/>
      <c r="TGY53" s="31"/>
      <c r="TGZ53" s="31"/>
      <c r="THA53" s="31"/>
      <c r="THB53" s="31"/>
      <c r="THC53" s="31"/>
      <c r="THD53" s="31"/>
      <c r="THE53" s="31"/>
      <c r="THF53" s="31"/>
      <c r="THG53" s="31"/>
      <c r="THH53" s="31"/>
      <c r="THI53" s="31"/>
      <c r="THJ53" s="31"/>
      <c r="THK53" s="31"/>
      <c r="THL53" s="31"/>
      <c r="THM53" s="31"/>
      <c r="THN53" s="31"/>
      <c r="THO53" s="31"/>
      <c r="THP53" s="31"/>
      <c r="THQ53" s="31"/>
      <c r="THR53" s="31"/>
      <c r="THS53" s="31"/>
      <c r="THT53" s="31"/>
      <c r="THU53" s="31"/>
      <c r="THV53" s="31"/>
      <c r="THW53" s="31"/>
      <c r="THX53" s="31"/>
      <c r="THY53" s="31"/>
      <c r="THZ53" s="31"/>
      <c r="TIA53" s="31"/>
      <c r="TIB53" s="31"/>
      <c r="TIC53" s="31"/>
      <c r="TID53" s="31"/>
      <c r="TIE53" s="31"/>
      <c r="TIF53" s="31"/>
      <c r="TIG53" s="31"/>
      <c r="TIH53" s="31"/>
      <c r="TII53" s="31"/>
      <c r="TIJ53" s="31"/>
      <c r="TIK53" s="31"/>
      <c r="TIL53" s="31"/>
      <c r="TIM53" s="31"/>
      <c r="TIN53" s="31"/>
      <c r="TIO53" s="31"/>
      <c r="TIP53" s="31"/>
      <c r="TIQ53" s="31"/>
      <c r="TIR53" s="31"/>
      <c r="TIS53" s="31"/>
      <c r="TIT53" s="31"/>
      <c r="TIU53" s="31"/>
      <c r="TIV53" s="31"/>
      <c r="TIW53" s="31"/>
      <c r="TIX53" s="31"/>
      <c r="TIY53" s="31"/>
      <c r="TIZ53" s="31"/>
      <c r="TJA53" s="31"/>
      <c r="TJB53" s="31"/>
      <c r="TJC53" s="31"/>
      <c r="TJD53" s="31"/>
      <c r="TJE53" s="31"/>
      <c r="TJF53" s="31"/>
      <c r="TJG53" s="31"/>
      <c r="TJH53" s="31"/>
      <c r="TJI53" s="31"/>
      <c r="TJJ53" s="31"/>
      <c r="TJK53" s="31"/>
      <c r="TJL53" s="31"/>
      <c r="TJM53" s="31"/>
      <c r="TJN53" s="31"/>
      <c r="TJO53" s="31"/>
      <c r="TJP53" s="31"/>
      <c r="TJQ53" s="31"/>
      <c r="TJR53" s="31"/>
      <c r="TJS53" s="31"/>
      <c r="TJT53" s="31"/>
      <c r="TJU53" s="31"/>
      <c r="TJV53" s="31"/>
      <c r="TJW53" s="31"/>
      <c r="TJX53" s="31"/>
      <c r="TJY53" s="31"/>
      <c r="TJZ53" s="31"/>
      <c r="TKA53" s="31"/>
      <c r="TKB53" s="31"/>
      <c r="TKC53" s="31"/>
      <c r="TKD53" s="31"/>
      <c r="TKE53" s="31"/>
      <c r="TKF53" s="31"/>
      <c r="TKG53" s="31"/>
      <c r="TKH53" s="31"/>
      <c r="TKI53" s="31"/>
      <c r="TKJ53" s="31"/>
      <c r="TKK53" s="31"/>
      <c r="TKL53" s="31"/>
      <c r="TKM53" s="31"/>
      <c r="TKN53" s="31"/>
      <c r="TKO53" s="31"/>
      <c r="TKP53" s="31"/>
      <c r="TKQ53" s="31"/>
      <c r="TKR53" s="31"/>
      <c r="TKS53" s="31"/>
      <c r="TKT53" s="31"/>
      <c r="TKU53" s="31"/>
      <c r="TKV53" s="31"/>
      <c r="TKW53" s="31"/>
      <c r="TKX53" s="31"/>
      <c r="TKY53" s="31"/>
      <c r="TKZ53" s="31"/>
      <c r="TLA53" s="31"/>
      <c r="TLB53" s="31"/>
      <c r="TLC53" s="31"/>
      <c r="TLD53" s="31"/>
      <c r="TLE53" s="31"/>
      <c r="TLF53" s="31"/>
      <c r="TLG53" s="31"/>
      <c r="TLH53" s="31"/>
      <c r="TLI53" s="31"/>
      <c r="TLJ53" s="31"/>
      <c r="TLK53" s="31"/>
      <c r="TLL53" s="31"/>
      <c r="TLM53" s="31"/>
      <c r="TLN53" s="31"/>
      <c r="TLO53" s="31"/>
      <c r="TLP53" s="31"/>
      <c r="TLQ53" s="31"/>
      <c r="TLR53" s="31"/>
      <c r="TLS53" s="31"/>
      <c r="TLT53" s="31"/>
      <c r="TLU53" s="31"/>
      <c r="TLV53" s="31"/>
      <c r="TLW53" s="31"/>
      <c r="TLX53" s="31"/>
      <c r="TLY53" s="31"/>
      <c r="TLZ53" s="31"/>
      <c r="TMA53" s="31"/>
      <c r="TMB53" s="31"/>
      <c r="TMC53" s="31"/>
      <c r="TMD53" s="31"/>
      <c r="TME53" s="31"/>
      <c r="TMF53" s="31"/>
      <c r="TMG53" s="31"/>
      <c r="TMH53" s="31"/>
      <c r="TMI53" s="31"/>
      <c r="TMJ53" s="31"/>
      <c r="TMK53" s="31"/>
      <c r="TML53" s="31"/>
      <c r="TMM53" s="31"/>
      <c r="TMN53" s="31"/>
      <c r="TMO53" s="31"/>
      <c r="TMP53" s="31"/>
      <c r="TMQ53" s="31"/>
      <c r="TMR53" s="31"/>
      <c r="TMS53" s="31"/>
      <c r="TMT53" s="31"/>
      <c r="TMU53" s="31"/>
      <c r="TMV53" s="31"/>
      <c r="TMW53" s="31"/>
      <c r="TMX53" s="31"/>
      <c r="TMY53" s="31"/>
      <c r="TMZ53" s="31"/>
      <c r="TNA53" s="31"/>
      <c r="TNB53" s="31"/>
      <c r="TNC53" s="31"/>
      <c r="TND53" s="31"/>
      <c r="TNE53" s="31"/>
      <c r="TNF53" s="31"/>
      <c r="TNG53" s="31"/>
      <c r="TNH53" s="31"/>
      <c r="TNI53" s="31"/>
      <c r="TNJ53" s="31"/>
      <c r="TNK53" s="31"/>
      <c r="TNL53" s="31"/>
      <c r="TNM53" s="31"/>
      <c r="TNN53" s="31"/>
      <c r="TNO53" s="31"/>
      <c r="TNP53" s="31"/>
      <c r="TNQ53" s="31"/>
      <c r="TNR53" s="31"/>
      <c r="TNS53" s="31"/>
      <c r="TNT53" s="31"/>
      <c r="TNU53" s="31"/>
      <c r="TNV53" s="31"/>
      <c r="TNW53" s="31"/>
      <c r="TNX53" s="31"/>
      <c r="TNY53" s="31"/>
      <c r="TNZ53" s="31"/>
      <c r="TOA53" s="31"/>
      <c r="TOB53" s="31"/>
      <c r="TOC53" s="31"/>
      <c r="TOD53" s="31"/>
      <c r="TOE53" s="31"/>
      <c r="TOF53" s="31"/>
      <c r="TOG53" s="31"/>
      <c r="TOH53" s="31"/>
      <c r="TOI53" s="31"/>
      <c r="TOJ53" s="31"/>
      <c r="TOK53" s="31"/>
      <c r="TOL53" s="31"/>
      <c r="TOM53" s="31"/>
      <c r="TON53" s="31"/>
      <c r="TOO53" s="31"/>
      <c r="TOP53" s="31"/>
      <c r="TOQ53" s="31"/>
      <c r="TOR53" s="31"/>
      <c r="TOS53" s="31"/>
      <c r="TOT53" s="31"/>
      <c r="TOU53" s="31"/>
      <c r="TOV53" s="31"/>
      <c r="TOW53" s="31"/>
      <c r="TOX53" s="31"/>
      <c r="TOY53" s="31"/>
      <c r="TOZ53" s="31"/>
      <c r="TPA53" s="31"/>
      <c r="TPB53" s="31"/>
      <c r="TPC53" s="31"/>
      <c r="TPD53" s="31"/>
      <c r="TPE53" s="31"/>
      <c r="TPF53" s="31"/>
      <c r="TPG53" s="31"/>
      <c r="TPH53" s="31"/>
      <c r="TPI53" s="31"/>
      <c r="TPJ53" s="31"/>
      <c r="TPK53" s="31"/>
      <c r="TPL53" s="31"/>
      <c r="TPM53" s="31"/>
      <c r="TPN53" s="31"/>
      <c r="TPO53" s="31"/>
      <c r="TPP53" s="31"/>
      <c r="TPQ53" s="31"/>
      <c r="TPR53" s="31"/>
      <c r="TPS53" s="31"/>
      <c r="TPT53" s="31"/>
      <c r="TPU53" s="31"/>
      <c r="TPV53" s="31"/>
      <c r="TPW53" s="31"/>
      <c r="TPX53" s="31"/>
      <c r="TPY53" s="31"/>
      <c r="TPZ53" s="31"/>
      <c r="TQA53" s="31"/>
      <c r="TQB53" s="31"/>
      <c r="TQC53" s="31"/>
      <c r="TQD53" s="31"/>
      <c r="TQE53" s="31"/>
      <c r="TQF53" s="31"/>
      <c r="TQG53" s="31"/>
      <c r="TQH53" s="31"/>
      <c r="TQI53" s="31"/>
      <c r="TQJ53" s="31"/>
      <c r="TQK53" s="31"/>
      <c r="TQL53" s="31"/>
      <c r="TQM53" s="31"/>
      <c r="TQN53" s="31"/>
      <c r="TQO53" s="31"/>
      <c r="TQP53" s="31"/>
      <c r="TQQ53" s="31"/>
      <c r="TQR53" s="31"/>
      <c r="TQS53" s="31"/>
      <c r="TQT53" s="31"/>
      <c r="TQU53" s="31"/>
      <c r="TQV53" s="31"/>
      <c r="TQW53" s="31"/>
      <c r="TQX53" s="31"/>
      <c r="TQY53" s="31"/>
      <c r="TQZ53" s="31"/>
      <c r="TRA53" s="31"/>
      <c r="TRB53" s="31"/>
      <c r="TRC53" s="31"/>
      <c r="TRD53" s="31"/>
      <c r="TRE53" s="31"/>
      <c r="TRF53" s="31"/>
      <c r="TRG53" s="31"/>
      <c r="TRH53" s="31"/>
      <c r="TRI53" s="31"/>
      <c r="TRJ53" s="31"/>
      <c r="TRK53" s="31"/>
      <c r="TRL53" s="31"/>
      <c r="TRM53" s="31"/>
      <c r="TRN53" s="31"/>
      <c r="TRO53" s="31"/>
      <c r="TRP53" s="31"/>
      <c r="TRQ53" s="31"/>
      <c r="TRR53" s="31"/>
      <c r="TRS53" s="31"/>
      <c r="TRT53" s="31"/>
      <c r="TRU53" s="31"/>
      <c r="TRV53" s="31"/>
      <c r="TRW53" s="31"/>
      <c r="TRX53" s="31"/>
      <c r="TRY53" s="31"/>
      <c r="TRZ53" s="31"/>
      <c r="TSA53" s="31"/>
      <c r="TSB53" s="31"/>
      <c r="TSC53" s="31"/>
      <c r="TSD53" s="31"/>
      <c r="TSE53" s="31"/>
      <c r="TSF53" s="31"/>
      <c r="TSG53" s="31"/>
      <c r="TSH53" s="31"/>
      <c r="TSI53" s="31"/>
      <c r="TSJ53" s="31"/>
      <c r="TSK53" s="31"/>
      <c r="TSL53" s="31"/>
      <c r="TSM53" s="31"/>
      <c r="TSN53" s="31"/>
      <c r="TSO53" s="31"/>
      <c r="TSP53" s="31"/>
      <c r="TSQ53" s="31"/>
      <c r="TSR53" s="31"/>
      <c r="TSS53" s="31"/>
      <c r="TST53" s="31"/>
      <c r="TSU53" s="31"/>
      <c r="TSV53" s="31"/>
      <c r="TSW53" s="31"/>
      <c r="TSX53" s="31"/>
      <c r="TSY53" s="31"/>
      <c r="TSZ53" s="31"/>
      <c r="TTA53" s="31"/>
      <c r="TTB53" s="31"/>
      <c r="TTC53" s="31"/>
      <c r="TTD53" s="31"/>
      <c r="TTE53" s="31"/>
      <c r="TTF53" s="31"/>
      <c r="TTG53" s="31"/>
      <c r="TTH53" s="31"/>
      <c r="TTI53" s="31"/>
      <c r="TTJ53" s="31"/>
      <c r="TTK53" s="31"/>
      <c r="TTL53" s="31"/>
      <c r="TTM53" s="31"/>
      <c r="TTN53" s="31"/>
      <c r="TTO53" s="31"/>
      <c r="TTP53" s="31"/>
      <c r="TTQ53" s="31"/>
      <c r="TTR53" s="31"/>
      <c r="TTS53" s="31"/>
      <c r="TTT53" s="31"/>
      <c r="TTU53" s="31"/>
      <c r="TTV53" s="31"/>
      <c r="TTW53" s="31"/>
      <c r="TTX53" s="31"/>
      <c r="TTY53" s="31"/>
      <c r="TTZ53" s="31"/>
      <c r="TUA53" s="31"/>
      <c r="TUB53" s="31"/>
      <c r="TUC53" s="31"/>
      <c r="TUD53" s="31"/>
      <c r="TUE53" s="31"/>
      <c r="TUF53" s="31"/>
      <c r="TUG53" s="31"/>
      <c r="TUH53" s="31"/>
      <c r="TUI53" s="31"/>
      <c r="TUJ53" s="31"/>
      <c r="TUK53" s="31"/>
      <c r="TUL53" s="31"/>
      <c r="TUM53" s="31"/>
      <c r="TUN53" s="31"/>
      <c r="TUO53" s="31"/>
      <c r="TUP53" s="31"/>
      <c r="TUQ53" s="31"/>
      <c r="TUR53" s="31"/>
      <c r="TUS53" s="31"/>
      <c r="TUT53" s="31"/>
      <c r="TUU53" s="31"/>
      <c r="TUV53" s="31"/>
      <c r="TUW53" s="31"/>
      <c r="TUX53" s="31"/>
      <c r="TUY53" s="31"/>
      <c r="TUZ53" s="31"/>
      <c r="TVA53" s="31"/>
      <c r="TVB53" s="31"/>
      <c r="TVC53" s="31"/>
      <c r="TVD53" s="31"/>
      <c r="TVE53" s="31"/>
      <c r="TVF53" s="31"/>
      <c r="TVG53" s="31"/>
      <c r="TVH53" s="31"/>
      <c r="TVI53" s="31"/>
      <c r="TVJ53" s="31"/>
      <c r="TVK53" s="31"/>
      <c r="TVL53" s="31"/>
      <c r="TVM53" s="31"/>
      <c r="TVN53" s="31"/>
      <c r="TVO53" s="31"/>
      <c r="TVP53" s="31"/>
      <c r="TVQ53" s="31"/>
      <c r="TVR53" s="31"/>
      <c r="TVS53" s="31"/>
      <c r="TVT53" s="31"/>
      <c r="TVU53" s="31"/>
      <c r="TVV53" s="31"/>
      <c r="TVW53" s="31"/>
      <c r="TVX53" s="31"/>
      <c r="TVY53" s="31"/>
      <c r="TVZ53" s="31"/>
      <c r="TWA53" s="31"/>
      <c r="TWB53" s="31"/>
      <c r="TWC53" s="31"/>
      <c r="TWD53" s="31"/>
      <c r="TWE53" s="31"/>
      <c r="TWF53" s="31"/>
      <c r="TWG53" s="31"/>
      <c r="TWH53" s="31"/>
      <c r="TWI53" s="31"/>
      <c r="TWJ53" s="31"/>
      <c r="TWK53" s="31"/>
      <c r="TWL53" s="31"/>
      <c r="TWM53" s="31"/>
      <c r="TWN53" s="31"/>
      <c r="TWO53" s="31"/>
      <c r="TWP53" s="31"/>
      <c r="TWQ53" s="31"/>
      <c r="TWR53" s="31"/>
      <c r="TWS53" s="31"/>
      <c r="TWT53" s="31"/>
      <c r="TWU53" s="31"/>
      <c r="TWV53" s="31"/>
      <c r="TWW53" s="31"/>
      <c r="TWX53" s="31"/>
      <c r="TWY53" s="31"/>
      <c r="TWZ53" s="31"/>
      <c r="TXA53" s="31"/>
      <c r="TXB53" s="31"/>
      <c r="TXC53" s="31"/>
      <c r="TXD53" s="31"/>
      <c r="TXE53" s="31"/>
      <c r="TXF53" s="31"/>
      <c r="TXG53" s="31"/>
      <c r="TXH53" s="31"/>
      <c r="TXI53" s="31"/>
      <c r="TXJ53" s="31"/>
      <c r="TXK53" s="31"/>
      <c r="TXL53" s="31"/>
      <c r="TXM53" s="31"/>
      <c r="TXN53" s="31"/>
      <c r="TXO53" s="31"/>
      <c r="TXP53" s="31"/>
      <c r="TXQ53" s="31"/>
      <c r="TXR53" s="31"/>
      <c r="TXS53" s="31"/>
      <c r="TXT53" s="31"/>
      <c r="TXU53" s="31"/>
      <c r="TXV53" s="31"/>
      <c r="TXW53" s="31"/>
      <c r="TXX53" s="31"/>
      <c r="TXY53" s="31"/>
      <c r="TXZ53" s="31"/>
      <c r="TYA53" s="31"/>
      <c r="TYB53" s="31"/>
      <c r="TYC53" s="31"/>
      <c r="TYD53" s="31"/>
      <c r="TYE53" s="31"/>
      <c r="TYF53" s="31"/>
      <c r="TYG53" s="31"/>
      <c r="TYH53" s="31"/>
      <c r="TYI53" s="31"/>
      <c r="TYJ53" s="31"/>
      <c r="TYK53" s="31"/>
      <c r="TYL53" s="31"/>
      <c r="TYM53" s="31"/>
      <c r="TYN53" s="31"/>
      <c r="TYO53" s="31"/>
      <c r="TYP53" s="31"/>
      <c r="TYQ53" s="31"/>
      <c r="TYR53" s="31"/>
      <c r="TYS53" s="31"/>
      <c r="TYT53" s="31"/>
      <c r="TYU53" s="31"/>
      <c r="TYV53" s="31"/>
      <c r="TYW53" s="31"/>
      <c r="TYX53" s="31"/>
      <c r="TYY53" s="31"/>
      <c r="TYZ53" s="31"/>
      <c r="TZA53" s="31"/>
      <c r="TZB53" s="31"/>
      <c r="TZC53" s="31"/>
      <c r="TZD53" s="31"/>
      <c r="TZE53" s="31"/>
      <c r="TZF53" s="31"/>
      <c r="TZG53" s="31"/>
      <c r="TZH53" s="31"/>
      <c r="TZI53" s="31"/>
      <c r="TZJ53" s="31"/>
      <c r="TZK53" s="31"/>
      <c r="TZL53" s="31"/>
      <c r="TZM53" s="31"/>
      <c r="TZN53" s="31"/>
      <c r="TZO53" s="31"/>
      <c r="TZP53" s="31"/>
      <c r="TZQ53" s="31"/>
      <c r="TZR53" s="31"/>
      <c r="TZS53" s="31"/>
      <c r="TZT53" s="31"/>
      <c r="TZU53" s="31"/>
      <c r="TZV53" s="31"/>
      <c r="TZW53" s="31"/>
      <c r="TZX53" s="31"/>
      <c r="TZY53" s="31"/>
      <c r="TZZ53" s="31"/>
      <c r="UAA53" s="31"/>
      <c r="UAB53" s="31"/>
      <c r="UAC53" s="31"/>
      <c r="UAD53" s="31"/>
      <c r="UAE53" s="31"/>
      <c r="UAF53" s="31"/>
      <c r="UAG53" s="31"/>
      <c r="UAH53" s="31"/>
      <c r="UAI53" s="31"/>
      <c r="UAJ53" s="31"/>
      <c r="UAK53" s="31"/>
      <c r="UAL53" s="31"/>
      <c r="UAM53" s="31"/>
      <c r="UAN53" s="31"/>
      <c r="UAO53" s="31"/>
      <c r="UAP53" s="31"/>
      <c r="UAQ53" s="31"/>
      <c r="UAR53" s="31"/>
      <c r="UAS53" s="31"/>
      <c r="UAT53" s="31"/>
      <c r="UAU53" s="31"/>
      <c r="UAV53" s="31"/>
      <c r="UAW53" s="31"/>
      <c r="UAX53" s="31"/>
      <c r="UAY53" s="31"/>
      <c r="UAZ53" s="31"/>
      <c r="UBA53" s="31"/>
      <c r="UBB53" s="31"/>
      <c r="UBC53" s="31"/>
      <c r="UBD53" s="31"/>
      <c r="UBE53" s="31"/>
      <c r="UBF53" s="31"/>
      <c r="UBG53" s="31"/>
      <c r="UBH53" s="31"/>
      <c r="UBI53" s="31"/>
      <c r="UBJ53" s="31"/>
      <c r="UBK53" s="31"/>
      <c r="UBL53" s="31"/>
      <c r="UBM53" s="31"/>
      <c r="UBN53" s="31"/>
      <c r="UBO53" s="31"/>
      <c r="UBP53" s="31"/>
      <c r="UBQ53" s="31"/>
      <c r="UBR53" s="31"/>
      <c r="UBS53" s="31"/>
      <c r="UBT53" s="31"/>
      <c r="UBU53" s="31"/>
      <c r="UBV53" s="31"/>
      <c r="UBW53" s="31"/>
      <c r="UBX53" s="31"/>
      <c r="UBY53" s="31"/>
      <c r="UBZ53" s="31"/>
      <c r="UCA53" s="31"/>
      <c r="UCB53" s="31"/>
      <c r="UCC53" s="31"/>
      <c r="UCD53" s="31"/>
      <c r="UCE53" s="31"/>
      <c r="UCF53" s="31"/>
      <c r="UCG53" s="31"/>
      <c r="UCH53" s="31"/>
      <c r="UCI53" s="31"/>
      <c r="UCJ53" s="31"/>
      <c r="UCK53" s="31"/>
      <c r="UCL53" s="31"/>
      <c r="UCM53" s="31"/>
      <c r="UCN53" s="31"/>
      <c r="UCO53" s="31"/>
      <c r="UCP53" s="31"/>
      <c r="UCQ53" s="31"/>
      <c r="UCR53" s="31"/>
      <c r="UCS53" s="31"/>
      <c r="UCT53" s="31"/>
      <c r="UCU53" s="31"/>
      <c r="UCV53" s="31"/>
      <c r="UCW53" s="31"/>
      <c r="UCX53" s="31"/>
      <c r="UCY53" s="31"/>
      <c r="UCZ53" s="31"/>
      <c r="UDA53" s="31"/>
      <c r="UDB53" s="31"/>
      <c r="UDC53" s="31"/>
      <c r="UDD53" s="31"/>
      <c r="UDE53" s="31"/>
      <c r="UDF53" s="31"/>
      <c r="UDG53" s="31"/>
      <c r="UDH53" s="31"/>
      <c r="UDI53" s="31"/>
      <c r="UDJ53" s="31"/>
      <c r="UDK53" s="31"/>
      <c r="UDL53" s="31"/>
      <c r="UDM53" s="31"/>
      <c r="UDN53" s="31"/>
      <c r="UDO53" s="31"/>
      <c r="UDP53" s="31"/>
      <c r="UDQ53" s="31"/>
      <c r="UDR53" s="31"/>
      <c r="UDS53" s="31"/>
      <c r="UDT53" s="31"/>
      <c r="UDU53" s="31"/>
      <c r="UDV53" s="31"/>
      <c r="UDW53" s="31"/>
      <c r="UDX53" s="31"/>
      <c r="UDY53" s="31"/>
      <c r="UDZ53" s="31"/>
      <c r="UEA53" s="31"/>
      <c r="UEB53" s="31"/>
      <c r="UEC53" s="31"/>
      <c r="UED53" s="31"/>
      <c r="UEE53" s="31"/>
      <c r="UEF53" s="31"/>
      <c r="UEG53" s="31"/>
      <c r="UEH53" s="31"/>
      <c r="UEI53" s="31"/>
      <c r="UEJ53" s="31"/>
      <c r="UEK53" s="31"/>
      <c r="UEL53" s="31"/>
      <c r="UEM53" s="31"/>
      <c r="UEN53" s="31"/>
      <c r="UEO53" s="31"/>
      <c r="UEP53" s="31"/>
      <c r="UEQ53" s="31"/>
      <c r="UER53" s="31"/>
      <c r="UES53" s="31"/>
      <c r="UET53" s="31"/>
      <c r="UEU53" s="31"/>
      <c r="UEV53" s="31"/>
      <c r="UEW53" s="31"/>
      <c r="UEX53" s="31"/>
      <c r="UEY53" s="31"/>
      <c r="UEZ53" s="31"/>
      <c r="UFA53" s="31"/>
      <c r="UFB53" s="31"/>
      <c r="UFC53" s="31"/>
      <c r="UFD53" s="31"/>
      <c r="UFE53" s="31"/>
      <c r="UFF53" s="31"/>
      <c r="UFG53" s="31"/>
      <c r="UFH53" s="31"/>
      <c r="UFI53" s="31"/>
      <c r="UFJ53" s="31"/>
      <c r="UFK53" s="31"/>
      <c r="UFL53" s="31"/>
      <c r="UFM53" s="31"/>
      <c r="UFN53" s="31"/>
      <c r="UFO53" s="31"/>
      <c r="UFP53" s="31"/>
      <c r="UFQ53" s="31"/>
      <c r="UFR53" s="31"/>
      <c r="UFS53" s="31"/>
      <c r="UFT53" s="31"/>
      <c r="UFU53" s="31"/>
      <c r="UFV53" s="31"/>
      <c r="UFW53" s="31"/>
      <c r="UFX53" s="31"/>
      <c r="UFY53" s="31"/>
      <c r="UFZ53" s="31"/>
      <c r="UGA53" s="31"/>
      <c r="UGB53" s="31"/>
      <c r="UGC53" s="31"/>
      <c r="UGD53" s="31"/>
      <c r="UGE53" s="31"/>
      <c r="UGF53" s="31"/>
      <c r="UGG53" s="31"/>
      <c r="UGH53" s="31"/>
      <c r="UGI53" s="31"/>
      <c r="UGJ53" s="31"/>
      <c r="UGK53" s="31"/>
      <c r="UGL53" s="31"/>
      <c r="UGM53" s="31"/>
      <c r="UGN53" s="31"/>
      <c r="UGO53" s="31"/>
      <c r="UGP53" s="31"/>
      <c r="UGQ53" s="31"/>
      <c r="UGR53" s="31"/>
      <c r="UGS53" s="31"/>
      <c r="UGT53" s="31"/>
      <c r="UGU53" s="31"/>
      <c r="UGV53" s="31"/>
      <c r="UGW53" s="31"/>
      <c r="UGX53" s="31"/>
      <c r="UGY53" s="31"/>
      <c r="UGZ53" s="31"/>
      <c r="UHA53" s="31"/>
      <c r="UHB53" s="31"/>
      <c r="UHC53" s="31"/>
      <c r="UHD53" s="31"/>
      <c r="UHE53" s="31"/>
      <c r="UHF53" s="31"/>
      <c r="UHG53" s="31"/>
      <c r="UHH53" s="31"/>
      <c r="UHI53" s="31"/>
      <c r="UHJ53" s="31"/>
      <c r="UHK53" s="31"/>
      <c r="UHL53" s="31"/>
      <c r="UHM53" s="31"/>
      <c r="UHN53" s="31"/>
      <c r="UHO53" s="31"/>
      <c r="UHP53" s="31"/>
      <c r="UHQ53" s="31"/>
      <c r="UHR53" s="31"/>
      <c r="UHS53" s="31"/>
      <c r="UHT53" s="31"/>
      <c r="UHU53" s="31"/>
      <c r="UHV53" s="31"/>
      <c r="UHW53" s="31"/>
      <c r="UHX53" s="31"/>
      <c r="UHY53" s="31"/>
      <c r="UHZ53" s="31"/>
      <c r="UIA53" s="31"/>
      <c r="UIB53" s="31"/>
      <c r="UIC53" s="31"/>
      <c r="UID53" s="31"/>
      <c r="UIE53" s="31"/>
      <c r="UIF53" s="31"/>
      <c r="UIG53" s="31"/>
      <c r="UIH53" s="31"/>
      <c r="UII53" s="31"/>
      <c r="UIJ53" s="31"/>
      <c r="UIK53" s="31"/>
      <c r="UIL53" s="31"/>
      <c r="UIM53" s="31"/>
      <c r="UIN53" s="31"/>
      <c r="UIO53" s="31"/>
      <c r="UIP53" s="31"/>
      <c r="UIQ53" s="31"/>
      <c r="UIR53" s="31"/>
      <c r="UIS53" s="31"/>
      <c r="UIT53" s="31"/>
      <c r="UIU53" s="31"/>
      <c r="UIV53" s="31"/>
      <c r="UIW53" s="31"/>
      <c r="UIX53" s="31"/>
      <c r="UIY53" s="31"/>
      <c r="UIZ53" s="31"/>
      <c r="UJA53" s="31"/>
      <c r="UJB53" s="31"/>
      <c r="UJC53" s="31"/>
      <c r="UJD53" s="31"/>
      <c r="UJE53" s="31"/>
      <c r="UJF53" s="31"/>
      <c r="UJG53" s="31"/>
      <c r="UJH53" s="31"/>
      <c r="UJI53" s="31"/>
      <c r="UJJ53" s="31"/>
      <c r="UJK53" s="31"/>
      <c r="UJL53" s="31"/>
      <c r="UJM53" s="31"/>
      <c r="UJN53" s="31"/>
      <c r="UJO53" s="31"/>
      <c r="UJP53" s="31"/>
      <c r="UJQ53" s="31"/>
      <c r="UJR53" s="31"/>
      <c r="UJS53" s="31"/>
      <c r="UJT53" s="31"/>
      <c r="UJU53" s="31"/>
      <c r="UJV53" s="31"/>
      <c r="UJW53" s="31"/>
      <c r="UJX53" s="31"/>
      <c r="UJY53" s="31"/>
      <c r="UJZ53" s="31"/>
      <c r="UKA53" s="31"/>
      <c r="UKB53" s="31"/>
      <c r="UKC53" s="31"/>
      <c r="UKD53" s="31"/>
      <c r="UKE53" s="31"/>
      <c r="UKF53" s="31"/>
      <c r="UKG53" s="31"/>
      <c r="UKH53" s="31"/>
      <c r="UKI53" s="31"/>
      <c r="UKJ53" s="31"/>
      <c r="UKK53" s="31"/>
      <c r="UKL53" s="31"/>
      <c r="UKM53" s="31"/>
      <c r="UKN53" s="31"/>
      <c r="UKO53" s="31"/>
      <c r="UKP53" s="31"/>
      <c r="UKQ53" s="31"/>
      <c r="UKR53" s="31"/>
      <c r="UKS53" s="31"/>
      <c r="UKT53" s="31"/>
      <c r="UKU53" s="31"/>
      <c r="UKV53" s="31"/>
      <c r="UKW53" s="31"/>
      <c r="UKX53" s="31"/>
      <c r="UKY53" s="31"/>
      <c r="UKZ53" s="31"/>
      <c r="ULA53" s="31"/>
      <c r="ULB53" s="31"/>
      <c r="ULC53" s="31"/>
      <c r="ULD53" s="31"/>
      <c r="ULE53" s="31"/>
      <c r="ULF53" s="31"/>
      <c r="ULG53" s="31"/>
      <c r="ULH53" s="31"/>
      <c r="ULI53" s="31"/>
      <c r="ULJ53" s="31"/>
      <c r="ULK53" s="31"/>
      <c r="ULL53" s="31"/>
      <c r="ULM53" s="31"/>
      <c r="ULN53" s="31"/>
      <c r="ULO53" s="31"/>
      <c r="ULP53" s="31"/>
      <c r="ULQ53" s="31"/>
      <c r="ULR53" s="31"/>
      <c r="ULS53" s="31"/>
      <c r="ULT53" s="31"/>
      <c r="ULU53" s="31"/>
      <c r="ULV53" s="31"/>
      <c r="ULW53" s="31"/>
      <c r="ULX53" s="31"/>
      <c r="ULY53" s="31"/>
      <c r="ULZ53" s="31"/>
      <c r="UMA53" s="31"/>
      <c r="UMB53" s="31"/>
      <c r="UMC53" s="31"/>
      <c r="UMD53" s="31"/>
      <c r="UME53" s="31"/>
      <c r="UMF53" s="31"/>
      <c r="UMG53" s="31"/>
      <c r="UMH53" s="31"/>
      <c r="UMI53" s="31"/>
      <c r="UMJ53" s="31"/>
      <c r="UMK53" s="31"/>
      <c r="UML53" s="31"/>
      <c r="UMM53" s="31"/>
      <c r="UMN53" s="31"/>
      <c r="UMO53" s="31"/>
      <c r="UMP53" s="31"/>
      <c r="UMQ53" s="31"/>
      <c r="UMR53" s="31"/>
      <c r="UMS53" s="31"/>
      <c r="UMT53" s="31"/>
      <c r="UMU53" s="31"/>
      <c r="UMV53" s="31"/>
      <c r="UMW53" s="31"/>
      <c r="UMX53" s="31"/>
      <c r="UMY53" s="31"/>
      <c r="UMZ53" s="31"/>
      <c r="UNA53" s="31"/>
      <c r="UNB53" s="31"/>
      <c r="UNC53" s="31"/>
      <c r="UND53" s="31"/>
      <c r="UNE53" s="31"/>
      <c r="UNF53" s="31"/>
      <c r="UNG53" s="31"/>
      <c r="UNH53" s="31"/>
      <c r="UNI53" s="31"/>
      <c r="UNJ53" s="31"/>
      <c r="UNK53" s="31"/>
      <c r="UNL53" s="31"/>
      <c r="UNM53" s="31"/>
      <c r="UNN53" s="31"/>
      <c r="UNO53" s="31"/>
      <c r="UNP53" s="31"/>
      <c r="UNQ53" s="31"/>
      <c r="UNR53" s="31"/>
      <c r="UNS53" s="31"/>
      <c r="UNT53" s="31"/>
      <c r="UNU53" s="31"/>
      <c r="UNV53" s="31"/>
      <c r="UNW53" s="31"/>
      <c r="UNX53" s="31"/>
      <c r="UNY53" s="31"/>
      <c r="UNZ53" s="31"/>
      <c r="UOA53" s="31"/>
      <c r="UOB53" s="31"/>
      <c r="UOC53" s="31"/>
      <c r="UOD53" s="31"/>
      <c r="UOE53" s="31"/>
      <c r="UOF53" s="31"/>
      <c r="UOG53" s="31"/>
      <c r="UOH53" s="31"/>
      <c r="UOI53" s="31"/>
      <c r="UOJ53" s="31"/>
      <c r="UOK53" s="31"/>
      <c r="UOL53" s="31"/>
      <c r="UOM53" s="31"/>
      <c r="UON53" s="31"/>
      <c r="UOO53" s="31"/>
      <c r="UOP53" s="31"/>
      <c r="UOQ53" s="31"/>
      <c r="UOR53" s="31"/>
      <c r="UOS53" s="31"/>
      <c r="UOT53" s="31"/>
      <c r="UOU53" s="31"/>
      <c r="UOV53" s="31"/>
      <c r="UOW53" s="31"/>
      <c r="UOX53" s="31"/>
      <c r="UOY53" s="31"/>
      <c r="UOZ53" s="31"/>
      <c r="UPA53" s="31"/>
      <c r="UPB53" s="31"/>
      <c r="UPC53" s="31"/>
      <c r="UPD53" s="31"/>
      <c r="UPE53" s="31"/>
      <c r="UPF53" s="31"/>
      <c r="UPG53" s="31"/>
      <c r="UPH53" s="31"/>
      <c r="UPI53" s="31"/>
      <c r="UPJ53" s="31"/>
      <c r="UPK53" s="31"/>
      <c r="UPL53" s="31"/>
      <c r="UPM53" s="31"/>
      <c r="UPN53" s="31"/>
      <c r="UPO53" s="31"/>
      <c r="UPP53" s="31"/>
      <c r="UPQ53" s="31"/>
      <c r="UPR53" s="31"/>
      <c r="UPS53" s="31"/>
      <c r="UPT53" s="31"/>
      <c r="UPU53" s="31"/>
      <c r="UPV53" s="31"/>
      <c r="UPW53" s="31"/>
      <c r="UPX53" s="31"/>
      <c r="UPY53" s="31"/>
      <c r="UPZ53" s="31"/>
      <c r="UQA53" s="31"/>
      <c r="UQB53" s="31"/>
      <c r="UQC53" s="31"/>
      <c r="UQD53" s="31"/>
      <c r="UQE53" s="31"/>
      <c r="UQF53" s="31"/>
      <c r="UQG53" s="31"/>
      <c r="UQH53" s="31"/>
      <c r="UQI53" s="31"/>
      <c r="UQJ53" s="31"/>
      <c r="UQK53" s="31"/>
      <c r="UQL53" s="31"/>
      <c r="UQM53" s="31"/>
      <c r="UQN53" s="31"/>
      <c r="UQO53" s="31"/>
      <c r="UQP53" s="31"/>
      <c r="UQQ53" s="31"/>
      <c r="UQR53" s="31"/>
      <c r="UQS53" s="31"/>
      <c r="UQT53" s="31"/>
      <c r="UQU53" s="31"/>
      <c r="UQV53" s="31"/>
      <c r="UQW53" s="31"/>
      <c r="UQX53" s="31"/>
      <c r="UQY53" s="31"/>
      <c r="UQZ53" s="31"/>
      <c r="URA53" s="31"/>
      <c r="URB53" s="31"/>
      <c r="URC53" s="31"/>
      <c r="URD53" s="31"/>
      <c r="URE53" s="31"/>
      <c r="URF53" s="31"/>
      <c r="URG53" s="31"/>
      <c r="URH53" s="31"/>
      <c r="URI53" s="31"/>
      <c r="URJ53" s="31"/>
      <c r="URK53" s="31"/>
      <c r="URL53" s="31"/>
      <c r="URM53" s="31"/>
      <c r="URN53" s="31"/>
      <c r="URO53" s="31"/>
      <c r="URP53" s="31"/>
      <c r="URQ53" s="31"/>
      <c r="URR53" s="31"/>
      <c r="URS53" s="31"/>
      <c r="URT53" s="31"/>
      <c r="URU53" s="31"/>
      <c r="URV53" s="31"/>
      <c r="URW53" s="31"/>
      <c r="URX53" s="31"/>
      <c r="URY53" s="31"/>
      <c r="URZ53" s="31"/>
      <c r="USA53" s="31"/>
      <c r="USB53" s="31"/>
      <c r="USC53" s="31"/>
      <c r="USD53" s="31"/>
      <c r="USE53" s="31"/>
      <c r="USF53" s="31"/>
      <c r="USG53" s="31"/>
      <c r="USH53" s="31"/>
      <c r="USI53" s="31"/>
      <c r="USJ53" s="31"/>
      <c r="USK53" s="31"/>
      <c r="USL53" s="31"/>
      <c r="USM53" s="31"/>
      <c r="USN53" s="31"/>
      <c r="USO53" s="31"/>
      <c r="USP53" s="31"/>
      <c r="USQ53" s="31"/>
      <c r="USR53" s="31"/>
      <c r="USS53" s="31"/>
      <c r="UST53" s="31"/>
      <c r="USU53" s="31"/>
      <c r="USV53" s="31"/>
      <c r="USW53" s="31"/>
      <c r="USX53" s="31"/>
      <c r="USY53" s="31"/>
      <c r="USZ53" s="31"/>
      <c r="UTA53" s="31"/>
      <c r="UTB53" s="31"/>
      <c r="UTC53" s="31"/>
      <c r="UTD53" s="31"/>
      <c r="UTE53" s="31"/>
      <c r="UTF53" s="31"/>
      <c r="UTG53" s="31"/>
      <c r="UTH53" s="31"/>
      <c r="UTI53" s="31"/>
      <c r="UTJ53" s="31"/>
      <c r="UTK53" s="31"/>
      <c r="UTL53" s="31"/>
      <c r="UTM53" s="31"/>
      <c r="UTN53" s="31"/>
      <c r="UTO53" s="31"/>
      <c r="UTP53" s="31"/>
      <c r="UTQ53" s="31"/>
      <c r="UTR53" s="31"/>
      <c r="UTS53" s="31"/>
      <c r="UTT53" s="31"/>
      <c r="UTU53" s="31"/>
      <c r="UTV53" s="31"/>
      <c r="UTW53" s="31"/>
      <c r="UTX53" s="31"/>
      <c r="UTY53" s="31"/>
      <c r="UTZ53" s="31"/>
      <c r="UUA53" s="31"/>
      <c r="UUB53" s="31"/>
      <c r="UUC53" s="31"/>
      <c r="UUD53" s="31"/>
      <c r="UUE53" s="31"/>
      <c r="UUF53" s="31"/>
      <c r="UUG53" s="31"/>
      <c r="UUH53" s="31"/>
      <c r="UUI53" s="31"/>
      <c r="UUJ53" s="31"/>
      <c r="UUK53" s="31"/>
      <c r="UUL53" s="31"/>
      <c r="UUM53" s="31"/>
      <c r="UUN53" s="31"/>
      <c r="UUO53" s="31"/>
      <c r="UUP53" s="31"/>
      <c r="UUQ53" s="31"/>
      <c r="UUR53" s="31"/>
      <c r="UUS53" s="31"/>
      <c r="UUT53" s="31"/>
      <c r="UUU53" s="31"/>
      <c r="UUV53" s="31"/>
      <c r="UUW53" s="31"/>
      <c r="UUX53" s="31"/>
      <c r="UUY53" s="31"/>
      <c r="UUZ53" s="31"/>
      <c r="UVA53" s="31"/>
      <c r="UVB53" s="31"/>
      <c r="UVC53" s="31"/>
      <c r="UVD53" s="31"/>
      <c r="UVE53" s="31"/>
      <c r="UVF53" s="31"/>
      <c r="UVG53" s="31"/>
      <c r="UVH53" s="31"/>
      <c r="UVI53" s="31"/>
      <c r="UVJ53" s="31"/>
      <c r="UVK53" s="31"/>
      <c r="UVL53" s="31"/>
      <c r="UVM53" s="31"/>
      <c r="UVN53" s="31"/>
      <c r="UVO53" s="31"/>
      <c r="UVP53" s="31"/>
      <c r="UVQ53" s="31"/>
      <c r="UVR53" s="31"/>
      <c r="UVS53" s="31"/>
      <c r="UVT53" s="31"/>
      <c r="UVU53" s="31"/>
      <c r="UVV53" s="31"/>
      <c r="UVW53" s="31"/>
      <c r="UVX53" s="31"/>
      <c r="UVY53" s="31"/>
      <c r="UVZ53" s="31"/>
      <c r="UWA53" s="31"/>
      <c r="UWB53" s="31"/>
      <c r="UWC53" s="31"/>
      <c r="UWD53" s="31"/>
      <c r="UWE53" s="31"/>
      <c r="UWF53" s="31"/>
      <c r="UWG53" s="31"/>
      <c r="UWH53" s="31"/>
      <c r="UWI53" s="31"/>
      <c r="UWJ53" s="31"/>
      <c r="UWK53" s="31"/>
      <c r="UWL53" s="31"/>
      <c r="UWM53" s="31"/>
      <c r="UWN53" s="31"/>
      <c r="UWO53" s="31"/>
      <c r="UWP53" s="31"/>
      <c r="UWQ53" s="31"/>
      <c r="UWR53" s="31"/>
      <c r="UWS53" s="31"/>
      <c r="UWT53" s="31"/>
      <c r="UWU53" s="31"/>
      <c r="UWV53" s="31"/>
      <c r="UWW53" s="31"/>
      <c r="UWX53" s="31"/>
      <c r="UWY53" s="31"/>
      <c r="UWZ53" s="31"/>
      <c r="UXA53" s="31"/>
      <c r="UXB53" s="31"/>
      <c r="UXC53" s="31"/>
      <c r="UXD53" s="31"/>
      <c r="UXE53" s="31"/>
      <c r="UXF53" s="31"/>
      <c r="UXG53" s="31"/>
      <c r="UXH53" s="31"/>
      <c r="UXI53" s="31"/>
      <c r="UXJ53" s="31"/>
      <c r="UXK53" s="31"/>
      <c r="UXL53" s="31"/>
      <c r="UXM53" s="31"/>
      <c r="UXN53" s="31"/>
      <c r="UXO53" s="31"/>
      <c r="UXP53" s="31"/>
      <c r="UXQ53" s="31"/>
      <c r="UXR53" s="31"/>
      <c r="UXS53" s="31"/>
      <c r="UXT53" s="31"/>
      <c r="UXU53" s="31"/>
      <c r="UXV53" s="31"/>
      <c r="UXW53" s="31"/>
      <c r="UXX53" s="31"/>
      <c r="UXY53" s="31"/>
      <c r="UXZ53" s="31"/>
      <c r="UYA53" s="31"/>
      <c r="UYB53" s="31"/>
      <c r="UYC53" s="31"/>
      <c r="UYD53" s="31"/>
      <c r="UYE53" s="31"/>
      <c r="UYF53" s="31"/>
      <c r="UYG53" s="31"/>
      <c r="UYH53" s="31"/>
      <c r="UYI53" s="31"/>
      <c r="UYJ53" s="31"/>
      <c r="UYK53" s="31"/>
      <c r="UYL53" s="31"/>
      <c r="UYM53" s="31"/>
      <c r="UYN53" s="31"/>
      <c r="UYO53" s="31"/>
      <c r="UYP53" s="31"/>
      <c r="UYQ53" s="31"/>
      <c r="UYR53" s="31"/>
      <c r="UYS53" s="31"/>
      <c r="UYT53" s="31"/>
      <c r="UYU53" s="31"/>
      <c r="UYV53" s="31"/>
      <c r="UYW53" s="31"/>
      <c r="UYX53" s="31"/>
      <c r="UYY53" s="31"/>
      <c r="UYZ53" s="31"/>
      <c r="UZA53" s="31"/>
      <c r="UZB53" s="31"/>
      <c r="UZC53" s="31"/>
      <c r="UZD53" s="31"/>
      <c r="UZE53" s="31"/>
      <c r="UZF53" s="31"/>
      <c r="UZG53" s="31"/>
      <c r="UZH53" s="31"/>
      <c r="UZI53" s="31"/>
      <c r="UZJ53" s="31"/>
      <c r="UZK53" s="31"/>
      <c r="UZL53" s="31"/>
      <c r="UZM53" s="31"/>
      <c r="UZN53" s="31"/>
      <c r="UZO53" s="31"/>
      <c r="UZP53" s="31"/>
      <c r="UZQ53" s="31"/>
      <c r="UZR53" s="31"/>
      <c r="UZS53" s="31"/>
      <c r="UZT53" s="31"/>
      <c r="UZU53" s="31"/>
      <c r="UZV53" s="31"/>
      <c r="UZW53" s="31"/>
      <c r="UZX53" s="31"/>
      <c r="UZY53" s="31"/>
      <c r="UZZ53" s="31"/>
      <c r="VAA53" s="31"/>
      <c r="VAB53" s="31"/>
      <c r="VAC53" s="31"/>
      <c r="VAD53" s="31"/>
      <c r="VAE53" s="31"/>
      <c r="VAF53" s="31"/>
      <c r="VAG53" s="31"/>
      <c r="VAH53" s="31"/>
      <c r="VAI53" s="31"/>
      <c r="VAJ53" s="31"/>
      <c r="VAK53" s="31"/>
      <c r="VAL53" s="31"/>
      <c r="VAM53" s="31"/>
      <c r="VAN53" s="31"/>
      <c r="VAO53" s="31"/>
      <c r="VAP53" s="31"/>
      <c r="VAQ53" s="31"/>
      <c r="VAR53" s="31"/>
      <c r="VAS53" s="31"/>
      <c r="VAT53" s="31"/>
      <c r="VAU53" s="31"/>
      <c r="VAV53" s="31"/>
      <c r="VAW53" s="31"/>
      <c r="VAX53" s="31"/>
      <c r="VAY53" s="31"/>
      <c r="VAZ53" s="31"/>
      <c r="VBA53" s="31"/>
      <c r="VBB53" s="31"/>
      <c r="VBC53" s="31"/>
      <c r="VBD53" s="31"/>
      <c r="VBE53" s="31"/>
      <c r="VBF53" s="31"/>
      <c r="VBG53" s="31"/>
      <c r="VBH53" s="31"/>
      <c r="VBI53" s="31"/>
      <c r="VBJ53" s="31"/>
      <c r="VBK53" s="31"/>
      <c r="VBL53" s="31"/>
      <c r="VBM53" s="31"/>
      <c r="VBN53" s="31"/>
      <c r="VBO53" s="31"/>
      <c r="VBP53" s="31"/>
      <c r="VBQ53" s="31"/>
      <c r="VBR53" s="31"/>
      <c r="VBS53" s="31"/>
      <c r="VBT53" s="31"/>
      <c r="VBU53" s="31"/>
      <c r="VBV53" s="31"/>
      <c r="VBW53" s="31"/>
      <c r="VBX53" s="31"/>
      <c r="VBY53" s="31"/>
      <c r="VBZ53" s="31"/>
      <c r="VCA53" s="31"/>
      <c r="VCB53" s="31"/>
      <c r="VCC53" s="31"/>
      <c r="VCD53" s="31"/>
      <c r="VCE53" s="31"/>
      <c r="VCF53" s="31"/>
      <c r="VCG53" s="31"/>
      <c r="VCH53" s="31"/>
      <c r="VCI53" s="31"/>
      <c r="VCJ53" s="31"/>
      <c r="VCK53" s="31"/>
      <c r="VCL53" s="31"/>
      <c r="VCM53" s="31"/>
      <c r="VCN53" s="31"/>
      <c r="VCO53" s="31"/>
      <c r="VCP53" s="31"/>
      <c r="VCQ53" s="31"/>
      <c r="VCR53" s="31"/>
      <c r="VCS53" s="31"/>
      <c r="VCT53" s="31"/>
      <c r="VCU53" s="31"/>
      <c r="VCV53" s="31"/>
      <c r="VCW53" s="31"/>
      <c r="VCX53" s="31"/>
      <c r="VCY53" s="31"/>
      <c r="VCZ53" s="31"/>
      <c r="VDA53" s="31"/>
      <c r="VDB53" s="31"/>
      <c r="VDC53" s="31"/>
      <c r="VDD53" s="31"/>
      <c r="VDE53" s="31"/>
      <c r="VDF53" s="31"/>
      <c r="VDG53" s="31"/>
      <c r="VDH53" s="31"/>
      <c r="VDI53" s="31"/>
      <c r="VDJ53" s="31"/>
      <c r="VDK53" s="31"/>
      <c r="VDL53" s="31"/>
      <c r="VDM53" s="31"/>
      <c r="VDN53" s="31"/>
      <c r="VDO53" s="31"/>
      <c r="VDP53" s="31"/>
      <c r="VDQ53" s="31"/>
      <c r="VDR53" s="31"/>
      <c r="VDS53" s="31"/>
      <c r="VDT53" s="31"/>
      <c r="VDU53" s="31"/>
      <c r="VDV53" s="31"/>
      <c r="VDW53" s="31"/>
      <c r="VDX53" s="31"/>
      <c r="VDY53" s="31"/>
      <c r="VDZ53" s="31"/>
      <c r="VEA53" s="31"/>
      <c r="VEB53" s="31"/>
      <c r="VEC53" s="31"/>
      <c r="VED53" s="31"/>
      <c r="VEE53" s="31"/>
      <c r="VEF53" s="31"/>
      <c r="VEG53" s="31"/>
      <c r="VEH53" s="31"/>
      <c r="VEI53" s="31"/>
      <c r="VEJ53" s="31"/>
      <c r="VEK53" s="31"/>
      <c r="VEL53" s="31"/>
      <c r="VEM53" s="31"/>
      <c r="VEN53" s="31"/>
      <c r="VEO53" s="31"/>
      <c r="VEP53" s="31"/>
      <c r="VEQ53" s="31"/>
      <c r="VER53" s="31"/>
      <c r="VES53" s="31"/>
      <c r="VET53" s="31"/>
      <c r="VEU53" s="31"/>
      <c r="VEV53" s="31"/>
      <c r="VEW53" s="31"/>
      <c r="VEX53" s="31"/>
      <c r="VEY53" s="31"/>
      <c r="VEZ53" s="31"/>
      <c r="VFA53" s="31"/>
      <c r="VFB53" s="31"/>
      <c r="VFC53" s="31"/>
      <c r="VFD53" s="31"/>
      <c r="VFE53" s="31"/>
      <c r="VFF53" s="31"/>
      <c r="VFG53" s="31"/>
      <c r="VFH53" s="31"/>
      <c r="VFI53" s="31"/>
      <c r="VFJ53" s="31"/>
      <c r="VFK53" s="31"/>
      <c r="VFL53" s="31"/>
      <c r="VFM53" s="31"/>
      <c r="VFN53" s="31"/>
      <c r="VFO53" s="31"/>
      <c r="VFP53" s="31"/>
      <c r="VFQ53" s="31"/>
      <c r="VFR53" s="31"/>
      <c r="VFS53" s="31"/>
      <c r="VFT53" s="31"/>
      <c r="VFU53" s="31"/>
      <c r="VFV53" s="31"/>
      <c r="VFW53" s="31"/>
      <c r="VFX53" s="31"/>
      <c r="VFY53" s="31"/>
      <c r="VFZ53" s="31"/>
      <c r="VGA53" s="31"/>
      <c r="VGB53" s="31"/>
      <c r="VGC53" s="31"/>
      <c r="VGD53" s="31"/>
      <c r="VGE53" s="31"/>
      <c r="VGF53" s="31"/>
      <c r="VGG53" s="31"/>
      <c r="VGH53" s="31"/>
      <c r="VGI53" s="31"/>
      <c r="VGJ53" s="31"/>
      <c r="VGK53" s="31"/>
      <c r="VGL53" s="31"/>
      <c r="VGM53" s="31"/>
      <c r="VGN53" s="31"/>
      <c r="VGO53" s="31"/>
      <c r="VGP53" s="31"/>
      <c r="VGQ53" s="31"/>
      <c r="VGR53" s="31"/>
      <c r="VGS53" s="31"/>
      <c r="VGT53" s="31"/>
      <c r="VGU53" s="31"/>
      <c r="VGV53" s="31"/>
      <c r="VGW53" s="31"/>
      <c r="VGX53" s="31"/>
      <c r="VGY53" s="31"/>
      <c r="VGZ53" s="31"/>
      <c r="VHA53" s="31"/>
      <c r="VHB53" s="31"/>
      <c r="VHC53" s="31"/>
      <c r="VHD53" s="31"/>
      <c r="VHE53" s="31"/>
      <c r="VHF53" s="31"/>
      <c r="VHG53" s="31"/>
      <c r="VHH53" s="31"/>
      <c r="VHI53" s="31"/>
      <c r="VHJ53" s="31"/>
      <c r="VHK53" s="31"/>
      <c r="VHL53" s="31"/>
      <c r="VHM53" s="31"/>
      <c r="VHN53" s="31"/>
      <c r="VHO53" s="31"/>
      <c r="VHP53" s="31"/>
      <c r="VHQ53" s="31"/>
      <c r="VHR53" s="31"/>
      <c r="VHS53" s="31"/>
      <c r="VHT53" s="31"/>
      <c r="VHU53" s="31"/>
      <c r="VHV53" s="31"/>
      <c r="VHW53" s="31"/>
      <c r="VHX53" s="31"/>
      <c r="VHY53" s="31"/>
      <c r="VHZ53" s="31"/>
      <c r="VIA53" s="31"/>
      <c r="VIB53" s="31"/>
      <c r="VIC53" s="31"/>
      <c r="VID53" s="31"/>
      <c r="VIE53" s="31"/>
      <c r="VIF53" s="31"/>
      <c r="VIG53" s="31"/>
      <c r="VIH53" s="31"/>
      <c r="VII53" s="31"/>
      <c r="VIJ53" s="31"/>
      <c r="VIK53" s="31"/>
      <c r="VIL53" s="31"/>
      <c r="VIM53" s="31"/>
      <c r="VIN53" s="31"/>
      <c r="VIO53" s="31"/>
      <c r="VIP53" s="31"/>
      <c r="VIQ53" s="31"/>
      <c r="VIR53" s="31"/>
      <c r="VIS53" s="31"/>
      <c r="VIT53" s="31"/>
      <c r="VIU53" s="31"/>
      <c r="VIV53" s="31"/>
      <c r="VIW53" s="31"/>
      <c r="VIX53" s="31"/>
      <c r="VIY53" s="31"/>
      <c r="VIZ53" s="31"/>
      <c r="VJA53" s="31"/>
      <c r="VJB53" s="31"/>
      <c r="VJC53" s="31"/>
      <c r="VJD53" s="31"/>
      <c r="VJE53" s="31"/>
      <c r="VJF53" s="31"/>
      <c r="VJG53" s="31"/>
      <c r="VJH53" s="31"/>
      <c r="VJI53" s="31"/>
      <c r="VJJ53" s="31"/>
      <c r="VJK53" s="31"/>
      <c r="VJL53" s="31"/>
      <c r="VJM53" s="31"/>
      <c r="VJN53" s="31"/>
      <c r="VJO53" s="31"/>
      <c r="VJP53" s="31"/>
      <c r="VJQ53" s="31"/>
      <c r="VJR53" s="31"/>
      <c r="VJS53" s="31"/>
      <c r="VJT53" s="31"/>
      <c r="VJU53" s="31"/>
      <c r="VJV53" s="31"/>
      <c r="VJW53" s="31"/>
      <c r="VJX53" s="31"/>
      <c r="VJY53" s="31"/>
      <c r="VJZ53" s="31"/>
      <c r="VKA53" s="31"/>
      <c r="VKB53" s="31"/>
      <c r="VKC53" s="31"/>
      <c r="VKD53" s="31"/>
      <c r="VKE53" s="31"/>
      <c r="VKF53" s="31"/>
      <c r="VKG53" s="31"/>
      <c r="VKH53" s="31"/>
      <c r="VKI53" s="31"/>
      <c r="VKJ53" s="31"/>
      <c r="VKK53" s="31"/>
      <c r="VKL53" s="31"/>
      <c r="VKM53" s="31"/>
      <c r="VKN53" s="31"/>
      <c r="VKO53" s="31"/>
      <c r="VKP53" s="31"/>
      <c r="VKQ53" s="31"/>
      <c r="VKR53" s="31"/>
      <c r="VKS53" s="31"/>
      <c r="VKT53" s="31"/>
      <c r="VKU53" s="31"/>
      <c r="VKV53" s="31"/>
      <c r="VKW53" s="31"/>
      <c r="VKX53" s="31"/>
      <c r="VKY53" s="31"/>
      <c r="VKZ53" s="31"/>
      <c r="VLA53" s="31"/>
      <c r="VLB53" s="31"/>
      <c r="VLC53" s="31"/>
      <c r="VLD53" s="31"/>
      <c r="VLE53" s="31"/>
      <c r="VLF53" s="31"/>
      <c r="VLG53" s="31"/>
      <c r="VLH53" s="31"/>
      <c r="VLI53" s="31"/>
      <c r="VLJ53" s="31"/>
      <c r="VLK53" s="31"/>
      <c r="VLL53" s="31"/>
      <c r="VLM53" s="31"/>
      <c r="VLN53" s="31"/>
      <c r="VLO53" s="31"/>
      <c r="VLP53" s="31"/>
      <c r="VLQ53" s="31"/>
      <c r="VLR53" s="31"/>
      <c r="VLS53" s="31"/>
      <c r="VLT53" s="31"/>
      <c r="VLU53" s="31"/>
      <c r="VLV53" s="31"/>
      <c r="VLW53" s="31"/>
      <c r="VLX53" s="31"/>
      <c r="VLY53" s="31"/>
      <c r="VLZ53" s="31"/>
      <c r="VMA53" s="31"/>
      <c r="VMB53" s="31"/>
      <c r="VMC53" s="31"/>
      <c r="VMD53" s="31"/>
      <c r="VME53" s="31"/>
      <c r="VMF53" s="31"/>
      <c r="VMG53" s="31"/>
      <c r="VMH53" s="31"/>
      <c r="VMI53" s="31"/>
      <c r="VMJ53" s="31"/>
      <c r="VMK53" s="31"/>
      <c r="VML53" s="31"/>
      <c r="VMM53" s="31"/>
      <c r="VMN53" s="31"/>
      <c r="VMO53" s="31"/>
      <c r="VMP53" s="31"/>
      <c r="VMQ53" s="31"/>
      <c r="VMR53" s="31"/>
      <c r="VMS53" s="31"/>
      <c r="VMT53" s="31"/>
      <c r="VMU53" s="31"/>
      <c r="VMV53" s="31"/>
      <c r="VMW53" s="31"/>
      <c r="VMX53" s="31"/>
      <c r="VMY53" s="31"/>
      <c r="VMZ53" s="31"/>
      <c r="VNA53" s="31"/>
      <c r="VNB53" s="31"/>
      <c r="VNC53" s="31"/>
      <c r="VND53" s="31"/>
      <c r="VNE53" s="31"/>
      <c r="VNF53" s="31"/>
      <c r="VNG53" s="31"/>
      <c r="VNH53" s="31"/>
      <c r="VNI53" s="31"/>
      <c r="VNJ53" s="31"/>
      <c r="VNK53" s="31"/>
      <c r="VNL53" s="31"/>
      <c r="VNM53" s="31"/>
      <c r="VNN53" s="31"/>
      <c r="VNO53" s="31"/>
      <c r="VNP53" s="31"/>
      <c r="VNQ53" s="31"/>
      <c r="VNR53" s="31"/>
      <c r="VNS53" s="31"/>
      <c r="VNT53" s="31"/>
      <c r="VNU53" s="31"/>
      <c r="VNV53" s="31"/>
      <c r="VNW53" s="31"/>
      <c r="VNX53" s="31"/>
      <c r="VNY53" s="31"/>
      <c r="VNZ53" s="31"/>
      <c r="VOA53" s="31"/>
      <c r="VOB53" s="31"/>
      <c r="VOC53" s="31"/>
      <c r="VOD53" s="31"/>
      <c r="VOE53" s="31"/>
      <c r="VOF53" s="31"/>
      <c r="VOG53" s="31"/>
      <c r="VOH53" s="31"/>
      <c r="VOI53" s="31"/>
      <c r="VOJ53" s="31"/>
      <c r="VOK53" s="31"/>
      <c r="VOL53" s="31"/>
      <c r="VOM53" s="31"/>
      <c r="VON53" s="31"/>
      <c r="VOO53" s="31"/>
      <c r="VOP53" s="31"/>
      <c r="VOQ53" s="31"/>
      <c r="VOR53" s="31"/>
      <c r="VOS53" s="31"/>
      <c r="VOT53" s="31"/>
      <c r="VOU53" s="31"/>
      <c r="VOV53" s="31"/>
      <c r="VOW53" s="31"/>
      <c r="VOX53" s="31"/>
      <c r="VOY53" s="31"/>
      <c r="VOZ53" s="31"/>
      <c r="VPA53" s="31"/>
      <c r="VPB53" s="31"/>
      <c r="VPC53" s="31"/>
      <c r="VPD53" s="31"/>
      <c r="VPE53" s="31"/>
      <c r="VPF53" s="31"/>
      <c r="VPG53" s="31"/>
      <c r="VPH53" s="31"/>
      <c r="VPI53" s="31"/>
      <c r="VPJ53" s="31"/>
      <c r="VPK53" s="31"/>
      <c r="VPL53" s="31"/>
      <c r="VPM53" s="31"/>
      <c r="VPN53" s="31"/>
      <c r="VPO53" s="31"/>
      <c r="VPP53" s="31"/>
      <c r="VPQ53" s="31"/>
      <c r="VPR53" s="31"/>
      <c r="VPS53" s="31"/>
      <c r="VPT53" s="31"/>
      <c r="VPU53" s="31"/>
      <c r="VPV53" s="31"/>
      <c r="VPW53" s="31"/>
      <c r="VPX53" s="31"/>
      <c r="VPY53" s="31"/>
      <c r="VPZ53" s="31"/>
      <c r="VQA53" s="31"/>
      <c r="VQB53" s="31"/>
      <c r="VQC53" s="31"/>
      <c r="VQD53" s="31"/>
      <c r="VQE53" s="31"/>
      <c r="VQF53" s="31"/>
      <c r="VQG53" s="31"/>
      <c r="VQH53" s="31"/>
      <c r="VQI53" s="31"/>
      <c r="VQJ53" s="31"/>
      <c r="VQK53" s="31"/>
      <c r="VQL53" s="31"/>
      <c r="VQM53" s="31"/>
      <c r="VQN53" s="31"/>
      <c r="VQO53" s="31"/>
      <c r="VQP53" s="31"/>
      <c r="VQQ53" s="31"/>
      <c r="VQR53" s="31"/>
      <c r="VQS53" s="31"/>
      <c r="VQT53" s="31"/>
      <c r="VQU53" s="31"/>
      <c r="VQV53" s="31"/>
      <c r="VQW53" s="31"/>
      <c r="VQX53" s="31"/>
      <c r="VQY53" s="31"/>
      <c r="VQZ53" s="31"/>
      <c r="VRA53" s="31"/>
      <c r="VRB53" s="31"/>
      <c r="VRC53" s="31"/>
      <c r="VRD53" s="31"/>
      <c r="VRE53" s="31"/>
      <c r="VRF53" s="31"/>
      <c r="VRG53" s="31"/>
      <c r="VRH53" s="31"/>
      <c r="VRI53" s="31"/>
      <c r="VRJ53" s="31"/>
      <c r="VRK53" s="31"/>
      <c r="VRL53" s="31"/>
      <c r="VRM53" s="31"/>
      <c r="VRN53" s="31"/>
      <c r="VRO53" s="31"/>
      <c r="VRP53" s="31"/>
      <c r="VRQ53" s="31"/>
      <c r="VRR53" s="31"/>
      <c r="VRS53" s="31"/>
      <c r="VRT53" s="31"/>
      <c r="VRU53" s="31"/>
      <c r="VRV53" s="31"/>
      <c r="VRW53" s="31"/>
      <c r="VRX53" s="31"/>
      <c r="VRY53" s="31"/>
      <c r="VRZ53" s="31"/>
      <c r="VSA53" s="31"/>
      <c r="VSB53" s="31"/>
      <c r="VSC53" s="31"/>
      <c r="VSD53" s="31"/>
      <c r="VSE53" s="31"/>
      <c r="VSF53" s="31"/>
      <c r="VSG53" s="31"/>
      <c r="VSH53" s="31"/>
      <c r="VSI53" s="31"/>
      <c r="VSJ53" s="31"/>
      <c r="VSK53" s="31"/>
      <c r="VSL53" s="31"/>
      <c r="VSM53" s="31"/>
      <c r="VSN53" s="31"/>
      <c r="VSO53" s="31"/>
      <c r="VSP53" s="31"/>
      <c r="VSQ53" s="31"/>
      <c r="VSR53" s="31"/>
      <c r="VSS53" s="31"/>
      <c r="VST53" s="31"/>
      <c r="VSU53" s="31"/>
      <c r="VSV53" s="31"/>
      <c r="VSW53" s="31"/>
      <c r="VSX53" s="31"/>
      <c r="VSY53" s="31"/>
      <c r="VSZ53" s="31"/>
      <c r="VTA53" s="31"/>
      <c r="VTB53" s="31"/>
      <c r="VTC53" s="31"/>
      <c r="VTD53" s="31"/>
      <c r="VTE53" s="31"/>
      <c r="VTF53" s="31"/>
      <c r="VTG53" s="31"/>
      <c r="VTH53" s="31"/>
      <c r="VTI53" s="31"/>
      <c r="VTJ53" s="31"/>
      <c r="VTK53" s="31"/>
      <c r="VTL53" s="31"/>
      <c r="VTM53" s="31"/>
      <c r="VTN53" s="31"/>
      <c r="VTO53" s="31"/>
      <c r="VTP53" s="31"/>
      <c r="VTQ53" s="31"/>
      <c r="VTR53" s="31"/>
      <c r="VTS53" s="31"/>
      <c r="VTT53" s="31"/>
      <c r="VTU53" s="31"/>
      <c r="VTV53" s="31"/>
      <c r="VTW53" s="31"/>
      <c r="VTX53" s="31"/>
      <c r="VTY53" s="31"/>
      <c r="VTZ53" s="31"/>
      <c r="VUA53" s="31"/>
      <c r="VUB53" s="31"/>
      <c r="VUC53" s="31"/>
      <c r="VUD53" s="31"/>
      <c r="VUE53" s="31"/>
      <c r="VUF53" s="31"/>
      <c r="VUG53" s="31"/>
      <c r="VUH53" s="31"/>
      <c r="VUI53" s="31"/>
      <c r="VUJ53" s="31"/>
      <c r="VUK53" s="31"/>
      <c r="VUL53" s="31"/>
      <c r="VUM53" s="31"/>
      <c r="VUN53" s="31"/>
      <c r="VUO53" s="31"/>
      <c r="VUP53" s="31"/>
      <c r="VUQ53" s="31"/>
      <c r="VUR53" s="31"/>
      <c r="VUS53" s="31"/>
      <c r="VUT53" s="31"/>
      <c r="VUU53" s="31"/>
      <c r="VUV53" s="31"/>
      <c r="VUW53" s="31"/>
      <c r="VUX53" s="31"/>
      <c r="VUY53" s="31"/>
      <c r="VUZ53" s="31"/>
      <c r="VVA53" s="31"/>
      <c r="VVB53" s="31"/>
      <c r="VVC53" s="31"/>
      <c r="VVD53" s="31"/>
      <c r="VVE53" s="31"/>
      <c r="VVF53" s="31"/>
      <c r="VVG53" s="31"/>
      <c r="VVH53" s="31"/>
      <c r="VVI53" s="31"/>
      <c r="VVJ53" s="31"/>
      <c r="VVK53" s="31"/>
      <c r="VVL53" s="31"/>
      <c r="VVM53" s="31"/>
      <c r="VVN53" s="31"/>
      <c r="VVO53" s="31"/>
      <c r="VVP53" s="31"/>
      <c r="VVQ53" s="31"/>
      <c r="VVR53" s="31"/>
      <c r="VVS53" s="31"/>
      <c r="VVT53" s="31"/>
      <c r="VVU53" s="31"/>
      <c r="VVV53" s="31"/>
      <c r="VVW53" s="31"/>
      <c r="VVX53" s="31"/>
      <c r="VVY53" s="31"/>
      <c r="VVZ53" s="31"/>
      <c r="VWA53" s="31"/>
      <c r="VWB53" s="31"/>
      <c r="VWC53" s="31"/>
      <c r="VWD53" s="31"/>
      <c r="VWE53" s="31"/>
      <c r="VWF53" s="31"/>
      <c r="VWG53" s="31"/>
      <c r="VWH53" s="31"/>
      <c r="VWI53" s="31"/>
      <c r="VWJ53" s="31"/>
      <c r="VWK53" s="31"/>
      <c r="VWL53" s="31"/>
      <c r="VWM53" s="31"/>
      <c r="VWN53" s="31"/>
      <c r="VWO53" s="31"/>
      <c r="VWP53" s="31"/>
      <c r="VWQ53" s="31"/>
      <c r="VWR53" s="31"/>
      <c r="VWS53" s="31"/>
      <c r="VWT53" s="31"/>
      <c r="VWU53" s="31"/>
      <c r="VWV53" s="31"/>
      <c r="VWW53" s="31"/>
      <c r="VWX53" s="31"/>
      <c r="VWY53" s="31"/>
      <c r="VWZ53" s="31"/>
      <c r="VXA53" s="31"/>
      <c r="VXB53" s="31"/>
      <c r="VXC53" s="31"/>
      <c r="VXD53" s="31"/>
      <c r="VXE53" s="31"/>
      <c r="VXF53" s="31"/>
      <c r="VXG53" s="31"/>
      <c r="VXH53" s="31"/>
      <c r="VXI53" s="31"/>
      <c r="VXJ53" s="31"/>
      <c r="VXK53" s="31"/>
      <c r="VXL53" s="31"/>
      <c r="VXM53" s="31"/>
      <c r="VXN53" s="31"/>
      <c r="VXO53" s="31"/>
      <c r="VXP53" s="31"/>
      <c r="VXQ53" s="31"/>
      <c r="VXR53" s="31"/>
      <c r="VXS53" s="31"/>
      <c r="VXT53" s="31"/>
      <c r="VXU53" s="31"/>
      <c r="VXV53" s="31"/>
      <c r="VXW53" s="31"/>
      <c r="VXX53" s="31"/>
      <c r="VXY53" s="31"/>
      <c r="VXZ53" s="31"/>
      <c r="VYA53" s="31"/>
      <c r="VYB53" s="31"/>
      <c r="VYC53" s="31"/>
      <c r="VYD53" s="31"/>
      <c r="VYE53" s="31"/>
      <c r="VYF53" s="31"/>
      <c r="VYG53" s="31"/>
      <c r="VYH53" s="31"/>
      <c r="VYI53" s="31"/>
      <c r="VYJ53" s="31"/>
      <c r="VYK53" s="31"/>
      <c r="VYL53" s="31"/>
      <c r="VYM53" s="31"/>
      <c r="VYN53" s="31"/>
      <c r="VYO53" s="31"/>
      <c r="VYP53" s="31"/>
      <c r="VYQ53" s="31"/>
      <c r="VYR53" s="31"/>
      <c r="VYS53" s="31"/>
      <c r="VYT53" s="31"/>
      <c r="VYU53" s="31"/>
      <c r="VYV53" s="31"/>
      <c r="VYW53" s="31"/>
      <c r="VYX53" s="31"/>
      <c r="VYY53" s="31"/>
      <c r="VYZ53" s="31"/>
      <c r="VZA53" s="31"/>
      <c r="VZB53" s="31"/>
      <c r="VZC53" s="31"/>
      <c r="VZD53" s="31"/>
      <c r="VZE53" s="31"/>
      <c r="VZF53" s="31"/>
      <c r="VZG53" s="31"/>
      <c r="VZH53" s="31"/>
      <c r="VZI53" s="31"/>
      <c r="VZJ53" s="31"/>
      <c r="VZK53" s="31"/>
      <c r="VZL53" s="31"/>
      <c r="VZM53" s="31"/>
      <c r="VZN53" s="31"/>
      <c r="VZO53" s="31"/>
      <c r="VZP53" s="31"/>
      <c r="VZQ53" s="31"/>
      <c r="VZR53" s="31"/>
      <c r="VZS53" s="31"/>
      <c r="VZT53" s="31"/>
      <c r="VZU53" s="31"/>
      <c r="VZV53" s="31"/>
      <c r="VZW53" s="31"/>
      <c r="VZX53" s="31"/>
      <c r="VZY53" s="31"/>
      <c r="VZZ53" s="31"/>
      <c r="WAA53" s="31"/>
      <c r="WAB53" s="31"/>
      <c r="WAC53" s="31"/>
      <c r="WAD53" s="31"/>
      <c r="WAE53" s="31"/>
      <c r="WAF53" s="31"/>
      <c r="WAG53" s="31"/>
      <c r="WAH53" s="31"/>
      <c r="WAI53" s="31"/>
      <c r="WAJ53" s="31"/>
      <c r="WAK53" s="31"/>
      <c r="WAL53" s="31"/>
      <c r="WAM53" s="31"/>
      <c r="WAN53" s="31"/>
      <c r="WAO53" s="31"/>
      <c r="WAP53" s="31"/>
      <c r="WAQ53" s="31"/>
      <c r="WAR53" s="31"/>
      <c r="WAS53" s="31"/>
      <c r="WAT53" s="31"/>
      <c r="WAU53" s="31"/>
      <c r="WAV53" s="31"/>
      <c r="WAW53" s="31"/>
      <c r="WAX53" s="31"/>
      <c r="WAY53" s="31"/>
      <c r="WAZ53" s="31"/>
      <c r="WBA53" s="31"/>
      <c r="WBB53" s="31"/>
      <c r="WBC53" s="31"/>
      <c r="WBD53" s="31"/>
      <c r="WBE53" s="31"/>
      <c r="WBF53" s="31"/>
      <c r="WBG53" s="31"/>
      <c r="WBH53" s="31"/>
      <c r="WBI53" s="31"/>
      <c r="WBJ53" s="31"/>
      <c r="WBK53" s="31"/>
      <c r="WBL53" s="31"/>
      <c r="WBM53" s="31"/>
      <c r="WBN53" s="31"/>
      <c r="WBO53" s="31"/>
      <c r="WBP53" s="31"/>
      <c r="WBQ53" s="31"/>
      <c r="WBR53" s="31"/>
      <c r="WBS53" s="31"/>
      <c r="WBT53" s="31"/>
      <c r="WBU53" s="31"/>
      <c r="WBV53" s="31"/>
      <c r="WBW53" s="31"/>
      <c r="WBX53" s="31"/>
      <c r="WBY53" s="31"/>
      <c r="WBZ53" s="31"/>
      <c r="WCA53" s="31"/>
      <c r="WCB53" s="31"/>
      <c r="WCC53" s="31"/>
      <c r="WCD53" s="31"/>
      <c r="WCE53" s="31"/>
      <c r="WCF53" s="31"/>
      <c r="WCG53" s="31"/>
      <c r="WCH53" s="31"/>
      <c r="WCI53" s="31"/>
      <c r="WCJ53" s="31"/>
      <c r="WCK53" s="31"/>
      <c r="WCL53" s="31"/>
      <c r="WCM53" s="31"/>
      <c r="WCN53" s="31"/>
      <c r="WCO53" s="31"/>
      <c r="WCP53" s="31"/>
      <c r="WCQ53" s="31"/>
      <c r="WCR53" s="31"/>
      <c r="WCS53" s="31"/>
      <c r="WCT53" s="31"/>
      <c r="WCU53" s="31"/>
      <c r="WCV53" s="31"/>
      <c r="WCW53" s="31"/>
      <c r="WCX53" s="31"/>
      <c r="WCY53" s="31"/>
      <c r="WCZ53" s="31"/>
      <c r="WDA53" s="31"/>
      <c r="WDB53" s="31"/>
      <c r="WDC53" s="31"/>
      <c r="WDD53" s="31"/>
      <c r="WDE53" s="31"/>
      <c r="WDF53" s="31"/>
      <c r="WDG53" s="31"/>
      <c r="WDH53" s="31"/>
      <c r="WDI53" s="31"/>
      <c r="WDJ53" s="31"/>
      <c r="WDK53" s="31"/>
      <c r="WDL53" s="31"/>
      <c r="WDM53" s="31"/>
      <c r="WDN53" s="31"/>
      <c r="WDO53" s="31"/>
      <c r="WDP53" s="31"/>
      <c r="WDQ53" s="31"/>
      <c r="WDR53" s="31"/>
      <c r="WDS53" s="31"/>
      <c r="WDT53" s="31"/>
      <c r="WDU53" s="31"/>
      <c r="WDV53" s="31"/>
      <c r="WDW53" s="31"/>
      <c r="WDX53" s="31"/>
      <c r="WDY53" s="31"/>
      <c r="WDZ53" s="31"/>
      <c r="WEA53" s="31"/>
      <c r="WEB53" s="31"/>
      <c r="WEC53" s="31"/>
      <c r="WED53" s="31"/>
      <c r="WEE53" s="31"/>
      <c r="WEF53" s="31"/>
      <c r="WEG53" s="31"/>
      <c r="WEH53" s="31"/>
      <c r="WEI53" s="31"/>
      <c r="WEJ53" s="31"/>
      <c r="WEK53" s="31"/>
      <c r="WEL53" s="31"/>
      <c r="WEM53" s="31"/>
      <c r="WEN53" s="31"/>
      <c r="WEO53" s="31"/>
      <c r="WEP53" s="31"/>
      <c r="WEQ53" s="31"/>
      <c r="WER53" s="31"/>
      <c r="WES53" s="31"/>
      <c r="WET53" s="31"/>
      <c r="WEU53" s="31"/>
      <c r="WEV53" s="31"/>
      <c r="WEW53" s="31"/>
      <c r="WEX53" s="31"/>
      <c r="WEY53" s="31"/>
      <c r="WEZ53" s="31"/>
      <c r="WFA53" s="31"/>
      <c r="WFB53" s="31"/>
      <c r="WFC53" s="31"/>
      <c r="WFD53" s="31"/>
      <c r="WFE53" s="31"/>
      <c r="WFF53" s="31"/>
      <c r="WFG53" s="31"/>
      <c r="WFH53" s="31"/>
      <c r="WFI53" s="31"/>
      <c r="WFJ53" s="31"/>
      <c r="WFK53" s="31"/>
      <c r="WFL53" s="31"/>
      <c r="WFM53" s="31"/>
      <c r="WFN53" s="31"/>
      <c r="WFO53" s="31"/>
      <c r="WFP53" s="31"/>
      <c r="WFQ53" s="31"/>
      <c r="WFR53" s="31"/>
      <c r="WFS53" s="31"/>
      <c r="WFT53" s="31"/>
      <c r="WFU53" s="31"/>
      <c r="WFV53" s="31"/>
      <c r="WFW53" s="31"/>
      <c r="WFX53" s="31"/>
      <c r="WFY53" s="31"/>
      <c r="WFZ53" s="31"/>
      <c r="WGA53" s="31"/>
      <c r="WGB53" s="31"/>
      <c r="WGC53" s="31"/>
      <c r="WGD53" s="31"/>
      <c r="WGE53" s="31"/>
      <c r="WGF53" s="31"/>
      <c r="WGG53" s="31"/>
      <c r="WGH53" s="31"/>
      <c r="WGI53" s="31"/>
      <c r="WGJ53" s="31"/>
      <c r="WGK53" s="31"/>
      <c r="WGL53" s="31"/>
      <c r="WGM53" s="31"/>
      <c r="WGN53" s="31"/>
      <c r="WGO53" s="31"/>
      <c r="WGP53" s="31"/>
      <c r="WGQ53" s="31"/>
      <c r="WGR53" s="31"/>
      <c r="WGS53" s="31"/>
      <c r="WGT53" s="31"/>
      <c r="WGU53" s="31"/>
      <c r="WGV53" s="31"/>
      <c r="WGW53" s="31"/>
      <c r="WGX53" s="31"/>
      <c r="WGY53" s="31"/>
      <c r="WGZ53" s="31"/>
      <c r="WHA53" s="31"/>
      <c r="WHB53" s="31"/>
      <c r="WHC53" s="31"/>
      <c r="WHD53" s="31"/>
      <c r="WHE53" s="31"/>
      <c r="WHF53" s="31"/>
      <c r="WHG53" s="31"/>
      <c r="WHH53" s="31"/>
      <c r="WHI53" s="31"/>
      <c r="WHJ53" s="31"/>
      <c r="WHK53" s="31"/>
      <c r="WHL53" s="31"/>
      <c r="WHM53" s="31"/>
      <c r="WHN53" s="31"/>
      <c r="WHO53" s="31"/>
      <c r="WHP53" s="31"/>
      <c r="WHQ53" s="31"/>
      <c r="WHR53" s="31"/>
      <c r="WHS53" s="31"/>
      <c r="WHT53" s="31"/>
      <c r="WHU53" s="31"/>
      <c r="WHV53" s="31"/>
      <c r="WHW53" s="31"/>
      <c r="WHX53" s="31"/>
      <c r="WHY53" s="31"/>
      <c r="WHZ53" s="31"/>
      <c r="WIA53" s="31"/>
      <c r="WIB53" s="31"/>
      <c r="WIC53" s="31"/>
      <c r="WID53" s="31"/>
      <c r="WIE53" s="31"/>
      <c r="WIF53" s="31"/>
      <c r="WIG53" s="31"/>
      <c r="WIH53" s="31"/>
      <c r="WII53" s="31"/>
      <c r="WIJ53" s="31"/>
      <c r="WIK53" s="31"/>
      <c r="WIL53" s="31"/>
      <c r="WIM53" s="31"/>
      <c r="WIN53" s="31"/>
      <c r="WIO53" s="31"/>
      <c r="WIP53" s="31"/>
      <c r="WIQ53" s="31"/>
      <c r="WIR53" s="31"/>
      <c r="WIS53" s="31"/>
      <c r="WIT53" s="31"/>
      <c r="WIU53" s="31"/>
      <c r="WIV53" s="31"/>
      <c r="WIW53" s="31"/>
      <c r="WIX53" s="31"/>
      <c r="WIY53" s="31"/>
      <c r="WIZ53" s="31"/>
      <c r="WJA53" s="31"/>
      <c r="WJB53" s="31"/>
      <c r="WJC53" s="31"/>
      <c r="WJD53" s="31"/>
      <c r="WJE53" s="31"/>
      <c r="WJF53" s="31"/>
      <c r="WJG53" s="31"/>
      <c r="WJH53" s="31"/>
      <c r="WJI53" s="31"/>
      <c r="WJJ53" s="31"/>
      <c r="WJK53" s="31"/>
      <c r="WJL53" s="31"/>
      <c r="WJM53" s="31"/>
      <c r="WJN53" s="31"/>
      <c r="WJO53" s="31"/>
      <c r="WJP53" s="31"/>
      <c r="WJQ53" s="31"/>
      <c r="WJR53" s="31"/>
      <c r="WJS53" s="31"/>
      <c r="WJT53" s="31"/>
      <c r="WJU53" s="31"/>
      <c r="WJV53" s="31"/>
      <c r="WJW53" s="31"/>
      <c r="WJX53" s="31"/>
      <c r="WJY53" s="31"/>
      <c r="WJZ53" s="31"/>
      <c r="WKA53" s="31"/>
      <c r="WKB53" s="31"/>
      <c r="WKC53" s="31"/>
      <c r="WKD53" s="31"/>
      <c r="WKE53" s="31"/>
      <c r="WKF53" s="31"/>
      <c r="WKG53" s="31"/>
      <c r="WKH53" s="31"/>
      <c r="WKI53" s="31"/>
      <c r="WKJ53" s="31"/>
      <c r="WKK53" s="31"/>
      <c r="WKL53" s="31"/>
      <c r="WKM53" s="31"/>
      <c r="WKN53" s="31"/>
      <c r="WKO53" s="31"/>
      <c r="WKP53" s="31"/>
      <c r="WKQ53" s="31"/>
      <c r="WKR53" s="31"/>
      <c r="WKS53" s="31"/>
      <c r="WKT53" s="31"/>
      <c r="WKU53" s="31"/>
      <c r="WKV53" s="31"/>
      <c r="WKW53" s="31"/>
      <c r="WKX53" s="31"/>
      <c r="WKY53" s="31"/>
      <c r="WKZ53" s="31"/>
      <c r="WLA53" s="31"/>
      <c r="WLB53" s="31"/>
      <c r="WLC53" s="31"/>
      <c r="WLD53" s="31"/>
      <c r="WLE53" s="31"/>
      <c r="WLF53" s="31"/>
      <c r="WLG53" s="31"/>
      <c r="WLH53" s="31"/>
      <c r="WLI53" s="31"/>
      <c r="WLJ53" s="31"/>
      <c r="WLK53" s="31"/>
      <c r="WLL53" s="31"/>
      <c r="WLM53" s="31"/>
      <c r="WLN53" s="31"/>
      <c r="WLO53" s="31"/>
      <c r="WLP53" s="31"/>
      <c r="WLQ53" s="31"/>
      <c r="WLR53" s="31"/>
      <c r="WLS53" s="31"/>
      <c r="WLT53" s="31"/>
      <c r="WLU53" s="31"/>
      <c r="WLV53" s="31"/>
      <c r="WLW53" s="31"/>
      <c r="WLX53" s="31"/>
      <c r="WLY53" s="31"/>
      <c r="WLZ53" s="31"/>
      <c r="WMA53" s="31"/>
      <c r="WMB53" s="31"/>
      <c r="WMC53" s="31"/>
      <c r="WMD53" s="31"/>
      <c r="WME53" s="31"/>
      <c r="WMF53" s="31"/>
      <c r="WMG53" s="31"/>
      <c r="WMH53" s="31"/>
      <c r="WMI53" s="31"/>
      <c r="WMJ53" s="31"/>
      <c r="WMK53" s="31"/>
      <c r="WML53" s="31"/>
      <c r="WMM53" s="31"/>
      <c r="WMN53" s="31"/>
      <c r="WMO53" s="31"/>
      <c r="WMP53" s="31"/>
      <c r="WMQ53" s="31"/>
      <c r="WMR53" s="31"/>
      <c r="WMS53" s="31"/>
      <c r="WMT53" s="31"/>
      <c r="WMU53" s="31"/>
      <c r="WMV53" s="31"/>
      <c r="WMW53" s="31"/>
      <c r="WMX53" s="31"/>
      <c r="WMY53" s="31"/>
      <c r="WMZ53" s="31"/>
      <c r="WNA53" s="31"/>
      <c r="WNB53" s="31"/>
      <c r="WNC53" s="31"/>
      <c r="WND53" s="31"/>
      <c r="WNE53" s="31"/>
      <c r="WNF53" s="31"/>
      <c r="WNG53" s="31"/>
      <c r="WNH53" s="31"/>
      <c r="WNI53" s="31"/>
      <c r="WNJ53" s="31"/>
      <c r="WNK53" s="31"/>
      <c r="WNL53" s="31"/>
      <c r="WNM53" s="31"/>
      <c r="WNN53" s="31"/>
      <c r="WNO53" s="31"/>
      <c r="WNP53" s="31"/>
      <c r="WNQ53" s="31"/>
      <c r="WNR53" s="31"/>
      <c r="WNS53" s="31"/>
      <c r="WNT53" s="31"/>
      <c r="WNU53" s="31"/>
      <c r="WNV53" s="31"/>
      <c r="WNW53" s="31"/>
      <c r="WNX53" s="31"/>
      <c r="WNY53" s="31"/>
      <c r="WNZ53" s="31"/>
      <c r="WOA53" s="31"/>
      <c r="WOB53" s="31"/>
      <c r="WOC53" s="31"/>
      <c r="WOD53" s="31"/>
      <c r="WOE53" s="31"/>
      <c r="WOF53" s="31"/>
      <c r="WOG53" s="31"/>
      <c r="WOH53" s="31"/>
      <c r="WOI53" s="31"/>
      <c r="WOJ53" s="31"/>
      <c r="WOK53" s="31"/>
      <c r="WOL53" s="31"/>
      <c r="WOM53" s="31"/>
      <c r="WON53" s="31"/>
      <c r="WOO53" s="31"/>
      <c r="WOP53" s="31"/>
      <c r="WOQ53" s="31"/>
      <c r="WOR53" s="31"/>
      <c r="WOS53" s="31"/>
      <c r="WOT53" s="31"/>
      <c r="WOU53" s="31"/>
      <c r="WOV53" s="31"/>
      <c r="WOW53" s="31"/>
      <c r="WOX53" s="31"/>
      <c r="WOY53" s="31"/>
      <c r="WOZ53" s="31"/>
      <c r="WPA53" s="31"/>
      <c r="WPB53" s="31"/>
      <c r="WPC53" s="31"/>
      <c r="WPD53" s="31"/>
      <c r="WPE53" s="31"/>
      <c r="WPF53" s="31"/>
      <c r="WPG53" s="31"/>
      <c r="WPH53" s="31"/>
      <c r="WPI53" s="31"/>
      <c r="WPJ53" s="31"/>
      <c r="WPK53" s="31"/>
      <c r="WPL53" s="31"/>
      <c r="WPM53" s="31"/>
      <c r="WPN53" s="31"/>
      <c r="WPO53" s="31"/>
      <c r="WPP53" s="31"/>
      <c r="WPQ53" s="31"/>
      <c r="WPR53" s="31"/>
      <c r="WPS53" s="31"/>
      <c r="WPT53" s="31"/>
      <c r="WPU53" s="31"/>
      <c r="WPV53" s="31"/>
      <c r="WPW53" s="31"/>
      <c r="WPX53" s="31"/>
      <c r="WPY53" s="31"/>
      <c r="WPZ53" s="31"/>
      <c r="WQA53" s="31"/>
      <c r="WQB53" s="31"/>
      <c r="WQC53" s="31"/>
      <c r="WQD53" s="31"/>
      <c r="WQE53" s="31"/>
      <c r="WQF53" s="31"/>
      <c r="WQG53" s="31"/>
      <c r="WQH53" s="31"/>
      <c r="WQI53" s="31"/>
      <c r="WQJ53" s="31"/>
      <c r="WQK53" s="31"/>
      <c r="WQL53" s="31"/>
      <c r="WQM53" s="31"/>
      <c r="WQN53" s="31"/>
      <c r="WQO53" s="31"/>
      <c r="WQP53" s="31"/>
      <c r="WQQ53" s="31"/>
      <c r="WQR53" s="31"/>
      <c r="WQS53" s="31"/>
      <c r="WQT53" s="31"/>
      <c r="WQU53" s="31"/>
      <c r="WQV53" s="31"/>
      <c r="WQW53" s="31"/>
      <c r="WQX53" s="31"/>
      <c r="WQY53" s="31"/>
      <c r="WQZ53" s="31"/>
      <c r="WRA53" s="31"/>
      <c r="WRB53" s="31"/>
      <c r="WRC53" s="31"/>
      <c r="WRD53" s="31"/>
      <c r="WRE53" s="31"/>
      <c r="WRF53" s="31"/>
      <c r="WRG53" s="31"/>
      <c r="WRH53" s="31"/>
      <c r="WRI53" s="31"/>
      <c r="WRJ53" s="31"/>
      <c r="WRK53" s="31"/>
      <c r="WRL53" s="31"/>
      <c r="WRM53" s="31"/>
      <c r="WRN53" s="31"/>
      <c r="WRO53" s="31"/>
      <c r="WRP53" s="31"/>
      <c r="WRQ53" s="31"/>
      <c r="WRR53" s="31"/>
      <c r="WRS53" s="31"/>
      <c r="WRT53" s="31"/>
      <c r="WRU53" s="31"/>
      <c r="WRV53" s="31"/>
      <c r="WRW53" s="31"/>
      <c r="WRX53" s="31"/>
      <c r="WRY53" s="31"/>
      <c r="WRZ53" s="31"/>
      <c r="WSA53" s="31"/>
      <c r="WSB53" s="31"/>
      <c r="WSC53" s="31"/>
      <c r="WSD53" s="31"/>
      <c r="WSE53" s="31"/>
      <c r="WSF53" s="31"/>
      <c r="WSG53" s="31"/>
      <c r="WSH53" s="31"/>
      <c r="WSI53" s="31"/>
      <c r="WSJ53" s="31"/>
      <c r="WSK53" s="31"/>
      <c r="WSL53" s="31"/>
      <c r="WSM53" s="31"/>
      <c r="WSN53" s="31"/>
      <c r="WSO53" s="31"/>
      <c r="WSP53" s="31"/>
      <c r="WSQ53" s="31"/>
      <c r="WSR53" s="31"/>
      <c r="WSS53" s="31"/>
      <c r="WST53" s="31"/>
      <c r="WSU53" s="31"/>
      <c r="WSV53" s="31"/>
      <c r="WSW53" s="31"/>
      <c r="WSX53" s="31"/>
      <c r="WSY53" s="31"/>
      <c r="WSZ53" s="31"/>
      <c r="WTA53" s="31"/>
      <c r="WTB53" s="31"/>
      <c r="WTC53" s="31"/>
      <c r="WTD53" s="31"/>
      <c r="WTE53" s="31"/>
      <c r="WTF53" s="31"/>
      <c r="WTG53" s="31"/>
      <c r="WTH53" s="31"/>
      <c r="WTI53" s="31"/>
      <c r="WTJ53" s="31"/>
      <c r="WTK53" s="31"/>
      <c r="WTL53" s="31"/>
      <c r="WTM53" s="31"/>
      <c r="WTN53" s="31"/>
      <c r="WTO53" s="31"/>
      <c r="WTP53" s="31"/>
      <c r="WTQ53" s="31"/>
      <c r="WTR53" s="31"/>
      <c r="WTS53" s="31"/>
      <c r="WTT53" s="31"/>
      <c r="WTU53" s="31"/>
      <c r="WTV53" s="31"/>
      <c r="WTW53" s="31"/>
      <c r="WTX53" s="31"/>
      <c r="WTY53" s="31"/>
      <c r="WTZ53" s="31"/>
      <c r="WUA53" s="31"/>
      <c r="WUB53" s="31"/>
      <c r="WUC53" s="31"/>
      <c r="WUD53" s="31"/>
      <c r="WUE53" s="31"/>
      <c r="WUF53" s="31"/>
      <c r="WUG53" s="31"/>
      <c r="WUH53" s="31"/>
      <c r="WUI53" s="31"/>
      <c r="WUJ53" s="31"/>
      <c r="WUK53" s="31"/>
      <c r="WUL53" s="31"/>
      <c r="WUM53" s="31"/>
      <c r="WUN53" s="31"/>
      <c r="WUO53" s="31"/>
      <c r="WUP53" s="31"/>
      <c r="WUQ53" s="31"/>
      <c r="WUR53" s="31"/>
      <c r="WUS53" s="31"/>
      <c r="WUT53" s="31"/>
      <c r="WUU53" s="31"/>
      <c r="WUV53" s="31"/>
      <c r="WUW53" s="31"/>
      <c r="WUX53" s="31"/>
      <c r="WUY53" s="31"/>
      <c r="WUZ53" s="31"/>
      <c r="WVA53" s="31"/>
      <c r="WVB53" s="31"/>
      <c r="WVC53" s="31"/>
      <c r="WVD53" s="31"/>
      <c r="WVE53" s="31"/>
      <c r="WVF53" s="31"/>
      <c r="WVG53" s="31"/>
      <c r="WVH53" s="31"/>
      <c r="WVI53" s="31"/>
      <c r="WVJ53" s="31"/>
      <c r="WVK53" s="31"/>
      <c r="WVL53" s="31"/>
      <c r="WVM53" s="31"/>
      <c r="WVN53" s="31"/>
      <c r="WVO53" s="31"/>
      <c r="WVP53" s="31"/>
      <c r="WVQ53" s="31"/>
      <c r="WVR53" s="31"/>
      <c r="WVS53" s="31"/>
      <c r="WVT53" s="31"/>
      <c r="WVU53" s="31"/>
      <c r="WVV53" s="31"/>
      <c r="WVW53" s="31"/>
      <c r="WVX53" s="31"/>
      <c r="WVY53" s="31"/>
      <c r="WVZ53" s="31"/>
      <c r="WWA53" s="31"/>
      <c r="WWB53" s="31"/>
      <c r="WWC53" s="31"/>
      <c r="WWD53" s="31"/>
      <c r="WWE53" s="31"/>
      <c r="WWF53" s="31"/>
      <c r="WWG53" s="31"/>
      <c r="WWH53" s="31"/>
      <c r="WWI53" s="31"/>
      <c r="WWJ53" s="31"/>
      <c r="WWK53" s="31"/>
      <c r="WWL53" s="31"/>
      <c r="WWM53" s="31"/>
      <c r="WWN53" s="31"/>
      <c r="WWO53" s="31"/>
      <c r="WWP53" s="31"/>
      <c r="WWQ53" s="31"/>
      <c r="WWR53" s="31"/>
      <c r="WWS53" s="31"/>
      <c r="WWT53" s="31"/>
      <c r="WWU53" s="31"/>
      <c r="WWV53" s="31"/>
      <c r="WWW53" s="31"/>
      <c r="WWX53" s="31"/>
      <c r="WWY53" s="31"/>
      <c r="WWZ53" s="31"/>
      <c r="WXA53" s="31"/>
      <c r="WXB53" s="31"/>
      <c r="WXC53" s="31"/>
      <c r="WXD53" s="31"/>
      <c r="WXE53" s="31"/>
      <c r="WXF53" s="31"/>
      <c r="WXG53" s="31"/>
      <c r="WXH53" s="31"/>
      <c r="WXI53" s="31"/>
      <c r="WXJ53" s="31"/>
      <c r="WXK53" s="31"/>
      <c r="WXL53" s="31"/>
      <c r="WXM53" s="31"/>
      <c r="WXN53" s="31"/>
      <c r="WXO53" s="31"/>
      <c r="WXP53" s="31"/>
      <c r="WXQ53" s="31"/>
      <c r="WXR53" s="31"/>
      <c r="WXS53" s="31"/>
      <c r="WXT53" s="31"/>
      <c r="WXU53" s="31"/>
      <c r="WXV53" s="31"/>
      <c r="WXW53" s="31"/>
      <c r="WXX53" s="31"/>
      <c r="WXY53" s="31"/>
      <c r="WXZ53" s="31"/>
      <c r="WYA53" s="31"/>
      <c r="WYB53" s="31"/>
      <c r="WYC53" s="31"/>
      <c r="WYD53" s="31"/>
      <c r="WYE53" s="31"/>
      <c r="WYF53" s="31"/>
      <c r="WYG53" s="31"/>
      <c r="WYH53" s="31"/>
      <c r="WYI53" s="31"/>
      <c r="WYJ53" s="31"/>
      <c r="WYK53" s="31"/>
      <c r="WYL53" s="31"/>
      <c r="WYM53" s="31"/>
      <c r="WYN53" s="31"/>
      <c r="WYO53" s="31"/>
      <c r="WYP53" s="31"/>
      <c r="WYQ53" s="31"/>
      <c r="WYR53" s="31"/>
      <c r="WYS53" s="31"/>
      <c r="WYT53" s="31"/>
      <c r="WYU53" s="31"/>
      <c r="WYV53" s="31"/>
      <c r="WYW53" s="31"/>
      <c r="WYX53" s="31"/>
      <c r="WYY53" s="31"/>
      <c r="WYZ53" s="31"/>
      <c r="WZA53" s="31"/>
      <c r="WZB53" s="31"/>
      <c r="WZC53" s="31"/>
      <c r="WZD53" s="31"/>
      <c r="WZE53" s="31"/>
      <c r="WZF53" s="31"/>
      <c r="WZG53" s="31"/>
      <c r="WZH53" s="31"/>
      <c r="WZI53" s="31"/>
      <c r="WZJ53" s="31"/>
      <c r="WZK53" s="31"/>
      <c r="WZL53" s="31"/>
      <c r="WZM53" s="31"/>
      <c r="WZN53" s="31"/>
      <c r="WZO53" s="31"/>
      <c r="WZP53" s="31"/>
      <c r="WZQ53" s="31"/>
      <c r="WZR53" s="31"/>
      <c r="WZS53" s="31"/>
      <c r="WZT53" s="31"/>
      <c r="WZU53" s="31"/>
      <c r="WZV53" s="31"/>
      <c r="WZW53" s="31"/>
      <c r="WZX53" s="31"/>
      <c r="WZY53" s="31"/>
      <c r="WZZ53" s="31"/>
      <c r="XAA53" s="31"/>
      <c r="XAB53" s="31"/>
      <c r="XAC53" s="31"/>
      <c r="XAD53" s="31"/>
      <c r="XAE53" s="31"/>
      <c r="XAF53" s="31"/>
      <c r="XAG53" s="31"/>
      <c r="XAH53" s="31"/>
      <c r="XAI53" s="31"/>
      <c r="XAJ53" s="31"/>
      <c r="XAK53" s="31"/>
      <c r="XAL53" s="31"/>
      <c r="XAM53" s="31"/>
      <c r="XAN53" s="31"/>
      <c r="XAO53" s="31"/>
      <c r="XAP53" s="31"/>
      <c r="XAQ53" s="31"/>
      <c r="XAR53" s="31"/>
      <c r="XAS53" s="31"/>
      <c r="XAT53" s="31"/>
      <c r="XAU53" s="31"/>
      <c r="XAV53" s="31"/>
      <c r="XAW53" s="31"/>
      <c r="XAX53" s="31"/>
      <c r="XAY53" s="31"/>
      <c r="XAZ53" s="31"/>
      <c r="XBA53" s="31"/>
      <c r="XBB53" s="31"/>
      <c r="XBC53" s="31"/>
      <c r="XBD53" s="31"/>
      <c r="XBE53" s="31"/>
      <c r="XBF53" s="31"/>
      <c r="XBG53" s="31"/>
      <c r="XBH53" s="31"/>
      <c r="XBI53" s="31"/>
      <c r="XBJ53" s="31"/>
      <c r="XBK53" s="31"/>
      <c r="XBL53" s="31"/>
      <c r="XBM53" s="31"/>
      <c r="XBN53" s="31"/>
      <c r="XBO53" s="31"/>
      <c r="XBP53" s="31"/>
      <c r="XBQ53" s="31"/>
      <c r="XBR53" s="31"/>
      <c r="XBS53" s="31"/>
      <c r="XBT53" s="31"/>
      <c r="XBU53" s="31"/>
      <c r="XBV53" s="31"/>
      <c r="XBW53" s="31"/>
      <c r="XBX53" s="31"/>
      <c r="XBY53" s="31"/>
      <c r="XBZ53" s="31"/>
      <c r="XCA53" s="31"/>
      <c r="XCB53" s="31"/>
      <c r="XCC53" s="31"/>
      <c r="XCD53" s="31"/>
      <c r="XCE53" s="31"/>
      <c r="XCF53" s="31"/>
      <c r="XCG53" s="31"/>
      <c r="XCH53" s="31"/>
      <c r="XCI53" s="31"/>
      <c r="XCJ53" s="31"/>
      <c r="XCK53" s="31"/>
      <c r="XCL53" s="31"/>
      <c r="XCM53" s="31"/>
      <c r="XCN53" s="31"/>
      <c r="XCO53" s="31"/>
      <c r="XCP53" s="31"/>
      <c r="XCQ53" s="31"/>
      <c r="XCR53" s="31"/>
      <c r="XCS53" s="31"/>
      <c r="XCT53" s="31"/>
      <c r="XCU53" s="31"/>
      <c r="XCV53" s="31"/>
      <c r="XCW53" s="31"/>
      <c r="XCX53" s="31"/>
      <c r="XCY53" s="31"/>
      <c r="XCZ53" s="31"/>
      <c r="XDA53" s="31"/>
      <c r="XDB53" s="31"/>
      <c r="XDC53" s="31"/>
      <c r="XDD53" s="31"/>
      <c r="XDE53" s="31"/>
      <c r="XDF53" s="31"/>
      <c r="XDG53" s="31"/>
      <c r="XDH53" s="31"/>
      <c r="XDI53" s="31"/>
      <c r="XDJ53" s="31"/>
      <c r="XDK53" s="31"/>
      <c r="XDL53" s="31"/>
      <c r="XDM53" s="31"/>
      <c r="XDN53" s="31"/>
      <c r="XDO53" s="31"/>
      <c r="XDP53" s="31"/>
      <c r="XDQ53" s="31"/>
      <c r="XDR53" s="31"/>
      <c r="XDS53" s="31"/>
      <c r="XDT53" s="31"/>
      <c r="XDU53" s="31"/>
      <c r="XDV53" s="31"/>
      <c r="XDW53" s="31"/>
      <c r="XDX53" s="31"/>
      <c r="XDY53" s="31"/>
      <c r="XDZ53" s="31"/>
      <c r="XEA53" s="31"/>
      <c r="XEB53" s="31"/>
      <c r="XEC53" s="31"/>
      <c r="XED53" s="31"/>
      <c r="XEE53" s="31"/>
      <c r="XEF53" s="31"/>
      <c r="XEG53" s="31"/>
      <c r="XEH53" s="31"/>
      <c r="XEI53" s="31"/>
      <c r="XEJ53" s="31"/>
      <c r="XEK53" s="31"/>
      <c r="XEL53" s="31"/>
      <c r="XEM53" s="31"/>
      <c r="XEN53" s="31"/>
      <c r="XEO53" s="31"/>
      <c r="XEP53" s="31"/>
      <c r="XEQ53" s="31"/>
      <c r="XER53" s="31"/>
      <c r="XES53" s="31"/>
      <c r="XET53" s="31"/>
      <c r="XEU53" s="31"/>
      <c r="XEV53" s="31"/>
      <c r="XEW53" s="31"/>
      <c r="XEX53" s="31"/>
      <c r="XEY53" s="31"/>
      <c r="XEZ53" s="31"/>
      <c r="XFA53" s="31"/>
      <c r="XFB53" s="31"/>
      <c r="XFC53" s="31"/>
      <c r="XFD53" s="31"/>
    </row>
    <row r="54" spans="1:16384" s="6" customFormat="1">
      <c r="A54" s="179" t="s">
        <v>161</v>
      </c>
      <c r="AC54" s="17"/>
      <c r="AD54" s="17"/>
    </row>
    <row r="55" spans="1:16384" s="6" customFormat="1">
      <c r="AC55" s="17"/>
      <c r="AD55" s="17"/>
    </row>
    <row r="56" spans="1:16384" s="6" customFormat="1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C56" s="17"/>
      <c r="AD56" s="17"/>
    </row>
    <row r="57" spans="1:16384" s="6" customFormat="1">
      <c r="AC57" s="17"/>
      <c r="AD57" s="17"/>
    </row>
    <row r="58" spans="1:16384" s="6" customFormat="1">
      <c r="AC58" s="17"/>
      <c r="AD58" s="17"/>
    </row>
    <row r="59" spans="1:16384" s="6" customFormat="1">
      <c r="AC59" s="17"/>
      <c r="AD59" s="17"/>
    </row>
    <row r="60" spans="1:16384" s="6" customFormat="1">
      <c r="AC60" s="17"/>
      <c r="AD60" s="17"/>
    </row>
    <row r="61" spans="1:16384" s="6" customFormat="1">
      <c r="AC61" s="17"/>
      <c r="AD61" s="17"/>
    </row>
    <row r="62" spans="1:16384" s="6" customFormat="1">
      <c r="AC62" s="17"/>
      <c r="AD62" s="17"/>
    </row>
    <row r="63" spans="1:16384" s="6" customFormat="1">
      <c r="AC63" s="17"/>
      <c r="AD63" s="17"/>
    </row>
    <row r="64" spans="1:16384" s="6" customFormat="1" ht="9" customHeight="1">
      <c r="AC64" s="17"/>
      <c r="AD64" s="17"/>
    </row>
    <row r="65" spans="29:30" s="6" customFormat="1" ht="9" customHeight="1">
      <c r="AC65" s="17"/>
      <c r="AD65" s="17"/>
    </row>
    <row r="66" spans="29:30" s="6" customFormat="1" ht="9" customHeight="1">
      <c r="AC66" s="17"/>
      <c r="AD66" s="17"/>
    </row>
    <row r="67" spans="29:30" s="6" customFormat="1" ht="9" customHeight="1">
      <c r="AC67" s="17"/>
      <c r="AD67" s="17"/>
    </row>
    <row r="68" spans="29:30" s="6" customFormat="1" ht="9" customHeight="1">
      <c r="AC68" s="17"/>
      <c r="AD68" s="17"/>
    </row>
    <row r="69" spans="29:30" s="6" customFormat="1" ht="9" customHeight="1">
      <c r="AC69" s="17"/>
      <c r="AD69" s="17"/>
    </row>
    <row r="70" spans="29:30" s="6" customFormat="1" ht="9" customHeight="1">
      <c r="AC70" s="17"/>
      <c r="AD70" s="17"/>
    </row>
    <row r="71" spans="29:30" s="6" customFormat="1" ht="9" customHeight="1">
      <c r="AC71" s="17"/>
      <c r="AD71" s="17"/>
    </row>
    <row r="72" spans="29:30" s="6" customFormat="1" ht="9" customHeight="1">
      <c r="AC72" s="17"/>
      <c r="AD72" s="17"/>
    </row>
    <row r="73" spans="29:30" s="6" customFormat="1" ht="9" customHeight="1">
      <c r="AC73" s="17"/>
      <c r="AD73" s="17"/>
    </row>
    <row r="74" spans="29:30" s="6" customFormat="1" ht="9" customHeight="1">
      <c r="AC74" s="17"/>
      <c r="AD74" s="17"/>
    </row>
    <row r="75" spans="29:30" s="6" customFormat="1" ht="9" customHeight="1">
      <c r="AC75" s="17"/>
      <c r="AD75" s="17"/>
    </row>
    <row r="76" spans="29:30" s="6" customFormat="1" ht="9" customHeight="1">
      <c r="AC76" s="17"/>
      <c r="AD76" s="17"/>
    </row>
    <row r="77" spans="29:30" s="6" customFormat="1" ht="9" customHeight="1">
      <c r="AC77" s="17"/>
      <c r="AD77" s="17"/>
    </row>
    <row r="78" spans="29:30" s="6" customFormat="1" ht="9" customHeight="1">
      <c r="AC78" s="17"/>
      <c r="AD78" s="17"/>
    </row>
    <row r="79" spans="29:30" s="6" customFormat="1" ht="9" customHeight="1">
      <c r="AC79" s="17"/>
      <c r="AD79" s="17"/>
    </row>
    <row r="80" spans="29:30" s="6" customFormat="1" ht="9" customHeight="1">
      <c r="AC80" s="17"/>
      <c r="AD80" s="17"/>
    </row>
    <row r="81" spans="29:30" s="6" customFormat="1" ht="9" customHeight="1">
      <c r="AC81" s="17"/>
      <c r="AD81" s="17"/>
    </row>
    <row r="82" spans="29:30" s="6" customFormat="1" ht="9" customHeight="1">
      <c r="AC82" s="17"/>
      <c r="AD82" s="17"/>
    </row>
    <row r="83" spans="29:30" s="6" customFormat="1" ht="9" customHeight="1">
      <c r="AC83" s="17"/>
      <c r="AD83" s="17"/>
    </row>
    <row r="84" spans="29:30" s="6" customFormat="1" ht="9" customHeight="1">
      <c r="AC84" s="17"/>
      <c r="AD84" s="17"/>
    </row>
    <row r="85" spans="29:30" s="6" customFormat="1" ht="9" customHeight="1">
      <c r="AC85" s="17"/>
      <c r="AD85" s="17"/>
    </row>
    <row r="86" spans="29:30" s="6" customFormat="1" ht="9" customHeight="1">
      <c r="AC86" s="17"/>
      <c r="AD86" s="17"/>
    </row>
    <row r="87" spans="29:30" s="6" customFormat="1" ht="9" customHeight="1">
      <c r="AC87" s="17"/>
      <c r="AD87" s="17"/>
    </row>
    <row r="88" spans="29:30" s="6" customFormat="1" ht="9" customHeight="1">
      <c r="AC88" s="17"/>
      <c r="AD88" s="17"/>
    </row>
    <row r="89" spans="29:30" s="6" customFormat="1" ht="9" customHeight="1">
      <c r="AC89" s="17"/>
      <c r="AD89" s="17"/>
    </row>
    <row r="90" spans="29:30" s="6" customFormat="1" ht="9" customHeight="1">
      <c r="AC90" s="17"/>
      <c r="AD90" s="17"/>
    </row>
    <row r="91" spans="29:30" s="6" customFormat="1" ht="9" customHeight="1">
      <c r="AC91" s="17"/>
      <c r="AD91" s="17"/>
    </row>
    <row r="92" spans="29:30" s="6" customFormat="1" ht="9" customHeight="1">
      <c r="AC92" s="17"/>
      <c r="AD92" s="17"/>
    </row>
    <row r="93" spans="29:30" s="6" customFormat="1" ht="9" customHeight="1">
      <c r="AC93" s="17"/>
      <c r="AD93" s="17"/>
    </row>
    <row r="94" spans="29:30" s="6" customFormat="1" ht="9" customHeight="1">
      <c r="AC94" s="17"/>
      <c r="AD94" s="17"/>
    </row>
    <row r="95" spans="29:30" s="6" customFormat="1" ht="9" customHeight="1">
      <c r="AC95" s="17"/>
      <c r="AD95" s="17"/>
    </row>
    <row r="96" spans="29:30" s="6" customFormat="1" ht="9" customHeight="1">
      <c r="AC96" s="17"/>
      <c r="AD96" s="17"/>
    </row>
    <row r="97" spans="29:30" s="6" customFormat="1" ht="9" customHeight="1">
      <c r="AC97" s="17"/>
      <c r="AD97" s="17"/>
    </row>
    <row r="98" spans="29:30" s="6" customFormat="1" ht="9" customHeight="1">
      <c r="AC98" s="17"/>
      <c r="AD98" s="17"/>
    </row>
    <row r="99" spans="29:30" s="6" customFormat="1" ht="9" customHeight="1">
      <c r="AC99" s="17"/>
      <c r="AD99" s="17"/>
    </row>
    <row r="100" spans="29:30" s="6" customFormat="1" ht="11.1" customHeight="1">
      <c r="AC100" s="17"/>
      <c r="AD100" s="17"/>
    </row>
    <row r="101" spans="29:30" s="6" customFormat="1" ht="11.1" customHeight="1">
      <c r="AC101" s="17"/>
      <c r="AD101" s="17"/>
    </row>
    <row r="102" spans="29:30" s="6" customFormat="1" ht="11.1" customHeight="1">
      <c r="AC102" s="17"/>
      <c r="AD102" s="17"/>
    </row>
    <row r="103" spans="29:30" s="6" customFormat="1" ht="9" customHeight="1">
      <c r="AC103" s="17"/>
      <c r="AD103" s="17"/>
    </row>
    <row r="104" spans="29:30" s="6" customFormat="1" ht="9" customHeight="1">
      <c r="AC104" s="17"/>
      <c r="AD104" s="17"/>
    </row>
    <row r="105" spans="29:30" s="6" customFormat="1" ht="9" customHeight="1">
      <c r="AC105" s="17"/>
      <c r="AD105" s="17"/>
    </row>
    <row r="106" spans="29:30" s="6" customFormat="1" ht="9" customHeight="1">
      <c r="AC106" s="17"/>
      <c r="AD106" s="17"/>
    </row>
    <row r="107" spans="29:30" s="6" customFormat="1" ht="9" customHeight="1">
      <c r="AC107" s="17"/>
      <c r="AD107" s="17"/>
    </row>
    <row r="108" spans="29:30" s="6" customFormat="1" ht="9" customHeight="1">
      <c r="AC108" s="17"/>
      <c r="AD108" s="17"/>
    </row>
    <row r="109" spans="29:30" s="6" customFormat="1" ht="9" customHeight="1">
      <c r="AC109" s="17"/>
      <c r="AD109" s="17"/>
    </row>
    <row r="110" spans="29:30" s="6" customFormat="1" ht="9" customHeight="1">
      <c r="AC110" s="17"/>
      <c r="AD110" s="17"/>
    </row>
    <row r="111" spans="29:30" s="6" customFormat="1" ht="9" customHeight="1">
      <c r="AC111" s="17"/>
      <c r="AD111" s="17"/>
    </row>
    <row r="112" spans="29:30" s="6" customFormat="1" ht="9" customHeight="1">
      <c r="AC112" s="17"/>
      <c r="AD112" s="17"/>
    </row>
    <row r="113" spans="29:30" s="6" customFormat="1" ht="9" customHeight="1">
      <c r="AC113" s="17"/>
      <c r="AD113" s="17"/>
    </row>
    <row r="114" spans="29:30" s="6" customFormat="1" ht="9" customHeight="1">
      <c r="AC114" s="17"/>
      <c r="AD114" s="17"/>
    </row>
    <row r="115" spans="29:30" s="6" customFormat="1" ht="9" customHeight="1">
      <c r="AC115" s="17"/>
      <c r="AD115" s="17"/>
    </row>
    <row r="116" spans="29:30" s="6" customFormat="1" ht="9" customHeight="1">
      <c r="AC116" s="17"/>
      <c r="AD116" s="17"/>
    </row>
    <row r="117" spans="29:30" s="6" customFormat="1" ht="9" customHeight="1">
      <c r="AC117" s="17"/>
      <c r="AD117" s="17"/>
    </row>
    <row r="118" spans="29:30" s="6" customFormat="1" ht="9" customHeight="1">
      <c r="AC118" s="17"/>
      <c r="AD118" s="17"/>
    </row>
    <row r="119" spans="29:30" s="6" customFormat="1" ht="9" customHeight="1">
      <c r="AC119" s="17"/>
      <c r="AD119" s="17"/>
    </row>
    <row r="120" spans="29:30" s="6" customFormat="1" ht="9" customHeight="1">
      <c r="AC120" s="17"/>
      <c r="AD120" s="17"/>
    </row>
    <row r="121" spans="29:30" s="6" customFormat="1" ht="9" customHeight="1">
      <c r="AC121" s="17"/>
      <c r="AD121" s="17"/>
    </row>
    <row r="122" spans="29:30" s="6" customFormat="1" ht="9" customHeight="1">
      <c r="AC122" s="17"/>
      <c r="AD122" s="17"/>
    </row>
    <row r="123" spans="29:30" s="6" customFormat="1" ht="9" customHeight="1">
      <c r="AC123" s="17"/>
      <c r="AD123" s="17"/>
    </row>
    <row r="124" spans="29:30" s="6" customFormat="1" ht="9" customHeight="1">
      <c r="AC124" s="17"/>
      <c r="AD124" s="17"/>
    </row>
    <row r="125" spans="29:30" s="6" customFormat="1" ht="9" customHeight="1">
      <c r="AC125" s="17"/>
      <c r="AD125" s="17"/>
    </row>
    <row r="126" spans="29:30" s="6" customFormat="1" ht="9" customHeight="1">
      <c r="AC126" s="17"/>
      <c r="AD126" s="17"/>
    </row>
    <row r="127" spans="29:30" s="6" customFormat="1" ht="9" customHeight="1">
      <c r="AC127" s="17"/>
      <c r="AD127" s="17"/>
    </row>
    <row r="128" spans="29:30" s="6" customFormat="1" ht="9" customHeight="1">
      <c r="AC128" s="17"/>
      <c r="AD128" s="17"/>
    </row>
    <row r="129" spans="29:30" s="6" customFormat="1" ht="9" customHeight="1">
      <c r="AC129" s="17"/>
      <c r="AD129" s="17"/>
    </row>
    <row r="130" spans="29:30" s="6" customFormat="1" ht="9" customHeight="1">
      <c r="AC130" s="17"/>
      <c r="AD130" s="17"/>
    </row>
    <row r="131" spans="29:30" s="6" customFormat="1" ht="9" customHeight="1">
      <c r="AC131" s="17"/>
      <c r="AD131" s="17"/>
    </row>
    <row r="132" spans="29:30" s="6" customFormat="1" ht="9" customHeight="1">
      <c r="AC132" s="17"/>
      <c r="AD132" s="17"/>
    </row>
    <row r="133" spans="29:30" s="6" customFormat="1" ht="9" customHeight="1">
      <c r="AC133" s="17"/>
      <c r="AD133" s="17"/>
    </row>
    <row r="134" spans="29:30" s="6" customFormat="1" ht="9" customHeight="1">
      <c r="AC134" s="17"/>
      <c r="AD134" s="17"/>
    </row>
    <row r="135" spans="29:30" s="6" customFormat="1" ht="9" customHeight="1">
      <c r="AC135" s="17"/>
      <c r="AD135" s="17"/>
    </row>
    <row r="136" spans="29:30" s="6" customFormat="1" ht="9" customHeight="1">
      <c r="AC136" s="17"/>
      <c r="AD136" s="17"/>
    </row>
    <row r="137" spans="29:30" s="6" customFormat="1" ht="9" customHeight="1">
      <c r="AC137" s="17"/>
      <c r="AD137" s="17"/>
    </row>
    <row r="138" spans="29:30" s="6" customFormat="1" ht="9" customHeight="1">
      <c r="AC138" s="17"/>
      <c r="AD138" s="17"/>
    </row>
    <row r="139" spans="29:30" s="6" customFormat="1" ht="9" customHeight="1">
      <c r="AC139" s="17"/>
      <c r="AD139" s="17"/>
    </row>
    <row r="140" spans="29:30" s="6" customFormat="1" ht="9" customHeight="1">
      <c r="AC140" s="17"/>
      <c r="AD140" s="17"/>
    </row>
    <row r="141" spans="29:30" s="6" customFormat="1" ht="9" customHeight="1">
      <c r="AC141" s="17"/>
      <c r="AD141" s="17"/>
    </row>
    <row r="142" spans="29:30" s="6" customFormat="1" ht="9" customHeight="1">
      <c r="AC142" s="17"/>
      <c r="AD142" s="17"/>
    </row>
    <row r="143" spans="29:30" s="6" customFormat="1" ht="9" customHeight="1">
      <c r="AC143" s="17"/>
      <c r="AD143" s="17"/>
    </row>
    <row r="144" spans="29:30" s="6" customFormat="1" ht="9" customHeight="1">
      <c r="AC144" s="17"/>
      <c r="AD144" s="17"/>
    </row>
    <row r="145" spans="29:30" s="6" customFormat="1" ht="9.9499999999999993" customHeight="1">
      <c r="AC145" s="17"/>
      <c r="AD145" s="17"/>
    </row>
    <row r="146" spans="29:30" s="6" customFormat="1">
      <c r="AC146" s="17"/>
      <c r="AD146" s="17"/>
    </row>
    <row r="147" spans="29:30" s="6" customFormat="1">
      <c r="AC147" s="17"/>
      <c r="AD147" s="17"/>
    </row>
    <row r="148" spans="29:30" s="6" customFormat="1">
      <c r="AC148" s="17"/>
      <c r="AD148" s="17"/>
    </row>
    <row r="149" spans="29:30" s="6" customFormat="1">
      <c r="AC149" s="17"/>
      <c r="AD149" s="17"/>
    </row>
    <row r="150" spans="29:30" s="6" customFormat="1">
      <c r="AC150" s="17"/>
      <c r="AD150" s="17"/>
    </row>
    <row r="151" spans="29:30" s="6" customFormat="1">
      <c r="AC151" s="17"/>
      <c r="AD151" s="17"/>
    </row>
    <row r="152" spans="29:30" s="6" customFormat="1">
      <c r="AC152" s="17"/>
      <c r="AD152" s="17"/>
    </row>
    <row r="153" spans="29:30" s="6" customFormat="1">
      <c r="AC153" s="17"/>
      <c r="AD153" s="17"/>
    </row>
    <row r="154" spans="29:30" s="6" customFormat="1">
      <c r="AC154" s="17"/>
      <c r="AD154" s="17"/>
    </row>
    <row r="155" spans="29:30" s="6" customFormat="1">
      <c r="AC155" s="17"/>
      <c r="AD155" s="17"/>
    </row>
    <row r="156" spans="29:30" s="6" customFormat="1">
      <c r="AC156" s="17"/>
      <c r="AD156" s="17"/>
    </row>
    <row r="157" spans="29:30" s="6" customFormat="1">
      <c r="AC157" s="17"/>
      <c r="AD157" s="17"/>
    </row>
    <row r="158" spans="29:30" s="6" customFormat="1">
      <c r="AC158" s="17"/>
      <c r="AD158" s="17"/>
    </row>
    <row r="159" spans="29:30" s="6" customFormat="1">
      <c r="AC159" s="17"/>
      <c r="AD159" s="17"/>
    </row>
    <row r="160" spans="29:30" s="6" customFormat="1">
      <c r="AC160" s="17"/>
      <c r="AD160" s="17"/>
    </row>
    <row r="161" spans="29:30" s="6" customFormat="1">
      <c r="AC161" s="17"/>
      <c r="AD161" s="17"/>
    </row>
    <row r="162" spans="29:30" s="6" customFormat="1">
      <c r="AC162" s="17"/>
      <c r="AD162" s="17"/>
    </row>
    <row r="163" spans="29:30" s="6" customFormat="1">
      <c r="AC163" s="17"/>
      <c r="AD163" s="17"/>
    </row>
    <row r="164" spans="29:30" s="6" customFormat="1">
      <c r="AC164" s="17"/>
      <c r="AD164" s="17"/>
    </row>
    <row r="165" spans="29:30" s="6" customFormat="1">
      <c r="AC165" s="17"/>
      <c r="AD165" s="17"/>
    </row>
    <row r="166" spans="29:30" s="6" customFormat="1">
      <c r="AC166" s="17"/>
      <c r="AD166" s="17"/>
    </row>
    <row r="167" spans="29:30" s="6" customFormat="1">
      <c r="AC167" s="17"/>
      <c r="AD167" s="17"/>
    </row>
    <row r="168" spans="29:30" s="6" customFormat="1">
      <c r="AC168" s="17"/>
      <c r="AD168" s="17"/>
    </row>
    <row r="169" spans="29:30" s="6" customFormat="1">
      <c r="AC169" s="17"/>
      <c r="AD169" s="17"/>
    </row>
    <row r="170" spans="29:30" s="6" customFormat="1">
      <c r="AC170" s="17"/>
      <c r="AD170" s="17"/>
    </row>
    <row r="171" spans="29:30" s="6" customFormat="1">
      <c r="AC171" s="17"/>
      <c r="AD171" s="17"/>
    </row>
    <row r="172" spans="29:30" s="6" customFormat="1">
      <c r="AC172" s="17"/>
      <c r="AD172" s="17"/>
    </row>
    <row r="173" spans="29:30" s="6" customFormat="1">
      <c r="AC173" s="17"/>
      <c r="AD173" s="17"/>
    </row>
    <row r="174" spans="29:30" s="6" customFormat="1">
      <c r="AC174" s="17"/>
      <c r="AD174" s="17"/>
    </row>
    <row r="175" spans="29:30" s="6" customFormat="1">
      <c r="AC175" s="17"/>
      <c r="AD175" s="17"/>
    </row>
    <row r="176" spans="29:30" s="6" customFormat="1">
      <c r="AC176" s="17"/>
      <c r="AD176" s="17"/>
    </row>
    <row r="177" spans="29:30" s="6" customFormat="1">
      <c r="AC177" s="17"/>
      <c r="AD177" s="17"/>
    </row>
    <row r="178" spans="29:30" s="6" customFormat="1">
      <c r="AC178" s="17"/>
      <c r="AD178" s="17"/>
    </row>
    <row r="179" spans="29:30" s="6" customFormat="1">
      <c r="AC179" s="17"/>
      <c r="AD179" s="17"/>
    </row>
    <row r="180" spans="29:30" s="6" customFormat="1">
      <c r="AC180" s="17"/>
      <c r="AD180" s="17"/>
    </row>
    <row r="181" spans="29:30" s="6" customFormat="1">
      <c r="AC181" s="17"/>
      <c r="AD181" s="17"/>
    </row>
    <row r="182" spans="29:30" s="6" customFormat="1">
      <c r="AC182" s="17"/>
      <c r="AD182" s="17"/>
    </row>
    <row r="183" spans="29:30" s="6" customFormat="1">
      <c r="AC183" s="17"/>
      <c r="AD183" s="17"/>
    </row>
    <row r="184" spans="29:30" s="6" customFormat="1">
      <c r="AC184" s="17"/>
      <c r="AD184" s="17"/>
    </row>
    <row r="185" spans="29:30" s="6" customFormat="1">
      <c r="AC185" s="17"/>
      <c r="AD185" s="17"/>
    </row>
    <row r="186" spans="29:30" s="6" customFormat="1">
      <c r="AC186" s="17"/>
      <c r="AD186" s="17"/>
    </row>
    <row r="187" spans="29:30" s="6" customFormat="1">
      <c r="AC187" s="17"/>
      <c r="AD187" s="17"/>
    </row>
    <row r="188" spans="29:30" s="6" customFormat="1">
      <c r="AC188" s="17"/>
      <c r="AD188" s="17"/>
    </row>
    <row r="189" spans="29:30" s="6" customFormat="1">
      <c r="AC189" s="17"/>
      <c r="AD189" s="17"/>
    </row>
    <row r="190" spans="29:30" s="6" customFormat="1">
      <c r="AC190" s="17"/>
      <c r="AD190" s="17"/>
    </row>
    <row r="191" spans="29:30" s="6" customFormat="1">
      <c r="AC191" s="17"/>
      <c r="AD191" s="17"/>
    </row>
    <row r="192" spans="29:30" s="6" customFormat="1">
      <c r="AC192" s="17"/>
      <c r="AD192" s="17"/>
    </row>
    <row r="193" spans="29:30" s="6" customFormat="1">
      <c r="AC193" s="17"/>
      <c r="AD193" s="17"/>
    </row>
    <row r="194" spans="29:30" s="6" customFormat="1">
      <c r="AC194" s="17"/>
      <c r="AD194" s="17"/>
    </row>
    <row r="195" spans="29:30" s="6" customFormat="1">
      <c r="AC195" s="17"/>
      <c r="AD195" s="17"/>
    </row>
    <row r="196" spans="29:30" s="6" customFormat="1">
      <c r="AC196" s="17"/>
      <c r="AD196" s="17"/>
    </row>
    <row r="197" spans="29:30" s="6" customFormat="1">
      <c r="AC197" s="17"/>
      <c r="AD197" s="17"/>
    </row>
    <row r="198" spans="29:30" s="6" customFormat="1">
      <c r="AC198" s="17"/>
      <c r="AD198" s="17"/>
    </row>
    <row r="199" spans="29:30" s="6" customFormat="1">
      <c r="AC199" s="17"/>
      <c r="AD199" s="17"/>
    </row>
    <row r="200" spans="29:30" s="6" customFormat="1">
      <c r="AC200" s="17"/>
      <c r="AD200" s="17"/>
    </row>
    <row r="201" spans="29:30" s="6" customFormat="1">
      <c r="AC201" s="17"/>
      <c r="AD201" s="17"/>
    </row>
    <row r="202" spans="29:30" s="6" customFormat="1">
      <c r="AC202" s="17"/>
      <c r="AD202" s="17"/>
    </row>
    <row r="203" spans="29:30" s="6" customFormat="1">
      <c r="AC203" s="17"/>
      <c r="AD203" s="17"/>
    </row>
    <row r="204" spans="29:30" s="6" customFormat="1">
      <c r="AC204" s="17"/>
      <c r="AD204" s="17"/>
    </row>
    <row r="205" spans="29:30" s="6" customFormat="1">
      <c r="AC205" s="17"/>
      <c r="AD205" s="17"/>
    </row>
    <row r="206" spans="29:30" s="6" customFormat="1">
      <c r="AC206" s="17"/>
      <c r="AD206" s="17"/>
    </row>
    <row r="207" spans="29:30" s="6" customFormat="1">
      <c r="AC207" s="17"/>
      <c r="AD207" s="17"/>
    </row>
    <row r="208" spans="29:30" s="6" customFormat="1">
      <c r="AC208" s="17"/>
      <c r="AD208" s="17"/>
    </row>
    <row r="209" spans="29:30" s="6" customFormat="1">
      <c r="AC209" s="17"/>
      <c r="AD209" s="17"/>
    </row>
    <row r="210" spans="29:30" s="6" customFormat="1">
      <c r="AC210" s="17"/>
      <c r="AD210" s="17"/>
    </row>
    <row r="211" spans="29:30" s="6" customFormat="1">
      <c r="AC211" s="17"/>
      <c r="AD211" s="17"/>
    </row>
    <row r="212" spans="29:30" s="6" customFormat="1">
      <c r="AC212" s="17"/>
      <c r="AD212" s="17"/>
    </row>
    <row r="213" spans="29:30" s="6" customFormat="1">
      <c r="AC213" s="17"/>
      <c r="AD213" s="17"/>
    </row>
    <row r="214" spans="29:30" s="6" customFormat="1">
      <c r="AC214" s="17"/>
      <c r="AD214" s="17"/>
    </row>
    <row r="215" spans="29:30" s="6" customFormat="1">
      <c r="AC215" s="17"/>
      <c r="AD215" s="17"/>
    </row>
    <row r="216" spans="29:30" s="6" customFormat="1">
      <c r="AC216" s="17"/>
      <c r="AD216" s="17"/>
    </row>
    <row r="217" spans="29:30" s="6" customFormat="1">
      <c r="AC217" s="17"/>
      <c r="AD217" s="17"/>
    </row>
    <row r="218" spans="29:30" s="6" customFormat="1">
      <c r="AC218" s="17"/>
      <c r="AD218" s="17"/>
    </row>
    <row r="219" spans="29:30" s="6" customFormat="1">
      <c r="AC219" s="17"/>
      <c r="AD219" s="17"/>
    </row>
    <row r="220" spans="29:30" s="6" customFormat="1">
      <c r="AC220" s="17"/>
      <c r="AD220" s="17"/>
    </row>
    <row r="221" spans="29:30" s="6" customFormat="1">
      <c r="AC221" s="17"/>
      <c r="AD221" s="17"/>
    </row>
    <row r="222" spans="29:30" s="6" customFormat="1">
      <c r="AC222" s="17"/>
      <c r="AD222" s="17"/>
    </row>
    <row r="223" spans="29:30" s="6" customFormat="1">
      <c r="AC223" s="17"/>
      <c r="AD223" s="17"/>
    </row>
    <row r="224" spans="29:30" s="6" customFormat="1">
      <c r="AC224" s="17"/>
      <c r="AD224" s="17"/>
    </row>
    <row r="225" spans="29:30" s="6" customFormat="1">
      <c r="AC225" s="17"/>
      <c r="AD225" s="17"/>
    </row>
    <row r="226" spans="29:30" s="6" customFormat="1">
      <c r="AC226" s="17"/>
      <c r="AD226" s="17"/>
    </row>
    <row r="227" spans="29:30" s="6" customFormat="1">
      <c r="AC227" s="17"/>
      <c r="AD227" s="17"/>
    </row>
    <row r="228" spans="29:30" s="6" customFormat="1">
      <c r="AC228" s="17"/>
      <c r="AD228" s="17"/>
    </row>
    <row r="229" spans="29:30" s="6" customFormat="1">
      <c r="AC229" s="17"/>
      <c r="AD229" s="17"/>
    </row>
    <row r="230" spans="29:30" s="6" customFormat="1">
      <c r="AC230" s="17"/>
      <c r="AD230" s="17"/>
    </row>
    <row r="231" spans="29:30" s="6" customFormat="1">
      <c r="AC231" s="17"/>
      <c r="AD231" s="17"/>
    </row>
    <row r="232" spans="29:30" s="6" customFormat="1">
      <c r="AC232" s="17"/>
      <c r="AD232" s="17"/>
    </row>
    <row r="233" spans="29:30" s="6" customFormat="1">
      <c r="AC233" s="17"/>
      <c r="AD233" s="17"/>
    </row>
    <row r="234" spans="29:30" s="6" customFormat="1">
      <c r="AC234" s="17"/>
      <c r="AD234" s="17"/>
    </row>
    <row r="235" spans="29:30" s="6" customFormat="1">
      <c r="AC235" s="17"/>
      <c r="AD235" s="17"/>
    </row>
    <row r="236" spans="29:30" s="6" customFormat="1">
      <c r="AC236" s="17"/>
      <c r="AD236" s="17"/>
    </row>
    <row r="237" spans="29:30" s="6" customFormat="1">
      <c r="AC237" s="17"/>
      <c r="AD237" s="17"/>
    </row>
    <row r="238" spans="29:30" s="6" customFormat="1">
      <c r="AC238" s="17"/>
      <c r="AD238" s="17"/>
    </row>
    <row r="239" spans="29:30" s="6" customFormat="1">
      <c r="AC239" s="17"/>
      <c r="AD239" s="17"/>
    </row>
    <row r="240" spans="29:30" s="6" customFormat="1">
      <c r="AC240" s="17"/>
      <c r="AD240" s="17"/>
    </row>
    <row r="241" spans="29:30" s="6" customFormat="1">
      <c r="AC241" s="17"/>
      <c r="AD241" s="17"/>
    </row>
    <row r="242" spans="29:30" s="6" customFormat="1">
      <c r="AC242" s="17"/>
      <c r="AD242" s="17"/>
    </row>
    <row r="243" spans="29:30" s="6" customFormat="1">
      <c r="AC243" s="17"/>
      <c r="AD243" s="17"/>
    </row>
    <row r="244" spans="29:30" s="6" customFormat="1">
      <c r="AC244" s="17"/>
      <c r="AD244" s="17"/>
    </row>
    <row r="245" spans="29:30" s="6" customFormat="1">
      <c r="AC245" s="17"/>
      <c r="AD245" s="17"/>
    </row>
    <row r="246" spans="29:30" s="6" customFormat="1">
      <c r="AC246" s="17"/>
      <c r="AD246" s="17"/>
    </row>
    <row r="247" spans="29:30" s="6" customFormat="1">
      <c r="AC247" s="17"/>
      <c r="AD247" s="17"/>
    </row>
    <row r="248" spans="29:30" s="6" customFormat="1">
      <c r="AC248" s="17"/>
      <c r="AD248" s="17"/>
    </row>
    <row r="249" spans="29:30" s="6" customFormat="1">
      <c r="AC249" s="17"/>
      <c r="AD249" s="17"/>
    </row>
    <row r="250" spans="29:30" s="6" customFormat="1">
      <c r="AC250" s="17"/>
      <c r="AD250" s="17"/>
    </row>
    <row r="251" spans="29:30" s="6" customFormat="1">
      <c r="AC251" s="17"/>
      <c r="AD251" s="17"/>
    </row>
    <row r="252" spans="29:30" s="6" customFormat="1">
      <c r="AC252" s="17"/>
      <c r="AD252" s="17"/>
    </row>
    <row r="253" spans="29:30" s="6" customFormat="1">
      <c r="AC253" s="17"/>
      <c r="AD253" s="17"/>
    </row>
    <row r="254" spans="29:30" s="6" customFormat="1">
      <c r="AC254" s="17"/>
      <c r="AD254" s="17"/>
    </row>
    <row r="255" spans="29:30" s="6" customFormat="1">
      <c r="AC255" s="17"/>
      <c r="AD255" s="17"/>
    </row>
    <row r="256" spans="29:30" s="6" customFormat="1">
      <c r="AC256" s="17"/>
      <c r="AD256" s="17"/>
    </row>
    <row r="257" spans="29:30" s="6" customFormat="1">
      <c r="AC257" s="17"/>
      <c r="AD257" s="17"/>
    </row>
    <row r="258" spans="29:30" s="6" customFormat="1">
      <c r="AC258" s="17"/>
      <c r="AD258" s="17"/>
    </row>
    <row r="259" spans="29:30" s="6" customFormat="1">
      <c r="AC259" s="17"/>
      <c r="AD259" s="17"/>
    </row>
    <row r="260" spans="29:30" s="6" customFormat="1">
      <c r="AC260" s="17"/>
      <c r="AD260" s="17"/>
    </row>
    <row r="261" spans="29:30" s="6" customFormat="1">
      <c r="AC261" s="17"/>
      <c r="AD261" s="17"/>
    </row>
    <row r="262" spans="29:30" s="6" customFormat="1">
      <c r="AC262" s="17"/>
      <c r="AD262" s="17"/>
    </row>
    <row r="263" spans="29:30" s="6" customFormat="1">
      <c r="AC263" s="17"/>
      <c r="AD263" s="17"/>
    </row>
    <row r="264" spans="29:30" s="6" customFormat="1">
      <c r="AC264" s="17"/>
      <c r="AD264" s="17"/>
    </row>
    <row r="265" spans="29:30" s="6" customFormat="1">
      <c r="AC265" s="17"/>
      <c r="AD265" s="17"/>
    </row>
    <row r="266" spans="29:30" s="6" customFormat="1">
      <c r="AC266" s="17"/>
      <c r="AD266" s="17"/>
    </row>
    <row r="267" spans="29:30" s="6" customFormat="1">
      <c r="AC267" s="17"/>
      <c r="AD267" s="17"/>
    </row>
    <row r="268" spans="29:30" s="6" customFormat="1">
      <c r="AC268" s="17"/>
      <c r="AD268" s="17"/>
    </row>
    <row r="269" spans="29:30" s="6" customFormat="1">
      <c r="AC269" s="17"/>
      <c r="AD269" s="17"/>
    </row>
    <row r="270" spans="29:30" s="6" customFormat="1">
      <c r="AC270" s="17"/>
      <c r="AD270" s="17"/>
    </row>
    <row r="271" spans="29:30" s="6" customFormat="1">
      <c r="AC271" s="17"/>
      <c r="AD271" s="17"/>
    </row>
    <row r="272" spans="29:30" s="6" customFormat="1">
      <c r="AC272" s="17"/>
      <c r="AD272" s="17"/>
    </row>
    <row r="273" spans="29:30" s="6" customFormat="1">
      <c r="AC273" s="17"/>
      <c r="AD273" s="17"/>
    </row>
    <row r="274" spans="29:30" s="6" customFormat="1">
      <c r="AC274" s="17"/>
      <c r="AD274" s="17"/>
    </row>
    <row r="275" spans="29:30" s="6" customFormat="1">
      <c r="AC275" s="17"/>
      <c r="AD275" s="17"/>
    </row>
    <row r="276" spans="29:30" s="6" customFormat="1">
      <c r="AC276" s="17"/>
      <c r="AD276" s="17"/>
    </row>
    <row r="277" spans="29:30" s="6" customFormat="1">
      <c r="AC277" s="17"/>
      <c r="AD277" s="17"/>
    </row>
    <row r="278" spans="29:30" s="6" customFormat="1">
      <c r="AC278" s="17"/>
      <c r="AD278" s="17"/>
    </row>
    <row r="279" spans="29:30" s="6" customFormat="1">
      <c r="AC279" s="17"/>
      <c r="AD279" s="17"/>
    </row>
    <row r="280" spans="29:30" s="6" customFormat="1">
      <c r="AC280" s="17"/>
      <c r="AD280" s="17"/>
    </row>
    <row r="281" spans="29:30" s="6" customFormat="1">
      <c r="AC281" s="17"/>
      <c r="AD281" s="17"/>
    </row>
    <row r="282" spans="29:30" s="6" customFormat="1">
      <c r="AC282" s="17"/>
      <c r="AD282" s="17"/>
    </row>
    <row r="283" spans="29:30" s="6" customFormat="1">
      <c r="AC283" s="17"/>
      <c r="AD283" s="17"/>
    </row>
    <row r="284" spans="29:30" s="6" customFormat="1">
      <c r="AC284" s="17"/>
      <c r="AD284" s="17"/>
    </row>
    <row r="285" spans="29:30" s="6" customFormat="1">
      <c r="AC285" s="17"/>
      <c r="AD285" s="17"/>
    </row>
    <row r="286" spans="29:30" s="6" customFormat="1">
      <c r="AC286" s="17"/>
      <c r="AD286" s="17"/>
    </row>
    <row r="287" spans="29:30" s="6" customFormat="1">
      <c r="AC287" s="17"/>
      <c r="AD287" s="17"/>
    </row>
    <row r="288" spans="29:30" s="6" customFormat="1">
      <c r="AC288" s="17"/>
      <c r="AD288" s="17"/>
    </row>
    <row r="289" spans="29:30" s="6" customFormat="1">
      <c r="AC289" s="17"/>
      <c r="AD289" s="17"/>
    </row>
    <row r="290" spans="29:30" s="6" customFormat="1">
      <c r="AC290" s="17"/>
      <c r="AD290" s="17"/>
    </row>
    <row r="291" spans="29:30" s="6" customFormat="1">
      <c r="AC291" s="17"/>
      <c r="AD291" s="17"/>
    </row>
    <row r="292" spans="29:30" s="6" customFormat="1">
      <c r="AC292" s="17"/>
      <c r="AD292" s="17"/>
    </row>
    <row r="293" spans="29:30" s="6" customFormat="1">
      <c r="AC293" s="17"/>
      <c r="AD293" s="17"/>
    </row>
    <row r="294" spans="29:30" s="6" customFormat="1">
      <c r="AC294" s="17"/>
      <c r="AD294" s="17"/>
    </row>
    <row r="295" spans="29:30" s="6" customFormat="1">
      <c r="AC295" s="17"/>
      <c r="AD295" s="17"/>
    </row>
    <row r="296" spans="29:30" s="6" customFormat="1">
      <c r="AC296" s="17"/>
      <c r="AD296" s="17"/>
    </row>
    <row r="297" spans="29:30" s="6" customFormat="1">
      <c r="AC297" s="17"/>
      <c r="AD297" s="17"/>
    </row>
    <row r="298" spans="29:30" s="6" customFormat="1">
      <c r="AC298" s="17"/>
      <c r="AD298" s="17"/>
    </row>
    <row r="299" spans="29:30" s="6" customFormat="1">
      <c r="AC299" s="17"/>
      <c r="AD299" s="17"/>
    </row>
    <row r="300" spans="29:30" s="6" customFormat="1">
      <c r="AC300" s="17"/>
      <c r="AD300" s="17"/>
    </row>
    <row r="301" spans="29:30" s="6" customFormat="1">
      <c r="AC301" s="17"/>
      <c r="AD301" s="17"/>
    </row>
    <row r="302" spans="29:30" s="6" customFormat="1">
      <c r="AC302" s="17"/>
      <c r="AD302" s="17"/>
    </row>
    <row r="303" spans="29:30" s="6" customFormat="1">
      <c r="AC303" s="17"/>
      <c r="AD303" s="17"/>
    </row>
    <row r="304" spans="29:30" s="6" customFormat="1">
      <c r="AC304" s="17"/>
      <c r="AD304" s="17"/>
    </row>
    <row r="305" spans="29:30" s="6" customFormat="1">
      <c r="AC305" s="17"/>
      <c r="AD305" s="17"/>
    </row>
    <row r="306" spans="29:30" s="6" customFormat="1">
      <c r="AC306" s="17"/>
      <c r="AD306" s="17"/>
    </row>
    <row r="307" spans="29:30" s="6" customFormat="1">
      <c r="AC307" s="17"/>
      <c r="AD307" s="17"/>
    </row>
    <row r="308" spans="29:30" s="6" customFormat="1">
      <c r="AC308" s="17"/>
      <c r="AD308" s="17"/>
    </row>
    <row r="309" spans="29:30" s="6" customFormat="1">
      <c r="AC309" s="17"/>
      <c r="AD309" s="17"/>
    </row>
    <row r="310" spans="29:30" s="6" customFormat="1">
      <c r="AC310" s="17"/>
      <c r="AD310" s="17"/>
    </row>
    <row r="311" spans="29:30" s="6" customFormat="1">
      <c r="AC311" s="17"/>
      <c r="AD311" s="17"/>
    </row>
    <row r="312" spans="29:30" s="6" customFormat="1">
      <c r="AC312" s="17"/>
      <c r="AD312" s="17"/>
    </row>
    <row r="313" spans="29:30" s="6" customFormat="1">
      <c r="AC313" s="17"/>
      <c r="AD313" s="17"/>
    </row>
    <row r="314" spans="29:30" s="6" customFormat="1">
      <c r="AC314" s="17"/>
      <c r="AD314" s="17"/>
    </row>
    <row r="315" spans="29:30" s="6" customFormat="1">
      <c r="AC315" s="17"/>
      <c r="AD315" s="17"/>
    </row>
    <row r="316" spans="29:30" s="6" customFormat="1">
      <c r="AC316" s="17"/>
      <c r="AD316" s="17"/>
    </row>
    <row r="317" spans="29:30" s="6" customFormat="1">
      <c r="AC317" s="17"/>
      <c r="AD317" s="17"/>
    </row>
    <row r="318" spans="29:30" s="6" customFormat="1">
      <c r="AC318" s="17"/>
      <c r="AD318" s="17"/>
    </row>
    <row r="319" spans="29:30" s="6" customFormat="1">
      <c r="AC319" s="17"/>
      <c r="AD319" s="17"/>
    </row>
    <row r="320" spans="29:30" s="6" customFormat="1">
      <c r="AC320" s="17"/>
      <c r="AD320" s="17"/>
    </row>
    <row r="321" spans="29:30" s="6" customFormat="1">
      <c r="AC321" s="17"/>
      <c r="AD321" s="17"/>
    </row>
    <row r="322" spans="29:30" s="6" customFormat="1">
      <c r="AC322" s="17"/>
      <c r="AD322" s="17"/>
    </row>
    <row r="323" spans="29:30" s="6" customFormat="1">
      <c r="AC323" s="17"/>
      <c r="AD323" s="17"/>
    </row>
    <row r="324" spans="29:30" s="6" customFormat="1">
      <c r="AC324" s="17"/>
      <c r="AD324" s="17"/>
    </row>
    <row r="325" spans="29:30" s="6" customFormat="1">
      <c r="AC325" s="17"/>
      <c r="AD325" s="17"/>
    </row>
    <row r="326" spans="29:30" s="6" customFormat="1">
      <c r="AC326" s="17"/>
      <c r="AD326" s="17"/>
    </row>
    <row r="327" spans="29:30" s="6" customFormat="1">
      <c r="AC327" s="17"/>
      <c r="AD327" s="17"/>
    </row>
    <row r="328" spans="29:30" s="6" customFormat="1">
      <c r="AC328" s="17"/>
      <c r="AD328" s="17"/>
    </row>
    <row r="329" spans="29:30" s="6" customFormat="1">
      <c r="AC329" s="17"/>
      <c r="AD329" s="17"/>
    </row>
    <row r="330" spans="29:30" s="6" customFormat="1">
      <c r="AC330" s="17"/>
      <c r="AD330" s="17"/>
    </row>
    <row r="331" spans="29:30" s="6" customFormat="1">
      <c r="AC331" s="17"/>
      <c r="AD331" s="17"/>
    </row>
    <row r="332" spans="29:30" s="6" customFormat="1">
      <c r="AC332" s="17"/>
      <c r="AD332" s="17"/>
    </row>
    <row r="333" spans="29:30" s="6" customFormat="1">
      <c r="AC333" s="29"/>
      <c r="AD333" s="29"/>
    </row>
    <row r="334" spans="29:30" s="6" customFormat="1">
      <c r="AC334" s="29"/>
      <c r="AD334" s="29"/>
    </row>
  </sheetData>
  <sheetProtection sheet="1" objects="1" scenarios="1"/>
  <mergeCells count="1">
    <mergeCell ref="Y2:AA2"/>
  </mergeCells>
  <phoneticPr fontId="5"/>
  <pageMargins left="0.78740157480314965" right="0.59055118110236227" top="0.78740157480314965" bottom="0.78740157480314965" header="0.51181102362204722" footer="0.51181102362204722"/>
  <pageSetup paperSize="9" scale="84" orientation="landscape" r:id="rId1"/>
  <headerFooter alignWithMargins="0"/>
  <colBreaks count="1" manualBreakCount="1">
    <brk id="14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BG334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8" customWidth="1"/>
    <col min="2" max="2" width="13.42578125" style="8" bestFit="1" customWidth="1"/>
    <col min="3" max="3" width="12" style="8" bestFit="1" customWidth="1"/>
    <col min="4" max="4" width="10.5703125" style="8" bestFit="1" customWidth="1"/>
    <col min="5" max="5" width="10.7109375" style="8" bestFit="1" customWidth="1"/>
    <col min="6" max="6" width="13.28515625" style="8" customWidth="1"/>
    <col min="7" max="10" width="12" style="8" bestFit="1" customWidth="1"/>
    <col min="11" max="11" width="11.85546875" style="8" bestFit="1" customWidth="1"/>
    <col min="12" max="13" width="12" style="8" bestFit="1" customWidth="1"/>
    <col min="14" max="14" width="13.5703125" style="8" bestFit="1" customWidth="1"/>
    <col min="15" max="15" width="10.85546875" style="8" customWidth="1"/>
    <col min="16" max="16" width="13" style="8" customWidth="1"/>
    <col min="17" max="17" width="11.28515625" style="8" customWidth="1"/>
    <col min="18" max="18" width="13.5703125" style="8" bestFit="1" customWidth="1"/>
    <col min="19" max="19" width="12" style="8" bestFit="1" customWidth="1"/>
    <col min="20" max="20" width="11.7109375" style="8" customWidth="1"/>
    <col min="21" max="21" width="13.42578125" style="8" bestFit="1" customWidth="1"/>
    <col min="22" max="22" width="13.7109375" style="8" bestFit="1" customWidth="1"/>
    <col min="23" max="23" width="11" style="8" bestFit="1" customWidth="1"/>
    <col min="24" max="24" width="13.42578125" style="8" bestFit="1" customWidth="1"/>
    <col min="25" max="25" width="13.7109375" style="8" bestFit="1" customWidth="1"/>
    <col min="26" max="26" width="13.7109375" style="8" customWidth="1"/>
    <col min="27" max="27" width="13.7109375" style="8" bestFit="1" customWidth="1"/>
    <col min="28" max="28" width="6.85546875" style="8" customWidth="1"/>
    <col min="29" max="29" width="9.28515625" style="29" customWidth="1"/>
    <col min="30" max="30" width="12.7109375" style="29" customWidth="1"/>
    <col min="31" max="31" width="10" style="6" customWidth="1"/>
    <col min="32" max="32" width="11.140625" style="6" customWidth="1"/>
    <col min="33" max="33" width="10.140625" style="6" customWidth="1"/>
    <col min="34" max="34" width="10.5703125" style="6" customWidth="1"/>
    <col min="35" max="35" width="10.7109375" style="6" customWidth="1"/>
    <col min="36" max="59" width="9.140625" style="6"/>
    <col min="60" max="180" width="9.140625" style="8"/>
    <col min="181" max="181" width="9.28515625" style="8" customWidth="1"/>
    <col min="182" max="182" width="13.42578125" style="8" bestFit="1" customWidth="1"/>
    <col min="183" max="183" width="12" style="8" bestFit="1" customWidth="1"/>
    <col min="184" max="184" width="10.5703125" style="8" bestFit="1" customWidth="1"/>
    <col min="185" max="185" width="10.7109375" style="8" bestFit="1" customWidth="1"/>
    <col min="186" max="190" width="12" style="8" bestFit="1" customWidth="1"/>
    <col min="191" max="191" width="11.85546875" style="8" bestFit="1" customWidth="1"/>
    <col min="192" max="193" width="12" style="8" bestFit="1" customWidth="1"/>
    <col min="194" max="194" width="13.5703125" style="8" bestFit="1" customWidth="1"/>
    <col min="195" max="195" width="10.85546875" style="8" customWidth="1"/>
    <col min="196" max="196" width="13" style="8" customWidth="1"/>
    <col min="197" max="197" width="11.28515625" style="8" customWidth="1"/>
    <col min="198" max="198" width="13.5703125" style="8" bestFit="1" customWidth="1"/>
    <col min="199" max="199" width="12" style="8" bestFit="1" customWidth="1"/>
    <col min="200" max="200" width="11.7109375" style="8" customWidth="1"/>
    <col min="201" max="201" width="13.42578125" style="8" bestFit="1" customWidth="1"/>
    <col min="202" max="202" width="13.7109375" style="8" bestFit="1" customWidth="1"/>
    <col min="203" max="203" width="11" style="8" bestFit="1" customWidth="1"/>
    <col min="204" max="204" width="13.42578125" style="8" bestFit="1" customWidth="1"/>
    <col min="205" max="205" width="13.7109375" style="8" bestFit="1" customWidth="1"/>
    <col min="206" max="206" width="13.7109375" style="8" customWidth="1"/>
    <col min="207" max="207" width="13.7109375" style="8" bestFit="1" customWidth="1"/>
    <col min="208" max="208" width="6.85546875" style="8" customWidth="1"/>
    <col min="209" max="209" width="9.28515625" style="8" customWidth="1"/>
    <col min="210" max="210" width="12.7109375" style="8" customWidth="1"/>
    <col min="211" max="222" width="11.28515625" style="8" customWidth="1"/>
    <col min="223" max="223" width="10.85546875" style="8" customWidth="1"/>
    <col min="224" max="236" width="11.42578125" style="8" customWidth="1"/>
    <col min="237" max="237" width="9.28515625" style="8" customWidth="1"/>
    <col min="238" max="238" width="12.7109375" style="8" customWidth="1"/>
    <col min="239" max="250" width="11.42578125" style="8" customWidth="1"/>
    <col min="251" max="251" width="11.85546875" style="8" customWidth="1"/>
    <col min="252" max="264" width="11.42578125" style="8" customWidth="1"/>
    <col min="265" max="265" width="9.28515625" style="8" customWidth="1"/>
    <col min="266" max="266" width="11.28515625" style="8" customWidth="1"/>
    <col min="267" max="267" width="10" style="8" customWidth="1"/>
    <col min="268" max="268" width="9.28515625" style="8" customWidth="1"/>
    <col min="269" max="274" width="12" style="8" customWidth="1"/>
    <col min="275" max="275" width="10" style="8" customWidth="1"/>
    <col min="276" max="276" width="10.7109375" style="8" customWidth="1"/>
    <col min="277" max="277" width="10.28515625" style="8" customWidth="1"/>
    <col min="278" max="278" width="9.5703125" style="8" customWidth="1"/>
    <col min="279" max="279" width="10.85546875" style="8" customWidth="1"/>
    <col min="280" max="280" width="9.7109375" style="8" customWidth="1"/>
    <col min="281" max="281" width="9" style="8" customWidth="1"/>
    <col min="282" max="283" width="9.7109375" style="8" customWidth="1"/>
    <col min="284" max="284" width="10.140625" style="8" customWidth="1"/>
    <col min="285" max="285" width="9.85546875" style="8" customWidth="1"/>
    <col min="286" max="286" width="10.85546875" style="8" customWidth="1"/>
    <col min="287" max="287" width="10" style="8" customWidth="1"/>
    <col min="288" max="288" width="11.140625" style="8" customWidth="1"/>
    <col min="289" max="289" width="10.140625" style="8" customWidth="1"/>
    <col min="290" max="290" width="10.5703125" style="8" customWidth="1"/>
    <col min="291" max="291" width="10.7109375" style="8" customWidth="1"/>
    <col min="292" max="436" width="9.140625" style="8"/>
    <col min="437" max="437" width="9.28515625" style="8" customWidth="1"/>
    <col min="438" max="438" width="13.42578125" style="8" bestFit="1" customWidth="1"/>
    <col min="439" max="439" width="12" style="8" bestFit="1" customWidth="1"/>
    <col min="440" max="440" width="10.5703125" style="8" bestFit="1" customWidth="1"/>
    <col min="441" max="441" width="10.7109375" style="8" bestFit="1" customWidth="1"/>
    <col min="442" max="446" width="12" style="8" bestFit="1" customWidth="1"/>
    <col min="447" max="447" width="11.85546875" style="8" bestFit="1" customWidth="1"/>
    <col min="448" max="449" width="12" style="8" bestFit="1" customWidth="1"/>
    <col min="450" max="450" width="13.5703125" style="8" bestFit="1" customWidth="1"/>
    <col min="451" max="451" width="10.85546875" style="8" customWidth="1"/>
    <col min="452" max="452" width="13" style="8" customWidth="1"/>
    <col min="453" max="453" width="11.28515625" style="8" customWidth="1"/>
    <col min="454" max="454" width="13.5703125" style="8" bestFit="1" customWidth="1"/>
    <col min="455" max="455" width="12" style="8" bestFit="1" customWidth="1"/>
    <col min="456" max="456" width="11.7109375" style="8" customWidth="1"/>
    <col min="457" max="457" width="13.42578125" style="8" bestFit="1" customWidth="1"/>
    <col min="458" max="458" width="13.7109375" style="8" bestFit="1" customWidth="1"/>
    <col min="459" max="459" width="11" style="8" bestFit="1" customWidth="1"/>
    <col min="460" max="460" width="13.42578125" style="8" bestFit="1" customWidth="1"/>
    <col min="461" max="461" width="13.7109375" style="8" bestFit="1" customWidth="1"/>
    <col min="462" max="462" width="13.7109375" style="8" customWidth="1"/>
    <col min="463" max="463" width="13.7109375" style="8" bestFit="1" customWidth="1"/>
    <col min="464" max="464" width="6.85546875" style="8" customWidth="1"/>
    <col min="465" max="465" width="9.28515625" style="8" customWidth="1"/>
    <col min="466" max="466" width="12.7109375" style="8" customWidth="1"/>
    <col min="467" max="478" width="11.28515625" style="8" customWidth="1"/>
    <col min="479" max="479" width="10.85546875" style="8" customWidth="1"/>
    <col min="480" max="492" width="11.42578125" style="8" customWidth="1"/>
    <col min="493" max="493" width="9.28515625" style="8" customWidth="1"/>
    <col min="494" max="494" width="12.7109375" style="8" customWidth="1"/>
    <col min="495" max="506" width="11.42578125" style="8" customWidth="1"/>
    <col min="507" max="507" width="11.85546875" style="8" customWidth="1"/>
    <col min="508" max="520" width="11.42578125" style="8" customWidth="1"/>
    <col min="521" max="521" width="9.28515625" style="8" customWidth="1"/>
    <col min="522" max="522" width="11.28515625" style="8" customWidth="1"/>
    <col min="523" max="523" width="10" style="8" customWidth="1"/>
    <col min="524" max="524" width="9.28515625" style="8" customWidth="1"/>
    <col min="525" max="530" width="12" style="8" customWidth="1"/>
    <col min="531" max="531" width="10" style="8" customWidth="1"/>
    <col min="532" max="532" width="10.7109375" style="8" customWidth="1"/>
    <col min="533" max="533" width="10.28515625" style="8" customWidth="1"/>
    <col min="534" max="534" width="9.5703125" style="8" customWidth="1"/>
    <col min="535" max="535" width="10.85546875" style="8" customWidth="1"/>
    <col min="536" max="536" width="9.7109375" style="8" customWidth="1"/>
    <col min="537" max="537" width="9" style="8" customWidth="1"/>
    <col min="538" max="539" width="9.7109375" style="8" customWidth="1"/>
    <col min="540" max="540" width="10.140625" style="8" customWidth="1"/>
    <col min="541" max="541" width="9.85546875" style="8" customWidth="1"/>
    <col min="542" max="542" width="10.85546875" style="8" customWidth="1"/>
    <col min="543" max="543" width="10" style="8" customWidth="1"/>
    <col min="544" max="544" width="11.140625" style="8" customWidth="1"/>
    <col min="545" max="545" width="10.140625" style="8" customWidth="1"/>
    <col min="546" max="546" width="10.5703125" style="8" customWidth="1"/>
    <col min="547" max="547" width="10.7109375" style="8" customWidth="1"/>
    <col min="548" max="692" width="9.140625" style="8"/>
    <col min="693" max="693" width="9.28515625" style="8" customWidth="1"/>
    <col min="694" max="694" width="13.42578125" style="8" bestFit="1" customWidth="1"/>
    <col min="695" max="695" width="12" style="8" bestFit="1" customWidth="1"/>
    <col min="696" max="696" width="10.5703125" style="8" bestFit="1" customWidth="1"/>
    <col min="697" max="697" width="10.7109375" style="8" bestFit="1" customWidth="1"/>
    <col min="698" max="702" width="12" style="8" bestFit="1" customWidth="1"/>
    <col min="703" max="703" width="11.85546875" style="8" bestFit="1" customWidth="1"/>
    <col min="704" max="705" width="12" style="8" bestFit="1" customWidth="1"/>
    <col min="706" max="706" width="13.5703125" style="8" bestFit="1" customWidth="1"/>
    <col min="707" max="707" width="10.85546875" style="8" customWidth="1"/>
    <col min="708" max="708" width="13" style="8" customWidth="1"/>
    <col min="709" max="709" width="11.28515625" style="8" customWidth="1"/>
    <col min="710" max="710" width="13.5703125" style="8" bestFit="1" customWidth="1"/>
    <col min="711" max="711" width="12" style="8" bestFit="1" customWidth="1"/>
    <col min="712" max="712" width="11.7109375" style="8" customWidth="1"/>
    <col min="713" max="713" width="13.42578125" style="8" bestFit="1" customWidth="1"/>
    <col min="714" max="714" width="13.7109375" style="8" bestFit="1" customWidth="1"/>
    <col min="715" max="715" width="11" style="8" bestFit="1" customWidth="1"/>
    <col min="716" max="716" width="13.42578125" style="8" bestFit="1" customWidth="1"/>
    <col min="717" max="717" width="13.7109375" style="8" bestFit="1" customWidth="1"/>
    <col min="718" max="718" width="13.7109375" style="8" customWidth="1"/>
    <col min="719" max="719" width="13.7109375" style="8" bestFit="1" customWidth="1"/>
    <col min="720" max="720" width="6.85546875" style="8" customWidth="1"/>
    <col min="721" max="721" width="9.28515625" style="8" customWidth="1"/>
    <col min="722" max="722" width="12.7109375" style="8" customWidth="1"/>
    <col min="723" max="734" width="11.28515625" style="8" customWidth="1"/>
    <col min="735" max="735" width="10.85546875" style="8" customWidth="1"/>
    <col min="736" max="748" width="11.42578125" style="8" customWidth="1"/>
    <col min="749" max="749" width="9.28515625" style="8" customWidth="1"/>
    <col min="750" max="750" width="12.7109375" style="8" customWidth="1"/>
    <col min="751" max="762" width="11.42578125" style="8" customWidth="1"/>
    <col min="763" max="763" width="11.85546875" style="8" customWidth="1"/>
    <col min="764" max="776" width="11.42578125" style="8" customWidth="1"/>
    <col min="777" max="777" width="9.28515625" style="8" customWidth="1"/>
    <col min="778" max="778" width="11.28515625" style="8" customWidth="1"/>
    <col min="779" max="779" width="10" style="8" customWidth="1"/>
    <col min="780" max="780" width="9.28515625" style="8" customWidth="1"/>
    <col min="781" max="786" width="12" style="8" customWidth="1"/>
    <col min="787" max="787" width="10" style="8" customWidth="1"/>
    <col min="788" max="788" width="10.7109375" style="8" customWidth="1"/>
    <col min="789" max="789" width="10.28515625" style="8" customWidth="1"/>
    <col min="790" max="790" width="9.5703125" style="8" customWidth="1"/>
    <col min="791" max="791" width="10.85546875" style="8" customWidth="1"/>
    <col min="792" max="792" width="9.7109375" style="8" customWidth="1"/>
    <col min="793" max="793" width="9" style="8" customWidth="1"/>
    <col min="794" max="795" width="9.7109375" style="8" customWidth="1"/>
    <col min="796" max="796" width="10.140625" style="8" customWidth="1"/>
    <col min="797" max="797" width="9.85546875" style="8" customWidth="1"/>
    <col min="798" max="798" width="10.85546875" style="8" customWidth="1"/>
    <col min="799" max="799" width="10" style="8" customWidth="1"/>
    <col min="800" max="800" width="11.140625" style="8" customWidth="1"/>
    <col min="801" max="801" width="10.140625" style="8" customWidth="1"/>
    <col min="802" max="802" width="10.5703125" style="8" customWidth="1"/>
    <col min="803" max="803" width="10.7109375" style="8" customWidth="1"/>
    <col min="804" max="948" width="9.140625" style="8"/>
    <col min="949" max="949" width="9.28515625" style="8" customWidth="1"/>
    <col min="950" max="950" width="13.42578125" style="8" bestFit="1" customWidth="1"/>
    <col min="951" max="951" width="12" style="8" bestFit="1" customWidth="1"/>
    <col min="952" max="952" width="10.5703125" style="8" bestFit="1" customWidth="1"/>
    <col min="953" max="953" width="10.7109375" style="8" bestFit="1" customWidth="1"/>
    <col min="954" max="958" width="12" style="8" bestFit="1" customWidth="1"/>
    <col min="959" max="959" width="11.85546875" style="8" bestFit="1" customWidth="1"/>
    <col min="960" max="961" width="12" style="8" bestFit="1" customWidth="1"/>
    <col min="962" max="962" width="13.5703125" style="8" bestFit="1" customWidth="1"/>
    <col min="963" max="963" width="10.85546875" style="8" customWidth="1"/>
    <col min="964" max="964" width="13" style="8" customWidth="1"/>
    <col min="965" max="965" width="11.28515625" style="8" customWidth="1"/>
    <col min="966" max="966" width="13.5703125" style="8" bestFit="1" customWidth="1"/>
    <col min="967" max="967" width="12" style="8" bestFit="1" customWidth="1"/>
    <col min="968" max="968" width="11.7109375" style="8" customWidth="1"/>
    <col min="969" max="969" width="13.42578125" style="8" bestFit="1" customWidth="1"/>
    <col min="970" max="970" width="13.7109375" style="8" bestFit="1" customWidth="1"/>
    <col min="971" max="971" width="11" style="8" bestFit="1" customWidth="1"/>
    <col min="972" max="972" width="13.42578125" style="8" bestFit="1" customWidth="1"/>
    <col min="973" max="973" width="13.7109375" style="8" bestFit="1" customWidth="1"/>
    <col min="974" max="974" width="13.7109375" style="8" customWidth="1"/>
    <col min="975" max="975" width="13.7109375" style="8" bestFit="1" customWidth="1"/>
    <col min="976" max="976" width="6.85546875" style="8" customWidth="1"/>
    <col min="977" max="977" width="9.28515625" style="8" customWidth="1"/>
    <col min="978" max="978" width="12.7109375" style="8" customWidth="1"/>
    <col min="979" max="990" width="11.28515625" style="8" customWidth="1"/>
    <col min="991" max="991" width="10.85546875" style="8" customWidth="1"/>
    <col min="992" max="1004" width="11.42578125" style="8" customWidth="1"/>
    <col min="1005" max="1005" width="9.28515625" style="8" customWidth="1"/>
    <col min="1006" max="1006" width="12.7109375" style="8" customWidth="1"/>
    <col min="1007" max="1018" width="11.42578125" style="8" customWidth="1"/>
    <col min="1019" max="1019" width="11.85546875" style="8" customWidth="1"/>
    <col min="1020" max="1032" width="11.42578125" style="8" customWidth="1"/>
    <col min="1033" max="1033" width="9.28515625" style="8" customWidth="1"/>
    <col min="1034" max="1034" width="11.28515625" style="8" customWidth="1"/>
    <col min="1035" max="1035" width="10" style="8" customWidth="1"/>
    <col min="1036" max="1036" width="9.28515625" style="8" customWidth="1"/>
    <col min="1037" max="1042" width="12" style="8" customWidth="1"/>
    <col min="1043" max="1043" width="10" style="8" customWidth="1"/>
    <col min="1044" max="1044" width="10.7109375" style="8" customWidth="1"/>
    <col min="1045" max="1045" width="10.28515625" style="8" customWidth="1"/>
    <col min="1046" max="1046" width="9.5703125" style="8" customWidth="1"/>
    <col min="1047" max="1047" width="10.85546875" style="8" customWidth="1"/>
    <col min="1048" max="1048" width="9.7109375" style="8" customWidth="1"/>
    <col min="1049" max="1049" width="9" style="8" customWidth="1"/>
    <col min="1050" max="1051" width="9.7109375" style="8" customWidth="1"/>
    <col min="1052" max="1052" width="10.140625" style="8" customWidth="1"/>
    <col min="1053" max="1053" width="9.85546875" style="8" customWidth="1"/>
    <col min="1054" max="1054" width="10.85546875" style="8" customWidth="1"/>
    <col min="1055" max="1055" width="10" style="8" customWidth="1"/>
    <col min="1056" max="1056" width="11.140625" style="8" customWidth="1"/>
    <col min="1057" max="1057" width="10.140625" style="8" customWidth="1"/>
    <col min="1058" max="1058" width="10.5703125" style="8" customWidth="1"/>
    <col min="1059" max="1059" width="10.7109375" style="8" customWidth="1"/>
    <col min="1060" max="1204" width="9.140625" style="8"/>
    <col min="1205" max="1205" width="9.28515625" style="8" customWidth="1"/>
    <col min="1206" max="1206" width="13.42578125" style="8" bestFit="1" customWidth="1"/>
    <col min="1207" max="1207" width="12" style="8" bestFit="1" customWidth="1"/>
    <col min="1208" max="1208" width="10.5703125" style="8" bestFit="1" customWidth="1"/>
    <col min="1209" max="1209" width="10.7109375" style="8" bestFit="1" customWidth="1"/>
    <col min="1210" max="1214" width="12" style="8" bestFit="1" customWidth="1"/>
    <col min="1215" max="1215" width="11.85546875" style="8" bestFit="1" customWidth="1"/>
    <col min="1216" max="1217" width="12" style="8" bestFit="1" customWidth="1"/>
    <col min="1218" max="1218" width="13.5703125" style="8" bestFit="1" customWidth="1"/>
    <col min="1219" max="1219" width="10.85546875" style="8" customWidth="1"/>
    <col min="1220" max="1220" width="13" style="8" customWidth="1"/>
    <col min="1221" max="1221" width="11.28515625" style="8" customWidth="1"/>
    <col min="1222" max="1222" width="13.5703125" style="8" bestFit="1" customWidth="1"/>
    <col min="1223" max="1223" width="12" style="8" bestFit="1" customWidth="1"/>
    <col min="1224" max="1224" width="11.7109375" style="8" customWidth="1"/>
    <col min="1225" max="1225" width="13.42578125" style="8" bestFit="1" customWidth="1"/>
    <col min="1226" max="1226" width="13.7109375" style="8" bestFit="1" customWidth="1"/>
    <col min="1227" max="1227" width="11" style="8" bestFit="1" customWidth="1"/>
    <col min="1228" max="1228" width="13.42578125" style="8" bestFit="1" customWidth="1"/>
    <col min="1229" max="1229" width="13.7109375" style="8" bestFit="1" customWidth="1"/>
    <col min="1230" max="1230" width="13.7109375" style="8" customWidth="1"/>
    <col min="1231" max="1231" width="13.7109375" style="8" bestFit="1" customWidth="1"/>
    <col min="1232" max="1232" width="6.85546875" style="8" customWidth="1"/>
    <col min="1233" max="1233" width="9.28515625" style="8" customWidth="1"/>
    <col min="1234" max="1234" width="12.7109375" style="8" customWidth="1"/>
    <col min="1235" max="1246" width="11.28515625" style="8" customWidth="1"/>
    <col min="1247" max="1247" width="10.85546875" style="8" customWidth="1"/>
    <col min="1248" max="1260" width="11.42578125" style="8" customWidth="1"/>
    <col min="1261" max="1261" width="9.28515625" style="8" customWidth="1"/>
    <col min="1262" max="1262" width="12.7109375" style="8" customWidth="1"/>
    <col min="1263" max="1274" width="11.42578125" style="8" customWidth="1"/>
    <col min="1275" max="1275" width="11.85546875" style="8" customWidth="1"/>
    <col min="1276" max="1288" width="11.42578125" style="8" customWidth="1"/>
    <col min="1289" max="1289" width="9.28515625" style="8" customWidth="1"/>
    <col min="1290" max="1290" width="11.28515625" style="8" customWidth="1"/>
    <col min="1291" max="1291" width="10" style="8" customWidth="1"/>
    <col min="1292" max="1292" width="9.28515625" style="8" customWidth="1"/>
    <col min="1293" max="1298" width="12" style="8" customWidth="1"/>
    <col min="1299" max="1299" width="10" style="8" customWidth="1"/>
    <col min="1300" max="1300" width="10.7109375" style="8" customWidth="1"/>
    <col min="1301" max="1301" width="10.28515625" style="8" customWidth="1"/>
    <col min="1302" max="1302" width="9.5703125" style="8" customWidth="1"/>
    <col min="1303" max="1303" width="10.85546875" style="8" customWidth="1"/>
    <col min="1304" max="1304" width="9.7109375" style="8" customWidth="1"/>
    <col min="1305" max="1305" width="9" style="8" customWidth="1"/>
    <col min="1306" max="1307" width="9.7109375" style="8" customWidth="1"/>
    <col min="1308" max="1308" width="10.140625" style="8" customWidth="1"/>
    <col min="1309" max="1309" width="9.85546875" style="8" customWidth="1"/>
    <col min="1310" max="1310" width="10.85546875" style="8" customWidth="1"/>
    <col min="1311" max="1311" width="10" style="8" customWidth="1"/>
    <col min="1312" max="1312" width="11.140625" style="8" customWidth="1"/>
    <col min="1313" max="1313" width="10.140625" style="8" customWidth="1"/>
    <col min="1314" max="1314" width="10.5703125" style="8" customWidth="1"/>
    <col min="1315" max="1315" width="10.7109375" style="8" customWidth="1"/>
    <col min="1316" max="1460" width="9.140625" style="8"/>
    <col min="1461" max="1461" width="9.28515625" style="8" customWidth="1"/>
    <col min="1462" max="1462" width="13.42578125" style="8" bestFit="1" customWidth="1"/>
    <col min="1463" max="1463" width="12" style="8" bestFit="1" customWidth="1"/>
    <col min="1464" max="1464" width="10.5703125" style="8" bestFit="1" customWidth="1"/>
    <col min="1465" max="1465" width="10.7109375" style="8" bestFit="1" customWidth="1"/>
    <col min="1466" max="1470" width="12" style="8" bestFit="1" customWidth="1"/>
    <col min="1471" max="1471" width="11.85546875" style="8" bestFit="1" customWidth="1"/>
    <col min="1472" max="1473" width="12" style="8" bestFit="1" customWidth="1"/>
    <col min="1474" max="1474" width="13.5703125" style="8" bestFit="1" customWidth="1"/>
    <col min="1475" max="1475" width="10.85546875" style="8" customWidth="1"/>
    <col min="1476" max="1476" width="13" style="8" customWidth="1"/>
    <col min="1477" max="1477" width="11.28515625" style="8" customWidth="1"/>
    <col min="1478" max="1478" width="13.5703125" style="8" bestFit="1" customWidth="1"/>
    <col min="1479" max="1479" width="12" style="8" bestFit="1" customWidth="1"/>
    <col min="1480" max="1480" width="11.7109375" style="8" customWidth="1"/>
    <col min="1481" max="1481" width="13.42578125" style="8" bestFit="1" customWidth="1"/>
    <col min="1482" max="1482" width="13.7109375" style="8" bestFit="1" customWidth="1"/>
    <col min="1483" max="1483" width="11" style="8" bestFit="1" customWidth="1"/>
    <col min="1484" max="1484" width="13.42578125" style="8" bestFit="1" customWidth="1"/>
    <col min="1485" max="1485" width="13.7109375" style="8" bestFit="1" customWidth="1"/>
    <col min="1486" max="1486" width="13.7109375" style="8" customWidth="1"/>
    <col min="1487" max="1487" width="13.7109375" style="8" bestFit="1" customWidth="1"/>
    <col min="1488" max="1488" width="6.85546875" style="8" customWidth="1"/>
    <col min="1489" max="1489" width="9.28515625" style="8" customWidth="1"/>
    <col min="1490" max="1490" width="12.7109375" style="8" customWidth="1"/>
    <col min="1491" max="1502" width="11.28515625" style="8" customWidth="1"/>
    <col min="1503" max="1503" width="10.85546875" style="8" customWidth="1"/>
    <col min="1504" max="1516" width="11.42578125" style="8" customWidth="1"/>
    <col min="1517" max="1517" width="9.28515625" style="8" customWidth="1"/>
    <col min="1518" max="1518" width="12.7109375" style="8" customWidth="1"/>
    <col min="1519" max="1530" width="11.42578125" style="8" customWidth="1"/>
    <col min="1531" max="1531" width="11.85546875" style="8" customWidth="1"/>
    <col min="1532" max="1544" width="11.42578125" style="8" customWidth="1"/>
    <col min="1545" max="1545" width="9.28515625" style="8" customWidth="1"/>
    <col min="1546" max="1546" width="11.28515625" style="8" customWidth="1"/>
    <col min="1547" max="1547" width="10" style="8" customWidth="1"/>
    <col min="1548" max="1548" width="9.28515625" style="8" customWidth="1"/>
    <col min="1549" max="1554" width="12" style="8" customWidth="1"/>
    <col min="1555" max="1555" width="10" style="8" customWidth="1"/>
    <col min="1556" max="1556" width="10.7109375" style="8" customWidth="1"/>
    <col min="1557" max="1557" width="10.28515625" style="8" customWidth="1"/>
    <col min="1558" max="1558" width="9.5703125" style="8" customWidth="1"/>
    <col min="1559" max="1559" width="10.85546875" style="8" customWidth="1"/>
    <col min="1560" max="1560" width="9.7109375" style="8" customWidth="1"/>
    <col min="1561" max="1561" width="9" style="8" customWidth="1"/>
    <col min="1562" max="1563" width="9.7109375" style="8" customWidth="1"/>
    <col min="1564" max="1564" width="10.140625" style="8" customWidth="1"/>
    <col min="1565" max="1565" width="9.85546875" style="8" customWidth="1"/>
    <col min="1566" max="1566" width="10.85546875" style="8" customWidth="1"/>
    <col min="1567" max="1567" width="10" style="8" customWidth="1"/>
    <col min="1568" max="1568" width="11.140625" style="8" customWidth="1"/>
    <col min="1569" max="1569" width="10.140625" style="8" customWidth="1"/>
    <col min="1570" max="1570" width="10.5703125" style="8" customWidth="1"/>
    <col min="1571" max="1571" width="10.7109375" style="8" customWidth="1"/>
    <col min="1572" max="1716" width="9.140625" style="8"/>
    <col min="1717" max="1717" width="9.28515625" style="8" customWidth="1"/>
    <col min="1718" max="1718" width="13.42578125" style="8" bestFit="1" customWidth="1"/>
    <col min="1719" max="1719" width="12" style="8" bestFit="1" customWidth="1"/>
    <col min="1720" max="1720" width="10.5703125" style="8" bestFit="1" customWidth="1"/>
    <col min="1721" max="1721" width="10.7109375" style="8" bestFit="1" customWidth="1"/>
    <col min="1722" max="1726" width="12" style="8" bestFit="1" customWidth="1"/>
    <col min="1727" max="1727" width="11.85546875" style="8" bestFit="1" customWidth="1"/>
    <col min="1728" max="1729" width="12" style="8" bestFit="1" customWidth="1"/>
    <col min="1730" max="1730" width="13.5703125" style="8" bestFit="1" customWidth="1"/>
    <col min="1731" max="1731" width="10.85546875" style="8" customWidth="1"/>
    <col min="1732" max="1732" width="13" style="8" customWidth="1"/>
    <col min="1733" max="1733" width="11.28515625" style="8" customWidth="1"/>
    <col min="1734" max="1734" width="13.5703125" style="8" bestFit="1" customWidth="1"/>
    <col min="1735" max="1735" width="12" style="8" bestFit="1" customWidth="1"/>
    <col min="1736" max="1736" width="11.7109375" style="8" customWidth="1"/>
    <col min="1737" max="1737" width="13.42578125" style="8" bestFit="1" customWidth="1"/>
    <col min="1738" max="1738" width="13.7109375" style="8" bestFit="1" customWidth="1"/>
    <col min="1739" max="1739" width="11" style="8" bestFit="1" customWidth="1"/>
    <col min="1740" max="1740" width="13.42578125" style="8" bestFit="1" customWidth="1"/>
    <col min="1741" max="1741" width="13.7109375" style="8" bestFit="1" customWidth="1"/>
    <col min="1742" max="1742" width="13.7109375" style="8" customWidth="1"/>
    <col min="1743" max="1743" width="13.7109375" style="8" bestFit="1" customWidth="1"/>
    <col min="1744" max="1744" width="6.85546875" style="8" customWidth="1"/>
    <col min="1745" max="1745" width="9.28515625" style="8" customWidth="1"/>
    <col min="1746" max="1746" width="12.7109375" style="8" customWidth="1"/>
    <col min="1747" max="1758" width="11.28515625" style="8" customWidth="1"/>
    <col min="1759" max="1759" width="10.85546875" style="8" customWidth="1"/>
    <col min="1760" max="1772" width="11.42578125" style="8" customWidth="1"/>
    <col min="1773" max="1773" width="9.28515625" style="8" customWidth="1"/>
    <col min="1774" max="1774" width="12.7109375" style="8" customWidth="1"/>
    <col min="1775" max="1786" width="11.42578125" style="8" customWidth="1"/>
    <col min="1787" max="1787" width="11.85546875" style="8" customWidth="1"/>
    <col min="1788" max="1800" width="11.42578125" style="8" customWidth="1"/>
    <col min="1801" max="1801" width="9.28515625" style="8" customWidth="1"/>
    <col min="1802" max="1802" width="11.28515625" style="8" customWidth="1"/>
    <col min="1803" max="1803" width="10" style="8" customWidth="1"/>
    <col min="1804" max="1804" width="9.28515625" style="8" customWidth="1"/>
    <col min="1805" max="1810" width="12" style="8" customWidth="1"/>
    <col min="1811" max="1811" width="10" style="8" customWidth="1"/>
    <col min="1812" max="1812" width="10.7109375" style="8" customWidth="1"/>
    <col min="1813" max="1813" width="10.28515625" style="8" customWidth="1"/>
    <col min="1814" max="1814" width="9.5703125" style="8" customWidth="1"/>
    <col min="1815" max="1815" width="10.85546875" style="8" customWidth="1"/>
    <col min="1816" max="1816" width="9.7109375" style="8" customWidth="1"/>
    <col min="1817" max="1817" width="9" style="8" customWidth="1"/>
    <col min="1818" max="1819" width="9.7109375" style="8" customWidth="1"/>
    <col min="1820" max="1820" width="10.140625" style="8" customWidth="1"/>
    <col min="1821" max="1821" width="9.85546875" style="8" customWidth="1"/>
    <col min="1822" max="1822" width="10.85546875" style="8" customWidth="1"/>
    <col min="1823" max="1823" width="10" style="8" customWidth="1"/>
    <col min="1824" max="1824" width="11.140625" style="8" customWidth="1"/>
    <col min="1825" max="1825" width="10.140625" style="8" customWidth="1"/>
    <col min="1826" max="1826" width="10.5703125" style="8" customWidth="1"/>
    <col min="1827" max="1827" width="10.7109375" style="8" customWidth="1"/>
    <col min="1828" max="1972" width="9.140625" style="8"/>
    <col min="1973" max="1973" width="9.28515625" style="8" customWidth="1"/>
    <col min="1974" max="1974" width="13.42578125" style="8" bestFit="1" customWidth="1"/>
    <col min="1975" max="1975" width="12" style="8" bestFit="1" customWidth="1"/>
    <col min="1976" max="1976" width="10.5703125" style="8" bestFit="1" customWidth="1"/>
    <col min="1977" max="1977" width="10.7109375" style="8" bestFit="1" customWidth="1"/>
    <col min="1978" max="1982" width="12" style="8" bestFit="1" customWidth="1"/>
    <col min="1983" max="1983" width="11.85546875" style="8" bestFit="1" customWidth="1"/>
    <col min="1984" max="1985" width="12" style="8" bestFit="1" customWidth="1"/>
    <col min="1986" max="1986" width="13.5703125" style="8" bestFit="1" customWidth="1"/>
    <col min="1987" max="1987" width="10.85546875" style="8" customWidth="1"/>
    <col min="1988" max="1988" width="13" style="8" customWidth="1"/>
    <col min="1989" max="1989" width="11.28515625" style="8" customWidth="1"/>
    <col min="1990" max="1990" width="13.5703125" style="8" bestFit="1" customWidth="1"/>
    <col min="1991" max="1991" width="12" style="8" bestFit="1" customWidth="1"/>
    <col min="1992" max="1992" width="11.7109375" style="8" customWidth="1"/>
    <col min="1993" max="1993" width="13.42578125" style="8" bestFit="1" customWidth="1"/>
    <col min="1994" max="1994" width="13.7109375" style="8" bestFit="1" customWidth="1"/>
    <col min="1995" max="1995" width="11" style="8" bestFit="1" customWidth="1"/>
    <col min="1996" max="1996" width="13.42578125" style="8" bestFit="1" customWidth="1"/>
    <col min="1997" max="1997" width="13.7109375" style="8" bestFit="1" customWidth="1"/>
    <col min="1998" max="1998" width="13.7109375" style="8" customWidth="1"/>
    <col min="1999" max="1999" width="13.7109375" style="8" bestFit="1" customWidth="1"/>
    <col min="2000" max="2000" width="6.85546875" style="8" customWidth="1"/>
    <col min="2001" max="2001" width="9.28515625" style="8" customWidth="1"/>
    <col min="2002" max="2002" width="12.7109375" style="8" customWidth="1"/>
    <col min="2003" max="2014" width="11.28515625" style="8" customWidth="1"/>
    <col min="2015" max="2015" width="10.85546875" style="8" customWidth="1"/>
    <col min="2016" max="2028" width="11.42578125" style="8" customWidth="1"/>
    <col min="2029" max="2029" width="9.28515625" style="8" customWidth="1"/>
    <col min="2030" max="2030" width="12.7109375" style="8" customWidth="1"/>
    <col min="2031" max="2042" width="11.42578125" style="8" customWidth="1"/>
    <col min="2043" max="2043" width="11.85546875" style="8" customWidth="1"/>
    <col min="2044" max="2056" width="11.42578125" style="8" customWidth="1"/>
    <col min="2057" max="2057" width="9.28515625" style="8" customWidth="1"/>
    <col min="2058" max="2058" width="11.28515625" style="8" customWidth="1"/>
    <col min="2059" max="2059" width="10" style="8" customWidth="1"/>
    <col min="2060" max="2060" width="9.28515625" style="8" customWidth="1"/>
    <col min="2061" max="2066" width="12" style="8" customWidth="1"/>
    <col min="2067" max="2067" width="10" style="8" customWidth="1"/>
    <col min="2068" max="2068" width="10.7109375" style="8" customWidth="1"/>
    <col min="2069" max="2069" width="10.28515625" style="8" customWidth="1"/>
    <col min="2070" max="2070" width="9.5703125" style="8" customWidth="1"/>
    <col min="2071" max="2071" width="10.85546875" style="8" customWidth="1"/>
    <col min="2072" max="2072" width="9.7109375" style="8" customWidth="1"/>
    <col min="2073" max="2073" width="9" style="8" customWidth="1"/>
    <col min="2074" max="2075" width="9.7109375" style="8" customWidth="1"/>
    <col min="2076" max="2076" width="10.140625" style="8" customWidth="1"/>
    <col min="2077" max="2077" width="9.85546875" style="8" customWidth="1"/>
    <col min="2078" max="2078" width="10.85546875" style="8" customWidth="1"/>
    <col min="2079" max="2079" width="10" style="8" customWidth="1"/>
    <col min="2080" max="2080" width="11.140625" style="8" customWidth="1"/>
    <col min="2081" max="2081" width="10.140625" style="8" customWidth="1"/>
    <col min="2082" max="2082" width="10.5703125" style="8" customWidth="1"/>
    <col min="2083" max="2083" width="10.7109375" style="8" customWidth="1"/>
    <col min="2084" max="2228" width="9.140625" style="8"/>
    <col min="2229" max="2229" width="9.28515625" style="8" customWidth="1"/>
    <col min="2230" max="2230" width="13.42578125" style="8" bestFit="1" customWidth="1"/>
    <col min="2231" max="2231" width="12" style="8" bestFit="1" customWidth="1"/>
    <col min="2232" max="2232" width="10.5703125" style="8" bestFit="1" customWidth="1"/>
    <col min="2233" max="2233" width="10.7109375" style="8" bestFit="1" customWidth="1"/>
    <col min="2234" max="2238" width="12" style="8" bestFit="1" customWidth="1"/>
    <col min="2239" max="2239" width="11.85546875" style="8" bestFit="1" customWidth="1"/>
    <col min="2240" max="2241" width="12" style="8" bestFit="1" customWidth="1"/>
    <col min="2242" max="2242" width="13.5703125" style="8" bestFit="1" customWidth="1"/>
    <col min="2243" max="2243" width="10.85546875" style="8" customWidth="1"/>
    <col min="2244" max="2244" width="13" style="8" customWidth="1"/>
    <col min="2245" max="2245" width="11.28515625" style="8" customWidth="1"/>
    <col min="2246" max="2246" width="13.5703125" style="8" bestFit="1" customWidth="1"/>
    <col min="2247" max="2247" width="12" style="8" bestFit="1" customWidth="1"/>
    <col min="2248" max="2248" width="11.7109375" style="8" customWidth="1"/>
    <col min="2249" max="2249" width="13.42578125" style="8" bestFit="1" customWidth="1"/>
    <col min="2250" max="2250" width="13.7109375" style="8" bestFit="1" customWidth="1"/>
    <col min="2251" max="2251" width="11" style="8" bestFit="1" customWidth="1"/>
    <col min="2252" max="2252" width="13.42578125" style="8" bestFit="1" customWidth="1"/>
    <col min="2253" max="2253" width="13.7109375" style="8" bestFit="1" customWidth="1"/>
    <col min="2254" max="2254" width="13.7109375" style="8" customWidth="1"/>
    <col min="2255" max="2255" width="13.7109375" style="8" bestFit="1" customWidth="1"/>
    <col min="2256" max="2256" width="6.85546875" style="8" customWidth="1"/>
    <col min="2257" max="2257" width="9.28515625" style="8" customWidth="1"/>
    <col min="2258" max="2258" width="12.7109375" style="8" customWidth="1"/>
    <col min="2259" max="2270" width="11.28515625" style="8" customWidth="1"/>
    <col min="2271" max="2271" width="10.85546875" style="8" customWidth="1"/>
    <col min="2272" max="2284" width="11.42578125" style="8" customWidth="1"/>
    <col min="2285" max="2285" width="9.28515625" style="8" customWidth="1"/>
    <col min="2286" max="2286" width="12.7109375" style="8" customWidth="1"/>
    <col min="2287" max="2298" width="11.42578125" style="8" customWidth="1"/>
    <col min="2299" max="2299" width="11.85546875" style="8" customWidth="1"/>
    <col min="2300" max="2312" width="11.42578125" style="8" customWidth="1"/>
    <col min="2313" max="2313" width="9.28515625" style="8" customWidth="1"/>
    <col min="2314" max="2314" width="11.28515625" style="8" customWidth="1"/>
    <col min="2315" max="2315" width="10" style="8" customWidth="1"/>
    <col min="2316" max="2316" width="9.28515625" style="8" customWidth="1"/>
    <col min="2317" max="2322" width="12" style="8" customWidth="1"/>
    <col min="2323" max="2323" width="10" style="8" customWidth="1"/>
    <col min="2324" max="2324" width="10.7109375" style="8" customWidth="1"/>
    <col min="2325" max="2325" width="10.28515625" style="8" customWidth="1"/>
    <col min="2326" max="2326" width="9.5703125" style="8" customWidth="1"/>
    <col min="2327" max="2327" width="10.85546875" style="8" customWidth="1"/>
    <col min="2328" max="2328" width="9.7109375" style="8" customWidth="1"/>
    <col min="2329" max="2329" width="9" style="8" customWidth="1"/>
    <col min="2330" max="2331" width="9.7109375" style="8" customWidth="1"/>
    <col min="2332" max="2332" width="10.140625" style="8" customWidth="1"/>
    <col min="2333" max="2333" width="9.85546875" style="8" customWidth="1"/>
    <col min="2334" max="2334" width="10.85546875" style="8" customWidth="1"/>
    <col min="2335" max="2335" width="10" style="8" customWidth="1"/>
    <col min="2336" max="2336" width="11.140625" style="8" customWidth="1"/>
    <col min="2337" max="2337" width="10.140625" style="8" customWidth="1"/>
    <col min="2338" max="2338" width="10.5703125" style="8" customWidth="1"/>
    <col min="2339" max="2339" width="10.7109375" style="8" customWidth="1"/>
    <col min="2340" max="2484" width="9.140625" style="8"/>
    <col min="2485" max="2485" width="9.28515625" style="8" customWidth="1"/>
    <col min="2486" max="2486" width="13.42578125" style="8" bestFit="1" customWidth="1"/>
    <col min="2487" max="2487" width="12" style="8" bestFit="1" customWidth="1"/>
    <col min="2488" max="2488" width="10.5703125" style="8" bestFit="1" customWidth="1"/>
    <col min="2489" max="2489" width="10.7109375" style="8" bestFit="1" customWidth="1"/>
    <col min="2490" max="2494" width="12" style="8" bestFit="1" customWidth="1"/>
    <col min="2495" max="2495" width="11.85546875" style="8" bestFit="1" customWidth="1"/>
    <col min="2496" max="2497" width="12" style="8" bestFit="1" customWidth="1"/>
    <col min="2498" max="2498" width="13.5703125" style="8" bestFit="1" customWidth="1"/>
    <col min="2499" max="2499" width="10.85546875" style="8" customWidth="1"/>
    <col min="2500" max="2500" width="13" style="8" customWidth="1"/>
    <col min="2501" max="2501" width="11.28515625" style="8" customWidth="1"/>
    <col min="2502" max="2502" width="13.5703125" style="8" bestFit="1" customWidth="1"/>
    <col min="2503" max="2503" width="12" style="8" bestFit="1" customWidth="1"/>
    <col min="2504" max="2504" width="11.7109375" style="8" customWidth="1"/>
    <col min="2505" max="2505" width="13.42578125" style="8" bestFit="1" customWidth="1"/>
    <col min="2506" max="2506" width="13.7109375" style="8" bestFit="1" customWidth="1"/>
    <col min="2507" max="2507" width="11" style="8" bestFit="1" customWidth="1"/>
    <col min="2508" max="2508" width="13.42578125" style="8" bestFit="1" customWidth="1"/>
    <col min="2509" max="2509" width="13.7109375" style="8" bestFit="1" customWidth="1"/>
    <col min="2510" max="2510" width="13.7109375" style="8" customWidth="1"/>
    <col min="2511" max="2511" width="13.7109375" style="8" bestFit="1" customWidth="1"/>
    <col min="2512" max="2512" width="6.85546875" style="8" customWidth="1"/>
    <col min="2513" max="2513" width="9.28515625" style="8" customWidth="1"/>
    <col min="2514" max="2514" width="12.7109375" style="8" customWidth="1"/>
    <col min="2515" max="2526" width="11.28515625" style="8" customWidth="1"/>
    <col min="2527" max="2527" width="10.85546875" style="8" customWidth="1"/>
    <col min="2528" max="2540" width="11.42578125" style="8" customWidth="1"/>
    <col min="2541" max="2541" width="9.28515625" style="8" customWidth="1"/>
    <col min="2542" max="2542" width="12.7109375" style="8" customWidth="1"/>
    <col min="2543" max="2554" width="11.42578125" style="8" customWidth="1"/>
    <col min="2555" max="2555" width="11.85546875" style="8" customWidth="1"/>
    <col min="2556" max="2568" width="11.42578125" style="8" customWidth="1"/>
    <col min="2569" max="2569" width="9.28515625" style="8" customWidth="1"/>
    <col min="2570" max="2570" width="11.28515625" style="8" customWidth="1"/>
    <col min="2571" max="2571" width="10" style="8" customWidth="1"/>
    <col min="2572" max="2572" width="9.28515625" style="8" customWidth="1"/>
    <col min="2573" max="2578" width="12" style="8" customWidth="1"/>
    <col min="2579" max="2579" width="10" style="8" customWidth="1"/>
    <col min="2580" max="2580" width="10.7109375" style="8" customWidth="1"/>
    <col min="2581" max="2581" width="10.28515625" style="8" customWidth="1"/>
    <col min="2582" max="2582" width="9.5703125" style="8" customWidth="1"/>
    <col min="2583" max="2583" width="10.85546875" style="8" customWidth="1"/>
    <col min="2584" max="2584" width="9.7109375" style="8" customWidth="1"/>
    <col min="2585" max="2585" width="9" style="8" customWidth="1"/>
    <col min="2586" max="2587" width="9.7109375" style="8" customWidth="1"/>
    <col min="2588" max="2588" width="10.140625" style="8" customWidth="1"/>
    <col min="2589" max="2589" width="9.85546875" style="8" customWidth="1"/>
    <col min="2590" max="2590" width="10.85546875" style="8" customWidth="1"/>
    <col min="2591" max="2591" width="10" style="8" customWidth="1"/>
    <col min="2592" max="2592" width="11.140625" style="8" customWidth="1"/>
    <col min="2593" max="2593" width="10.140625" style="8" customWidth="1"/>
    <col min="2594" max="2594" width="10.5703125" style="8" customWidth="1"/>
    <col min="2595" max="2595" width="10.7109375" style="8" customWidth="1"/>
    <col min="2596" max="2740" width="9.140625" style="8"/>
    <col min="2741" max="2741" width="9.28515625" style="8" customWidth="1"/>
    <col min="2742" max="2742" width="13.42578125" style="8" bestFit="1" customWidth="1"/>
    <col min="2743" max="2743" width="12" style="8" bestFit="1" customWidth="1"/>
    <col min="2744" max="2744" width="10.5703125" style="8" bestFit="1" customWidth="1"/>
    <col min="2745" max="2745" width="10.7109375" style="8" bestFit="1" customWidth="1"/>
    <col min="2746" max="2750" width="12" style="8" bestFit="1" customWidth="1"/>
    <col min="2751" max="2751" width="11.85546875" style="8" bestFit="1" customWidth="1"/>
    <col min="2752" max="2753" width="12" style="8" bestFit="1" customWidth="1"/>
    <col min="2754" max="2754" width="13.5703125" style="8" bestFit="1" customWidth="1"/>
    <col min="2755" max="2755" width="10.85546875" style="8" customWidth="1"/>
    <col min="2756" max="2756" width="13" style="8" customWidth="1"/>
    <col min="2757" max="2757" width="11.28515625" style="8" customWidth="1"/>
    <col min="2758" max="2758" width="13.5703125" style="8" bestFit="1" customWidth="1"/>
    <col min="2759" max="2759" width="12" style="8" bestFit="1" customWidth="1"/>
    <col min="2760" max="2760" width="11.7109375" style="8" customWidth="1"/>
    <col min="2761" max="2761" width="13.42578125" style="8" bestFit="1" customWidth="1"/>
    <col min="2762" max="2762" width="13.7109375" style="8" bestFit="1" customWidth="1"/>
    <col min="2763" max="2763" width="11" style="8" bestFit="1" customWidth="1"/>
    <col min="2764" max="2764" width="13.42578125" style="8" bestFit="1" customWidth="1"/>
    <col min="2765" max="2765" width="13.7109375" style="8" bestFit="1" customWidth="1"/>
    <col min="2766" max="2766" width="13.7109375" style="8" customWidth="1"/>
    <col min="2767" max="2767" width="13.7109375" style="8" bestFit="1" customWidth="1"/>
    <col min="2768" max="2768" width="6.85546875" style="8" customWidth="1"/>
    <col min="2769" max="2769" width="9.28515625" style="8" customWidth="1"/>
    <col min="2770" max="2770" width="12.7109375" style="8" customWidth="1"/>
    <col min="2771" max="2782" width="11.28515625" style="8" customWidth="1"/>
    <col min="2783" max="2783" width="10.85546875" style="8" customWidth="1"/>
    <col min="2784" max="2796" width="11.42578125" style="8" customWidth="1"/>
    <col min="2797" max="2797" width="9.28515625" style="8" customWidth="1"/>
    <col min="2798" max="2798" width="12.7109375" style="8" customWidth="1"/>
    <col min="2799" max="2810" width="11.42578125" style="8" customWidth="1"/>
    <col min="2811" max="2811" width="11.85546875" style="8" customWidth="1"/>
    <col min="2812" max="2824" width="11.42578125" style="8" customWidth="1"/>
    <col min="2825" max="2825" width="9.28515625" style="8" customWidth="1"/>
    <col min="2826" max="2826" width="11.28515625" style="8" customWidth="1"/>
    <col min="2827" max="2827" width="10" style="8" customWidth="1"/>
    <col min="2828" max="2828" width="9.28515625" style="8" customWidth="1"/>
    <col min="2829" max="2834" width="12" style="8" customWidth="1"/>
    <col min="2835" max="2835" width="10" style="8" customWidth="1"/>
    <col min="2836" max="2836" width="10.7109375" style="8" customWidth="1"/>
    <col min="2837" max="2837" width="10.28515625" style="8" customWidth="1"/>
    <col min="2838" max="2838" width="9.5703125" style="8" customWidth="1"/>
    <col min="2839" max="2839" width="10.85546875" style="8" customWidth="1"/>
    <col min="2840" max="2840" width="9.7109375" style="8" customWidth="1"/>
    <col min="2841" max="2841" width="9" style="8" customWidth="1"/>
    <col min="2842" max="2843" width="9.7109375" style="8" customWidth="1"/>
    <col min="2844" max="2844" width="10.140625" style="8" customWidth="1"/>
    <col min="2845" max="2845" width="9.85546875" style="8" customWidth="1"/>
    <col min="2846" max="2846" width="10.85546875" style="8" customWidth="1"/>
    <col min="2847" max="2847" width="10" style="8" customWidth="1"/>
    <col min="2848" max="2848" width="11.140625" style="8" customWidth="1"/>
    <col min="2849" max="2849" width="10.140625" style="8" customWidth="1"/>
    <col min="2850" max="2850" width="10.5703125" style="8" customWidth="1"/>
    <col min="2851" max="2851" width="10.7109375" style="8" customWidth="1"/>
    <col min="2852" max="2996" width="9.140625" style="8"/>
    <col min="2997" max="2997" width="9.28515625" style="8" customWidth="1"/>
    <col min="2998" max="2998" width="13.42578125" style="8" bestFit="1" customWidth="1"/>
    <col min="2999" max="2999" width="12" style="8" bestFit="1" customWidth="1"/>
    <col min="3000" max="3000" width="10.5703125" style="8" bestFit="1" customWidth="1"/>
    <col min="3001" max="3001" width="10.7109375" style="8" bestFit="1" customWidth="1"/>
    <col min="3002" max="3006" width="12" style="8" bestFit="1" customWidth="1"/>
    <col min="3007" max="3007" width="11.85546875" style="8" bestFit="1" customWidth="1"/>
    <col min="3008" max="3009" width="12" style="8" bestFit="1" customWidth="1"/>
    <col min="3010" max="3010" width="13.5703125" style="8" bestFit="1" customWidth="1"/>
    <col min="3011" max="3011" width="10.85546875" style="8" customWidth="1"/>
    <col min="3012" max="3012" width="13" style="8" customWidth="1"/>
    <col min="3013" max="3013" width="11.28515625" style="8" customWidth="1"/>
    <col min="3014" max="3014" width="13.5703125" style="8" bestFit="1" customWidth="1"/>
    <col min="3015" max="3015" width="12" style="8" bestFit="1" customWidth="1"/>
    <col min="3016" max="3016" width="11.7109375" style="8" customWidth="1"/>
    <col min="3017" max="3017" width="13.42578125" style="8" bestFit="1" customWidth="1"/>
    <col min="3018" max="3018" width="13.7109375" style="8" bestFit="1" customWidth="1"/>
    <col min="3019" max="3019" width="11" style="8" bestFit="1" customWidth="1"/>
    <col min="3020" max="3020" width="13.42578125" style="8" bestFit="1" customWidth="1"/>
    <col min="3021" max="3021" width="13.7109375" style="8" bestFit="1" customWidth="1"/>
    <col min="3022" max="3022" width="13.7109375" style="8" customWidth="1"/>
    <col min="3023" max="3023" width="13.7109375" style="8" bestFit="1" customWidth="1"/>
    <col min="3024" max="3024" width="6.85546875" style="8" customWidth="1"/>
    <col min="3025" max="3025" width="9.28515625" style="8" customWidth="1"/>
    <col min="3026" max="3026" width="12.7109375" style="8" customWidth="1"/>
    <col min="3027" max="3038" width="11.28515625" style="8" customWidth="1"/>
    <col min="3039" max="3039" width="10.85546875" style="8" customWidth="1"/>
    <col min="3040" max="3052" width="11.42578125" style="8" customWidth="1"/>
    <col min="3053" max="3053" width="9.28515625" style="8" customWidth="1"/>
    <col min="3054" max="3054" width="12.7109375" style="8" customWidth="1"/>
    <col min="3055" max="3066" width="11.42578125" style="8" customWidth="1"/>
    <col min="3067" max="3067" width="11.85546875" style="8" customWidth="1"/>
    <col min="3068" max="3080" width="11.42578125" style="8" customWidth="1"/>
    <col min="3081" max="3081" width="9.28515625" style="8" customWidth="1"/>
    <col min="3082" max="3082" width="11.28515625" style="8" customWidth="1"/>
    <col min="3083" max="3083" width="10" style="8" customWidth="1"/>
    <col min="3084" max="3084" width="9.28515625" style="8" customWidth="1"/>
    <col min="3085" max="3090" width="12" style="8" customWidth="1"/>
    <col min="3091" max="3091" width="10" style="8" customWidth="1"/>
    <col min="3092" max="3092" width="10.7109375" style="8" customWidth="1"/>
    <col min="3093" max="3093" width="10.28515625" style="8" customWidth="1"/>
    <col min="3094" max="3094" width="9.5703125" style="8" customWidth="1"/>
    <col min="3095" max="3095" width="10.85546875" style="8" customWidth="1"/>
    <col min="3096" max="3096" width="9.7109375" style="8" customWidth="1"/>
    <col min="3097" max="3097" width="9" style="8" customWidth="1"/>
    <col min="3098" max="3099" width="9.7109375" style="8" customWidth="1"/>
    <col min="3100" max="3100" width="10.140625" style="8" customWidth="1"/>
    <col min="3101" max="3101" width="9.85546875" style="8" customWidth="1"/>
    <col min="3102" max="3102" width="10.85546875" style="8" customWidth="1"/>
    <col min="3103" max="3103" width="10" style="8" customWidth="1"/>
    <col min="3104" max="3104" width="11.140625" style="8" customWidth="1"/>
    <col min="3105" max="3105" width="10.140625" style="8" customWidth="1"/>
    <col min="3106" max="3106" width="10.5703125" style="8" customWidth="1"/>
    <col min="3107" max="3107" width="10.7109375" style="8" customWidth="1"/>
    <col min="3108" max="3252" width="9.140625" style="8"/>
    <col min="3253" max="3253" width="9.28515625" style="8" customWidth="1"/>
    <col min="3254" max="3254" width="13.42578125" style="8" bestFit="1" customWidth="1"/>
    <col min="3255" max="3255" width="12" style="8" bestFit="1" customWidth="1"/>
    <col min="3256" max="3256" width="10.5703125" style="8" bestFit="1" customWidth="1"/>
    <col min="3257" max="3257" width="10.7109375" style="8" bestFit="1" customWidth="1"/>
    <col min="3258" max="3262" width="12" style="8" bestFit="1" customWidth="1"/>
    <col min="3263" max="3263" width="11.85546875" style="8" bestFit="1" customWidth="1"/>
    <col min="3264" max="3265" width="12" style="8" bestFit="1" customWidth="1"/>
    <col min="3266" max="3266" width="13.5703125" style="8" bestFit="1" customWidth="1"/>
    <col min="3267" max="3267" width="10.85546875" style="8" customWidth="1"/>
    <col min="3268" max="3268" width="13" style="8" customWidth="1"/>
    <col min="3269" max="3269" width="11.28515625" style="8" customWidth="1"/>
    <col min="3270" max="3270" width="13.5703125" style="8" bestFit="1" customWidth="1"/>
    <col min="3271" max="3271" width="12" style="8" bestFit="1" customWidth="1"/>
    <col min="3272" max="3272" width="11.7109375" style="8" customWidth="1"/>
    <col min="3273" max="3273" width="13.42578125" style="8" bestFit="1" customWidth="1"/>
    <col min="3274" max="3274" width="13.7109375" style="8" bestFit="1" customWidth="1"/>
    <col min="3275" max="3275" width="11" style="8" bestFit="1" customWidth="1"/>
    <col min="3276" max="3276" width="13.42578125" style="8" bestFit="1" customWidth="1"/>
    <col min="3277" max="3277" width="13.7109375" style="8" bestFit="1" customWidth="1"/>
    <col min="3278" max="3278" width="13.7109375" style="8" customWidth="1"/>
    <col min="3279" max="3279" width="13.7109375" style="8" bestFit="1" customWidth="1"/>
    <col min="3280" max="3280" width="6.85546875" style="8" customWidth="1"/>
    <col min="3281" max="3281" width="9.28515625" style="8" customWidth="1"/>
    <col min="3282" max="3282" width="12.7109375" style="8" customWidth="1"/>
    <col min="3283" max="3294" width="11.28515625" style="8" customWidth="1"/>
    <col min="3295" max="3295" width="10.85546875" style="8" customWidth="1"/>
    <col min="3296" max="3308" width="11.42578125" style="8" customWidth="1"/>
    <col min="3309" max="3309" width="9.28515625" style="8" customWidth="1"/>
    <col min="3310" max="3310" width="12.7109375" style="8" customWidth="1"/>
    <col min="3311" max="3322" width="11.42578125" style="8" customWidth="1"/>
    <col min="3323" max="3323" width="11.85546875" style="8" customWidth="1"/>
    <col min="3324" max="3336" width="11.42578125" style="8" customWidth="1"/>
    <col min="3337" max="3337" width="9.28515625" style="8" customWidth="1"/>
    <col min="3338" max="3338" width="11.28515625" style="8" customWidth="1"/>
    <col min="3339" max="3339" width="10" style="8" customWidth="1"/>
    <col min="3340" max="3340" width="9.28515625" style="8" customWidth="1"/>
    <col min="3341" max="3346" width="12" style="8" customWidth="1"/>
    <col min="3347" max="3347" width="10" style="8" customWidth="1"/>
    <col min="3348" max="3348" width="10.7109375" style="8" customWidth="1"/>
    <col min="3349" max="3349" width="10.28515625" style="8" customWidth="1"/>
    <col min="3350" max="3350" width="9.5703125" style="8" customWidth="1"/>
    <col min="3351" max="3351" width="10.85546875" style="8" customWidth="1"/>
    <col min="3352" max="3352" width="9.7109375" style="8" customWidth="1"/>
    <col min="3353" max="3353" width="9" style="8" customWidth="1"/>
    <col min="3354" max="3355" width="9.7109375" style="8" customWidth="1"/>
    <col min="3356" max="3356" width="10.140625" style="8" customWidth="1"/>
    <col min="3357" max="3357" width="9.85546875" style="8" customWidth="1"/>
    <col min="3358" max="3358" width="10.85546875" style="8" customWidth="1"/>
    <col min="3359" max="3359" width="10" style="8" customWidth="1"/>
    <col min="3360" max="3360" width="11.140625" style="8" customWidth="1"/>
    <col min="3361" max="3361" width="10.140625" style="8" customWidth="1"/>
    <col min="3362" max="3362" width="10.5703125" style="8" customWidth="1"/>
    <col min="3363" max="3363" width="10.7109375" style="8" customWidth="1"/>
    <col min="3364" max="3508" width="9.140625" style="8"/>
    <col min="3509" max="3509" width="9.28515625" style="8" customWidth="1"/>
    <col min="3510" max="3510" width="13.42578125" style="8" bestFit="1" customWidth="1"/>
    <col min="3511" max="3511" width="12" style="8" bestFit="1" customWidth="1"/>
    <col min="3512" max="3512" width="10.5703125" style="8" bestFit="1" customWidth="1"/>
    <col min="3513" max="3513" width="10.7109375" style="8" bestFit="1" customWidth="1"/>
    <col min="3514" max="3518" width="12" style="8" bestFit="1" customWidth="1"/>
    <col min="3519" max="3519" width="11.85546875" style="8" bestFit="1" customWidth="1"/>
    <col min="3520" max="3521" width="12" style="8" bestFit="1" customWidth="1"/>
    <col min="3522" max="3522" width="13.5703125" style="8" bestFit="1" customWidth="1"/>
    <col min="3523" max="3523" width="10.85546875" style="8" customWidth="1"/>
    <col min="3524" max="3524" width="13" style="8" customWidth="1"/>
    <col min="3525" max="3525" width="11.28515625" style="8" customWidth="1"/>
    <col min="3526" max="3526" width="13.5703125" style="8" bestFit="1" customWidth="1"/>
    <col min="3527" max="3527" width="12" style="8" bestFit="1" customWidth="1"/>
    <col min="3528" max="3528" width="11.7109375" style="8" customWidth="1"/>
    <col min="3529" max="3529" width="13.42578125" style="8" bestFit="1" customWidth="1"/>
    <col min="3530" max="3530" width="13.7109375" style="8" bestFit="1" customWidth="1"/>
    <col min="3531" max="3531" width="11" style="8" bestFit="1" customWidth="1"/>
    <col min="3532" max="3532" width="13.42578125" style="8" bestFit="1" customWidth="1"/>
    <col min="3533" max="3533" width="13.7109375" style="8" bestFit="1" customWidth="1"/>
    <col min="3534" max="3534" width="13.7109375" style="8" customWidth="1"/>
    <col min="3535" max="3535" width="13.7109375" style="8" bestFit="1" customWidth="1"/>
    <col min="3536" max="3536" width="6.85546875" style="8" customWidth="1"/>
    <col min="3537" max="3537" width="9.28515625" style="8" customWidth="1"/>
    <col min="3538" max="3538" width="12.7109375" style="8" customWidth="1"/>
    <col min="3539" max="3550" width="11.28515625" style="8" customWidth="1"/>
    <col min="3551" max="3551" width="10.85546875" style="8" customWidth="1"/>
    <col min="3552" max="3564" width="11.42578125" style="8" customWidth="1"/>
    <col min="3565" max="3565" width="9.28515625" style="8" customWidth="1"/>
    <col min="3566" max="3566" width="12.7109375" style="8" customWidth="1"/>
    <col min="3567" max="3578" width="11.42578125" style="8" customWidth="1"/>
    <col min="3579" max="3579" width="11.85546875" style="8" customWidth="1"/>
    <col min="3580" max="3592" width="11.42578125" style="8" customWidth="1"/>
    <col min="3593" max="3593" width="9.28515625" style="8" customWidth="1"/>
    <col min="3594" max="3594" width="11.28515625" style="8" customWidth="1"/>
    <col min="3595" max="3595" width="10" style="8" customWidth="1"/>
    <col min="3596" max="3596" width="9.28515625" style="8" customWidth="1"/>
    <col min="3597" max="3602" width="12" style="8" customWidth="1"/>
    <col min="3603" max="3603" width="10" style="8" customWidth="1"/>
    <col min="3604" max="3604" width="10.7109375" style="8" customWidth="1"/>
    <col min="3605" max="3605" width="10.28515625" style="8" customWidth="1"/>
    <col min="3606" max="3606" width="9.5703125" style="8" customWidth="1"/>
    <col min="3607" max="3607" width="10.85546875" style="8" customWidth="1"/>
    <col min="3608" max="3608" width="9.7109375" style="8" customWidth="1"/>
    <col min="3609" max="3609" width="9" style="8" customWidth="1"/>
    <col min="3610" max="3611" width="9.7109375" style="8" customWidth="1"/>
    <col min="3612" max="3612" width="10.140625" style="8" customWidth="1"/>
    <col min="3613" max="3613" width="9.85546875" style="8" customWidth="1"/>
    <col min="3614" max="3614" width="10.85546875" style="8" customWidth="1"/>
    <col min="3615" max="3615" width="10" style="8" customWidth="1"/>
    <col min="3616" max="3616" width="11.140625" style="8" customWidth="1"/>
    <col min="3617" max="3617" width="10.140625" style="8" customWidth="1"/>
    <col min="3618" max="3618" width="10.5703125" style="8" customWidth="1"/>
    <col min="3619" max="3619" width="10.7109375" style="8" customWidth="1"/>
    <col min="3620" max="3764" width="9.140625" style="8"/>
    <col min="3765" max="3765" width="9.28515625" style="8" customWidth="1"/>
    <col min="3766" max="3766" width="13.42578125" style="8" bestFit="1" customWidth="1"/>
    <col min="3767" max="3767" width="12" style="8" bestFit="1" customWidth="1"/>
    <col min="3768" max="3768" width="10.5703125" style="8" bestFit="1" customWidth="1"/>
    <col min="3769" max="3769" width="10.7109375" style="8" bestFit="1" customWidth="1"/>
    <col min="3770" max="3774" width="12" style="8" bestFit="1" customWidth="1"/>
    <col min="3775" max="3775" width="11.85546875" style="8" bestFit="1" customWidth="1"/>
    <col min="3776" max="3777" width="12" style="8" bestFit="1" customWidth="1"/>
    <col min="3778" max="3778" width="13.5703125" style="8" bestFit="1" customWidth="1"/>
    <col min="3779" max="3779" width="10.85546875" style="8" customWidth="1"/>
    <col min="3780" max="3780" width="13" style="8" customWidth="1"/>
    <col min="3781" max="3781" width="11.28515625" style="8" customWidth="1"/>
    <col min="3782" max="3782" width="13.5703125" style="8" bestFit="1" customWidth="1"/>
    <col min="3783" max="3783" width="12" style="8" bestFit="1" customWidth="1"/>
    <col min="3784" max="3784" width="11.7109375" style="8" customWidth="1"/>
    <col min="3785" max="3785" width="13.42578125" style="8" bestFit="1" customWidth="1"/>
    <col min="3786" max="3786" width="13.7109375" style="8" bestFit="1" customWidth="1"/>
    <col min="3787" max="3787" width="11" style="8" bestFit="1" customWidth="1"/>
    <col min="3788" max="3788" width="13.42578125" style="8" bestFit="1" customWidth="1"/>
    <col min="3789" max="3789" width="13.7109375" style="8" bestFit="1" customWidth="1"/>
    <col min="3790" max="3790" width="13.7109375" style="8" customWidth="1"/>
    <col min="3791" max="3791" width="13.7109375" style="8" bestFit="1" customWidth="1"/>
    <col min="3792" max="3792" width="6.85546875" style="8" customWidth="1"/>
    <col min="3793" max="3793" width="9.28515625" style="8" customWidth="1"/>
    <col min="3794" max="3794" width="12.7109375" style="8" customWidth="1"/>
    <col min="3795" max="3806" width="11.28515625" style="8" customWidth="1"/>
    <col min="3807" max="3807" width="10.85546875" style="8" customWidth="1"/>
    <col min="3808" max="3820" width="11.42578125" style="8" customWidth="1"/>
    <col min="3821" max="3821" width="9.28515625" style="8" customWidth="1"/>
    <col min="3822" max="3822" width="12.7109375" style="8" customWidth="1"/>
    <col min="3823" max="3834" width="11.42578125" style="8" customWidth="1"/>
    <col min="3835" max="3835" width="11.85546875" style="8" customWidth="1"/>
    <col min="3836" max="3848" width="11.42578125" style="8" customWidth="1"/>
    <col min="3849" max="3849" width="9.28515625" style="8" customWidth="1"/>
    <col min="3850" max="3850" width="11.28515625" style="8" customWidth="1"/>
    <col min="3851" max="3851" width="10" style="8" customWidth="1"/>
    <col min="3852" max="3852" width="9.28515625" style="8" customWidth="1"/>
    <col min="3853" max="3858" width="12" style="8" customWidth="1"/>
    <col min="3859" max="3859" width="10" style="8" customWidth="1"/>
    <col min="3860" max="3860" width="10.7109375" style="8" customWidth="1"/>
    <col min="3861" max="3861" width="10.28515625" style="8" customWidth="1"/>
    <col min="3862" max="3862" width="9.5703125" style="8" customWidth="1"/>
    <col min="3863" max="3863" width="10.85546875" style="8" customWidth="1"/>
    <col min="3864" max="3864" width="9.7109375" style="8" customWidth="1"/>
    <col min="3865" max="3865" width="9" style="8" customWidth="1"/>
    <col min="3866" max="3867" width="9.7109375" style="8" customWidth="1"/>
    <col min="3868" max="3868" width="10.140625" style="8" customWidth="1"/>
    <col min="3869" max="3869" width="9.85546875" style="8" customWidth="1"/>
    <col min="3870" max="3870" width="10.85546875" style="8" customWidth="1"/>
    <col min="3871" max="3871" width="10" style="8" customWidth="1"/>
    <col min="3872" max="3872" width="11.140625" style="8" customWidth="1"/>
    <col min="3873" max="3873" width="10.140625" style="8" customWidth="1"/>
    <col min="3874" max="3874" width="10.5703125" style="8" customWidth="1"/>
    <col min="3875" max="3875" width="10.7109375" style="8" customWidth="1"/>
    <col min="3876" max="4020" width="9.140625" style="8"/>
    <col min="4021" max="4021" width="9.28515625" style="8" customWidth="1"/>
    <col min="4022" max="4022" width="13.42578125" style="8" bestFit="1" customWidth="1"/>
    <col min="4023" max="4023" width="12" style="8" bestFit="1" customWidth="1"/>
    <col min="4024" max="4024" width="10.5703125" style="8" bestFit="1" customWidth="1"/>
    <col min="4025" max="4025" width="10.7109375" style="8" bestFit="1" customWidth="1"/>
    <col min="4026" max="4030" width="12" style="8" bestFit="1" customWidth="1"/>
    <col min="4031" max="4031" width="11.85546875" style="8" bestFit="1" customWidth="1"/>
    <col min="4032" max="4033" width="12" style="8" bestFit="1" customWidth="1"/>
    <col min="4034" max="4034" width="13.5703125" style="8" bestFit="1" customWidth="1"/>
    <col min="4035" max="4035" width="10.85546875" style="8" customWidth="1"/>
    <col min="4036" max="4036" width="13" style="8" customWidth="1"/>
    <col min="4037" max="4037" width="11.28515625" style="8" customWidth="1"/>
    <col min="4038" max="4038" width="13.5703125" style="8" bestFit="1" customWidth="1"/>
    <col min="4039" max="4039" width="12" style="8" bestFit="1" customWidth="1"/>
    <col min="4040" max="4040" width="11.7109375" style="8" customWidth="1"/>
    <col min="4041" max="4041" width="13.42578125" style="8" bestFit="1" customWidth="1"/>
    <col min="4042" max="4042" width="13.7109375" style="8" bestFit="1" customWidth="1"/>
    <col min="4043" max="4043" width="11" style="8" bestFit="1" customWidth="1"/>
    <col min="4044" max="4044" width="13.42578125" style="8" bestFit="1" customWidth="1"/>
    <col min="4045" max="4045" width="13.7109375" style="8" bestFit="1" customWidth="1"/>
    <col min="4046" max="4046" width="13.7109375" style="8" customWidth="1"/>
    <col min="4047" max="4047" width="13.7109375" style="8" bestFit="1" customWidth="1"/>
    <col min="4048" max="4048" width="6.85546875" style="8" customWidth="1"/>
    <col min="4049" max="4049" width="9.28515625" style="8" customWidth="1"/>
    <col min="4050" max="4050" width="12.7109375" style="8" customWidth="1"/>
    <col min="4051" max="4062" width="11.28515625" style="8" customWidth="1"/>
    <col min="4063" max="4063" width="10.85546875" style="8" customWidth="1"/>
    <col min="4064" max="4076" width="11.42578125" style="8" customWidth="1"/>
    <col min="4077" max="4077" width="9.28515625" style="8" customWidth="1"/>
    <col min="4078" max="4078" width="12.7109375" style="8" customWidth="1"/>
    <col min="4079" max="4090" width="11.42578125" style="8" customWidth="1"/>
    <col min="4091" max="4091" width="11.85546875" style="8" customWidth="1"/>
    <col min="4092" max="4104" width="11.42578125" style="8" customWidth="1"/>
    <col min="4105" max="4105" width="9.28515625" style="8" customWidth="1"/>
    <col min="4106" max="4106" width="11.28515625" style="8" customWidth="1"/>
    <col min="4107" max="4107" width="10" style="8" customWidth="1"/>
    <col min="4108" max="4108" width="9.28515625" style="8" customWidth="1"/>
    <col min="4109" max="4114" width="12" style="8" customWidth="1"/>
    <col min="4115" max="4115" width="10" style="8" customWidth="1"/>
    <col min="4116" max="4116" width="10.7109375" style="8" customWidth="1"/>
    <col min="4117" max="4117" width="10.28515625" style="8" customWidth="1"/>
    <col min="4118" max="4118" width="9.5703125" style="8" customWidth="1"/>
    <col min="4119" max="4119" width="10.85546875" style="8" customWidth="1"/>
    <col min="4120" max="4120" width="9.7109375" style="8" customWidth="1"/>
    <col min="4121" max="4121" width="9" style="8" customWidth="1"/>
    <col min="4122" max="4123" width="9.7109375" style="8" customWidth="1"/>
    <col min="4124" max="4124" width="10.140625" style="8" customWidth="1"/>
    <col min="4125" max="4125" width="9.85546875" style="8" customWidth="1"/>
    <col min="4126" max="4126" width="10.85546875" style="8" customWidth="1"/>
    <col min="4127" max="4127" width="10" style="8" customWidth="1"/>
    <col min="4128" max="4128" width="11.140625" style="8" customWidth="1"/>
    <col min="4129" max="4129" width="10.140625" style="8" customWidth="1"/>
    <col min="4130" max="4130" width="10.5703125" style="8" customWidth="1"/>
    <col min="4131" max="4131" width="10.7109375" style="8" customWidth="1"/>
    <col min="4132" max="4276" width="9.140625" style="8"/>
    <col min="4277" max="4277" width="9.28515625" style="8" customWidth="1"/>
    <col min="4278" max="4278" width="13.42578125" style="8" bestFit="1" customWidth="1"/>
    <col min="4279" max="4279" width="12" style="8" bestFit="1" customWidth="1"/>
    <col min="4280" max="4280" width="10.5703125" style="8" bestFit="1" customWidth="1"/>
    <col min="4281" max="4281" width="10.7109375" style="8" bestFit="1" customWidth="1"/>
    <col min="4282" max="4286" width="12" style="8" bestFit="1" customWidth="1"/>
    <col min="4287" max="4287" width="11.85546875" style="8" bestFit="1" customWidth="1"/>
    <col min="4288" max="4289" width="12" style="8" bestFit="1" customWidth="1"/>
    <col min="4290" max="4290" width="13.5703125" style="8" bestFit="1" customWidth="1"/>
    <col min="4291" max="4291" width="10.85546875" style="8" customWidth="1"/>
    <col min="4292" max="4292" width="13" style="8" customWidth="1"/>
    <col min="4293" max="4293" width="11.28515625" style="8" customWidth="1"/>
    <col min="4294" max="4294" width="13.5703125" style="8" bestFit="1" customWidth="1"/>
    <col min="4295" max="4295" width="12" style="8" bestFit="1" customWidth="1"/>
    <col min="4296" max="4296" width="11.7109375" style="8" customWidth="1"/>
    <col min="4297" max="4297" width="13.42578125" style="8" bestFit="1" customWidth="1"/>
    <col min="4298" max="4298" width="13.7109375" style="8" bestFit="1" customWidth="1"/>
    <col min="4299" max="4299" width="11" style="8" bestFit="1" customWidth="1"/>
    <col min="4300" max="4300" width="13.42578125" style="8" bestFit="1" customWidth="1"/>
    <col min="4301" max="4301" width="13.7109375" style="8" bestFit="1" customWidth="1"/>
    <col min="4302" max="4302" width="13.7109375" style="8" customWidth="1"/>
    <col min="4303" max="4303" width="13.7109375" style="8" bestFit="1" customWidth="1"/>
    <col min="4304" max="4304" width="6.85546875" style="8" customWidth="1"/>
    <col min="4305" max="4305" width="9.28515625" style="8" customWidth="1"/>
    <col min="4306" max="4306" width="12.7109375" style="8" customWidth="1"/>
    <col min="4307" max="4318" width="11.28515625" style="8" customWidth="1"/>
    <col min="4319" max="4319" width="10.85546875" style="8" customWidth="1"/>
    <col min="4320" max="4332" width="11.42578125" style="8" customWidth="1"/>
    <col min="4333" max="4333" width="9.28515625" style="8" customWidth="1"/>
    <col min="4334" max="4334" width="12.7109375" style="8" customWidth="1"/>
    <col min="4335" max="4346" width="11.42578125" style="8" customWidth="1"/>
    <col min="4347" max="4347" width="11.85546875" style="8" customWidth="1"/>
    <col min="4348" max="4360" width="11.42578125" style="8" customWidth="1"/>
    <col min="4361" max="4361" width="9.28515625" style="8" customWidth="1"/>
    <col min="4362" max="4362" width="11.28515625" style="8" customWidth="1"/>
    <col min="4363" max="4363" width="10" style="8" customWidth="1"/>
    <col min="4364" max="4364" width="9.28515625" style="8" customWidth="1"/>
    <col min="4365" max="4370" width="12" style="8" customWidth="1"/>
    <col min="4371" max="4371" width="10" style="8" customWidth="1"/>
    <col min="4372" max="4372" width="10.7109375" style="8" customWidth="1"/>
    <col min="4373" max="4373" width="10.28515625" style="8" customWidth="1"/>
    <col min="4374" max="4374" width="9.5703125" style="8" customWidth="1"/>
    <col min="4375" max="4375" width="10.85546875" style="8" customWidth="1"/>
    <col min="4376" max="4376" width="9.7109375" style="8" customWidth="1"/>
    <col min="4377" max="4377" width="9" style="8" customWidth="1"/>
    <col min="4378" max="4379" width="9.7109375" style="8" customWidth="1"/>
    <col min="4380" max="4380" width="10.140625" style="8" customWidth="1"/>
    <col min="4381" max="4381" width="9.85546875" style="8" customWidth="1"/>
    <col min="4382" max="4382" width="10.85546875" style="8" customWidth="1"/>
    <col min="4383" max="4383" width="10" style="8" customWidth="1"/>
    <col min="4384" max="4384" width="11.140625" style="8" customWidth="1"/>
    <col min="4385" max="4385" width="10.140625" style="8" customWidth="1"/>
    <col min="4386" max="4386" width="10.5703125" style="8" customWidth="1"/>
    <col min="4387" max="4387" width="10.7109375" style="8" customWidth="1"/>
    <col min="4388" max="4532" width="9.140625" style="8"/>
    <col min="4533" max="4533" width="9.28515625" style="8" customWidth="1"/>
    <col min="4534" max="4534" width="13.42578125" style="8" bestFit="1" customWidth="1"/>
    <col min="4535" max="4535" width="12" style="8" bestFit="1" customWidth="1"/>
    <col min="4536" max="4536" width="10.5703125" style="8" bestFit="1" customWidth="1"/>
    <col min="4537" max="4537" width="10.7109375" style="8" bestFit="1" customWidth="1"/>
    <col min="4538" max="4542" width="12" style="8" bestFit="1" customWidth="1"/>
    <col min="4543" max="4543" width="11.85546875" style="8" bestFit="1" customWidth="1"/>
    <col min="4544" max="4545" width="12" style="8" bestFit="1" customWidth="1"/>
    <col min="4546" max="4546" width="13.5703125" style="8" bestFit="1" customWidth="1"/>
    <col min="4547" max="4547" width="10.85546875" style="8" customWidth="1"/>
    <col min="4548" max="4548" width="13" style="8" customWidth="1"/>
    <col min="4549" max="4549" width="11.28515625" style="8" customWidth="1"/>
    <col min="4550" max="4550" width="13.5703125" style="8" bestFit="1" customWidth="1"/>
    <col min="4551" max="4551" width="12" style="8" bestFit="1" customWidth="1"/>
    <col min="4552" max="4552" width="11.7109375" style="8" customWidth="1"/>
    <col min="4553" max="4553" width="13.42578125" style="8" bestFit="1" customWidth="1"/>
    <col min="4554" max="4554" width="13.7109375" style="8" bestFit="1" customWidth="1"/>
    <col min="4555" max="4555" width="11" style="8" bestFit="1" customWidth="1"/>
    <col min="4556" max="4556" width="13.42578125" style="8" bestFit="1" customWidth="1"/>
    <col min="4557" max="4557" width="13.7109375" style="8" bestFit="1" customWidth="1"/>
    <col min="4558" max="4558" width="13.7109375" style="8" customWidth="1"/>
    <col min="4559" max="4559" width="13.7109375" style="8" bestFit="1" customWidth="1"/>
    <col min="4560" max="4560" width="6.85546875" style="8" customWidth="1"/>
    <col min="4561" max="4561" width="9.28515625" style="8" customWidth="1"/>
    <col min="4562" max="4562" width="12.7109375" style="8" customWidth="1"/>
    <col min="4563" max="4574" width="11.28515625" style="8" customWidth="1"/>
    <col min="4575" max="4575" width="10.85546875" style="8" customWidth="1"/>
    <col min="4576" max="4588" width="11.42578125" style="8" customWidth="1"/>
    <col min="4589" max="4589" width="9.28515625" style="8" customWidth="1"/>
    <col min="4590" max="4590" width="12.7109375" style="8" customWidth="1"/>
    <col min="4591" max="4602" width="11.42578125" style="8" customWidth="1"/>
    <col min="4603" max="4603" width="11.85546875" style="8" customWidth="1"/>
    <col min="4604" max="4616" width="11.42578125" style="8" customWidth="1"/>
    <col min="4617" max="4617" width="9.28515625" style="8" customWidth="1"/>
    <col min="4618" max="4618" width="11.28515625" style="8" customWidth="1"/>
    <col min="4619" max="4619" width="10" style="8" customWidth="1"/>
    <col min="4620" max="4620" width="9.28515625" style="8" customWidth="1"/>
    <col min="4621" max="4626" width="12" style="8" customWidth="1"/>
    <col min="4627" max="4627" width="10" style="8" customWidth="1"/>
    <col min="4628" max="4628" width="10.7109375" style="8" customWidth="1"/>
    <col min="4629" max="4629" width="10.28515625" style="8" customWidth="1"/>
    <col min="4630" max="4630" width="9.5703125" style="8" customWidth="1"/>
    <col min="4631" max="4631" width="10.85546875" style="8" customWidth="1"/>
    <col min="4632" max="4632" width="9.7109375" style="8" customWidth="1"/>
    <col min="4633" max="4633" width="9" style="8" customWidth="1"/>
    <col min="4634" max="4635" width="9.7109375" style="8" customWidth="1"/>
    <col min="4636" max="4636" width="10.140625" style="8" customWidth="1"/>
    <col min="4637" max="4637" width="9.85546875" style="8" customWidth="1"/>
    <col min="4638" max="4638" width="10.85546875" style="8" customWidth="1"/>
    <col min="4639" max="4639" width="10" style="8" customWidth="1"/>
    <col min="4640" max="4640" width="11.140625" style="8" customWidth="1"/>
    <col min="4641" max="4641" width="10.140625" style="8" customWidth="1"/>
    <col min="4642" max="4642" width="10.5703125" style="8" customWidth="1"/>
    <col min="4643" max="4643" width="10.7109375" style="8" customWidth="1"/>
    <col min="4644" max="4788" width="9.140625" style="8"/>
    <col min="4789" max="4789" width="9.28515625" style="8" customWidth="1"/>
    <col min="4790" max="4790" width="13.42578125" style="8" bestFit="1" customWidth="1"/>
    <col min="4791" max="4791" width="12" style="8" bestFit="1" customWidth="1"/>
    <col min="4792" max="4792" width="10.5703125" style="8" bestFit="1" customWidth="1"/>
    <col min="4793" max="4793" width="10.7109375" style="8" bestFit="1" customWidth="1"/>
    <col min="4794" max="4798" width="12" style="8" bestFit="1" customWidth="1"/>
    <col min="4799" max="4799" width="11.85546875" style="8" bestFit="1" customWidth="1"/>
    <col min="4800" max="4801" width="12" style="8" bestFit="1" customWidth="1"/>
    <col min="4802" max="4802" width="13.5703125" style="8" bestFit="1" customWidth="1"/>
    <col min="4803" max="4803" width="10.85546875" style="8" customWidth="1"/>
    <col min="4804" max="4804" width="13" style="8" customWidth="1"/>
    <col min="4805" max="4805" width="11.28515625" style="8" customWidth="1"/>
    <col min="4806" max="4806" width="13.5703125" style="8" bestFit="1" customWidth="1"/>
    <col min="4807" max="4807" width="12" style="8" bestFit="1" customWidth="1"/>
    <col min="4808" max="4808" width="11.7109375" style="8" customWidth="1"/>
    <col min="4809" max="4809" width="13.42578125" style="8" bestFit="1" customWidth="1"/>
    <col min="4810" max="4810" width="13.7109375" style="8" bestFit="1" customWidth="1"/>
    <col min="4811" max="4811" width="11" style="8" bestFit="1" customWidth="1"/>
    <col min="4812" max="4812" width="13.42578125" style="8" bestFit="1" customWidth="1"/>
    <col min="4813" max="4813" width="13.7109375" style="8" bestFit="1" customWidth="1"/>
    <col min="4814" max="4814" width="13.7109375" style="8" customWidth="1"/>
    <col min="4815" max="4815" width="13.7109375" style="8" bestFit="1" customWidth="1"/>
    <col min="4816" max="4816" width="6.85546875" style="8" customWidth="1"/>
    <col min="4817" max="4817" width="9.28515625" style="8" customWidth="1"/>
    <col min="4818" max="4818" width="12.7109375" style="8" customWidth="1"/>
    <col min="4819" max="4830" width="11.28515625" style="8" customWidth="1"/>
    <col min="4831" max="4831" width="10.85546875" style="8" customWidth="1"/>
    <col min="4832" max="4844" width="11.42578125" style="8" customWidth="1"/>
    <col min="4845" max="4845" width="9.28515625" style="8" customWidth="1"/>
    <col min="4846" max="4846" width="12.7109375" style="8" customWidth="1"/>
    <col min="4847" max="4858" width="11.42578125" style="8" customWidth="1"/>
    <col min="4859" max="4859" width="11.85546875" style="8" customWidth="1"/>
    <col min="4860" max="4872" width="11.42578125" style="8" customWidth="1"/>
    <col min="4873" max="4873" width="9.28515625" style="8" customWidth="1"/>
    <col min="4874" max="4874" width="11.28515625" style="8" customWidth="1"/>
    <col min="4875" max="4875" width="10" style="8" customWidth="1"/>
    <col min="4876" max="4876" width="9.28515625" style="8" customWidth="1"/>
    <col min="4877" max="4882" width="12" style="8" customWidth="1"/>
    <col min="4883" max="4883" width="10" style="8" customWidth="1"/>
    <col min="4884" max="4884" width="10.7109375" style="8" customWidth="1"/>
    <col min="4885" max="4885" width="10.28515625" style="8" customWidth="1"/>
    <col min="4886" max="4886" width="9.5703125" style="8" customWidth="1"/>
    <col min="4887" max="4887" width="10.85546875" style="8" customWidth="1"/>
    <col min="4888" max="4888" width="9.7109375" style="8" customWidth="1"/>
    <col min="4889" max="4889" width="9" style="8" customWidth="1"/>
    <col min="4890" max="4891" width="9.7109375" style="8" customWidth="1"/>
    <col min="4892" max="4892" width="10.140625" style="8" customWidth="1"/>
    <col min="4893" max="4893" width="9.85546875" style="8" customWidth="1"/>
    <col min="4894" max="4894" width="10.85546875" style="8" customWidth="1"/>
    <col min="4895" max="4895" width="10" style="8" customWidth="1"/>
    <col min="4896" max="4896" width="11.140625" style="8" customWidth="1"/>
    <col min="4897" max="4897" width="10.140625" style="8" customWidth="1"/>
    <col min="4898" max="4898" width="10.5703125" style="8" customWidth="1"/>
    <col min="4899" max="4899" width="10.7109375" style="8" customWidth="1"/>
    <col min="4900" max="5044" width="9.140625" style="8"/>
    <col min="5045" max="5045" width="9.28515625" style="8" customWidth="1"/>
    <col min="5046" max="5046" width="13.42578125" style="8" bestFit="1" customWidth="1"/>
    <col min="5047" max="5047" width="12" style="8" bestFit="1" customWidth="1"/>
    <col min="5048" max="5048" width="10.5703125" style="8" bestFit="1" customWidth="1"/>
    <col min="5049" max="5049" width="10.7109375" style="8" bestFit="1" customWidth="1"/>
    <col min="5050" max="5054" width="12" style="8" bestFit="1" customWidth="1"/>
    <col min="5055" max="5055" width="11.85546875" style="8" bestFit="1" customWidth="1"/>
    <col min="5056" max="5057" width="12" style="8" bestFit="1" customWidth="1"/>
    <col min="5058" max="5058" width="13.5703125" style="8" bestFit="1" customWidth="1"/>
    <col min="5059" max="5059" width="10.85546875" style="8" customWidth="1"/>
    <col min="5060" max="5060" width="13" style="8" customWidth="1"/>
    <col min="5061" max="5061" width="11.28515625" style="8" customWidth="1"/>
    <col min="5062" max="5062" width="13.5703125" style="8" bestFit="1" customWidth="1"/>
    <col min="5063" max="5063" width="12" style="8" bestFit="1" customWidth="1"/>
    <col min="5064" max="5064" width="11.7109375" style="8" customWidth="1"/>
    <col min="5065" max="5065" width="13.42578125" style="8" bestFit="1" customWidth="1"/>
    <col min="5066" max="5066" width="13.7109375" style="8" bestFit="1" customWidth="1"/>
    <col min="5067" max="5067" width="11" style="8" bestFit="1" customWidth="1"/>
    <col min="5068" max="5068" width="13.42578125" style="8" bestFit="1" customWidth="1"/>
    <col min="5069" max="5069" width="13.7109375" style="8" bestFit="1" customWidth="1"/>
    <col min="5070" max="5070" width="13.7109375" style="8" customWidth="1"/>
    <col min="5071" max="5071" width="13.7109375" style="8" bestFit="1" customWidth="1"/>
    <col min="5072" max="5072" width="6.85546875" style="8" customWidth="1"/>
    <col min="5073" max="5073" width="9.28515625" style="8" customWidth="1"/>
    <col min="5074" max="5074" width="12.7109375" style="8" customWidth="1"/>
    <col min="5075" max="5086" width="11.28515625" style="8" customWidth="1"/>
    <col min="5087" max="5087" width="10.85546875" style="8" customWidth="1"/>
    <col min="5088" max="5100" width="11.42578125" style="8" customWidth="1"/>
    <col min="5101" max="5101" width="9.28515625" style="8" customWidth="1"/>
    <col min="5102" max="5102" width="12.7109375" style="8" customWidth="1"/>
    <col min="5103" max="5114" width="11.42578125" style="8" customWidth="1"/>
    <col min="5115" max="5115" width="11.85546875" style="8" customWidth="1"/>
    <col min="5116" max="5128" width="11.42578125" style="8" customWidth="1"/>
    <col min="5129" max="5129" width="9.28515625" style="8" customWidth="1"/>
    <col min="5130" max="5130" width="11.28515625" style="8" customWidth="1"/>
    <col min="5131" max="5131" width="10" style="8" customWidth="1"/>
    <col min="5132" max="5132" width="9.28515625" style="8" customWidth="1"/>
    <col min="5133" max="5138" width="12" style="8" customWidth="1"/>
    <col min="5139" max="5139" width="10" style="8" customWidth="1"/>
    <col min="5140" max="5140" width="10.7109375" style="8" customWidth="1"/>
    <col min="5141" max="5141" width="10.28515625" style="8" customWidth="1"/>
    <col min="5142" max="5142" width="9.5703125" style="8" customWidth="1"/>
    <col min="5143" max="5143" width="10.85546875" style="8" customWidth="1"/>
    <col min="5144" max="5144" width="9.7109375" style="8" customWidth="1"/>
    <col min="5145" max="5145" width="9" style="8" customWidth="1"/>
    <col min="5146" max="5147" width="9.7109375" style="8" customWidth="1"/>
    <col min="5148" max="5148" width="10.140625" style="8" customWidth="1"/>
    <col min="5149" max="5149" width="9.85546875" style="8" customWidth="1"/>
    <col min="5150" max="5150" width="10.85546875" style="8" customWidth="1"/>
    <col min="5151" max="5151" width="10" style="8" customWidth="1"/>
    <col min="5152" max="5152" width="11.140625" style="8" customWidth="1"/>
    <col min="5153" max="5153" width="10.140625" style="8" customWidth="1"/>
    <col min="5154" max="5154" width="10.5703125" style="8" customWidth="1"/>
    <col min="5155" max="5155" width="10.7109375" style="8" customWidth="1"/>
    <col min="5156" max="5300" width="9.140625" style="8"/>
    <col min="5301" max="5301" width="9.28515625" style="8" customWidth="1"/>
    <col min="5302" max="5302" width="13.42578125" style="8" bestFit="1" customWidth="1"/>
    <col min="5303" max="5303" width="12" style="8" bestFit="1" customWidth="1"/>
    <col min="5304" max="5304" width="10.5703125" style="8" bestFit="1" customWidth="1"/>
    <col min="5305" max="5305" width="10.7109375" style="8" bestFit="1" customWidth="1"/>
    <col min="5306" max="5310" width="12" style="8" bestFit="1" customWidth="1"/>
    <col min="5311" max="5311" width="11.85546875" style="8" bestFit="1" customWidth="1"/>
    <col min="5312" max="5313" width="12" style="8" bestFit="1" customWidth="1"/>
    <col min="5314" max="5314" width="13.5703125" style="8" bestFit="1" customWidth="1"/>
    <col min="5315" max="5315" width="10.85546875" style="8" customWidth="1"/>
    <col min="5316" max="5316" width="13" style="8" customWidth="1"/>
    <col min="5317" max="5317" width="11.28515625" style="8" customWidth="1"/>
    <col min="5318" max="5318" width="13.5703125" style="8" bestFit="1" customWidth="1"/>
    <col min="5319" max="5319" width="12" style="8" bestFit="1" customWidth="1"/>
    <col min="5320" max="5320" width="11.7109375" style="8" customWidth="1"/>
    <col min="5321" max="5321" width="13.42578125" style="8" bestFit="1" customWidth="1"/>
    <col min="5322" max="5322" width="13.7109375" style="8" bestFit="1" customWidth="1"/>
    <col min="5323" max="5323" width="11" style="8" bestFit="1" customWidth="1"/>
    <col min="5324" max="5324" width="13.42578125" style="8" bestFit="1" customWidth="1"/>
    <col min="5325" max="5325" width="13.7109375" style="8" bestFit="1" customWidth="1"/>
    <col min="5326" max="5326" width="13.7109375" style="8" customWidth="1"/>
    <col min="5327" max="5327" width="13.7109375" style="8" bestFit="1" customWidth="1"/>
    <col min="5328" max="5328" width="6.85546875" style="8" customWidth="1"/>
    <col min="5329" max="5329" width="9.28515625" style="8" customWidth="1"/>
    <col min="5330" max="5330" width="12.7109375" style="8" customWidth="1"/>
    <col min="5331" max="5342" width="11.28515625" style="8" customWidth="1"/>
    <col min="5343" max="5343" width="10.85546875" style="8" customWidth="1"/>
    <col min="5344" max="5356" width="11.42578125" style="8" customWidth="1"/>
    <col min="5357" max="5357" width="9.28515625" style="8" customWidth="1"/>
    <col min="5358" max="5358" width="12.7109375" style="8" customWidth="1"/>
    <col min="5359" max="5370" width="11.42578125" style="8" customWidth="1"/>
    <col min="5371" max="5371" width="11.85546875" style="8" customWidth="1"/>
    <col min="5372" max="5384" width="11.42578125" style="8" customWidth="1"/>
    <col min="5385" max="5385" width="9.28515625" style="8" customWidth="1"/>
    <col min="5386" max="5386" width="11.28515625" style="8" customWidth="1"/>
    <col min="5387" max="5387" width="10" style="8" customWidth="1"/>
    <col min="5388" max="5388" width="9.28515625" style="8" customWidth="1"/>
    <col min="5389" max="5394" width="12" style="8" customWidth="1"/>
    <col min="5395" max="5395" width="10" style="8" customWidth="1"/>
    <col min="5396" max="5396" width="10.7109375" style="8" customWidth="1"/>
    <col min="5397" max="5397" width="10.28515625" style="8" customWidth="1"/>
    <col min="5398" max="5398" width="9.5703125" style="8" customWidth="1"/>
    <col min="5399" max="5399" width="10.85546875" style="8" customWidth="1"/>
    <col min="5400" max="5400" width="9.7109375" style="8" customWidth="1"/>
    <col min="5401" max="5401" width="9" style="8" customWidth="1"/>
    <col min="5402" max="5403" width="9.7109375" style="8" customWidth="1"/>
    <col min="5404" max="5404" width="10.140625" style="8" customWidth="1"/>
    <col min="5405" max="5405" width="9.85546875" style="8" customWidth="1"/>
    <col min="5406" max="5406" width="10.85546875" style="8" customWidth="1"/>
    <col min="5407" max="5407" width="10" style="8" customWidth="1"/>
    <col min="5408" max="5408" width="11.140625" style="8" customWidth="1"/>
    <col min="5409" max="5409" width="10.140625" style="8" customWidth="1"/>
    <col min="5410" max="5410" width="10.5703125" style="8" customWidth="1"/>
    <col min="5411" max="5411" width="10.7109375" style="8" customWidth="1"/>
    <col min="5412" max="5556" width="9.140625" style="8"/>
    <col min="5557" max="5557" width="9.28515625" style="8" customWidth="1"/>
    <col min="5558" max="5558" width="13.42578125" style="8" bestFit="1" customWidth="1"/>
    <col min="5559" max="5559" width="12" style="8" bestFit="1" customWidth="1"/>
    <col min="5560" max="5560" width="10.5703125" style="8" bestFit="1" customWidth="1"/>
    <col min="5561" max="5561" width="10.7109375" style="8" bestFit="1" customWidth="1"/>
    <col min="5562" max="5566" width="12" style="8" bestFit="1" customWidth="1"/>
    <col min="5567" max="5567" width="11.85546875" style="8" bestFit="1" customWidth="1"/>
    <col min="5568" max="5569" width="12" style="8" bestFit="1" customWidth="1"/>
    <col min="5570" max="5570" width="13.5703125" style="8" bestFit="1" customWidth="1"/>
    <col min="5571" max="5571" width="10.85546875" style="8" customWidth="1"/>
    <col min="5572" max="5572" width="13" style="8" customWidth="1"/>
    <col min="5573" max="5573" width="11.28515625" style="8" customWidth="1"/>
    <col min="5574" max="5574" width="13.5703125" style="8" bestFit="1" customWidth="1"/>
    <col min="5575" max="5575" width="12" style="8" bestFit="1" customWidth="1"/>
    <col min="5576" max="5576" width="11.7109375" style="8" customWidth="1"/>
    <col min="5577" max="5577" width="13.42578125" style="8" bestFit="1" customWidth="1"/>
    <col min="5578" max="5578" width="13.7109375" style="8" bestFit="1" customWidth="1"/>
    <col min="5579" max="5579" width="11" style="8" bestFit="1" customWidth="1"/>
    <col min="5580" max="5580" width="13.42578125" style="8" bestFit="1" customWidth="1"/>
    <col min="5581" max="5581" width="13.7109375" style="8" bestFit="1" customWidth="1"/>
    <col min="5582" max="5582" width="13.7109375" style="8" customWidth="1"/>
    <col min="5583" max="5583" width="13.7109375" style="8" bestFit="1" customWidth="1"/>
    <col min="5584" max="5584" width="6.85546875" style="8" customWidth="1"/>
    <col min="5585" max="5585" width="9.28515625" style="8" customWidth="1"/>
    <col min="5586" max="5586" width="12.7109375" style="8" customWidth="1"/>
    <col min="5587" max="5598" width="11.28515625" style="8" customWidth="1"/>
    <col min="5599" max="5599" width="10.85546875" style="8" customWidth="1"/>
    <col min="5600" max="5612" width="11.42578125" style="8" customWidth="1"/>
    <col min="5613" max="5613" width="9.28515625" style="8" customWidth="1"/>
    <col min="5614" max="5614" width="12.7109375" style="8" customWidth="1"/>
    <col min="5615" max="5626" width="11.42578125" style="8" customWidth="1"/>
    <col min="5627" max="5627" width="11.85546875" style="8" customWidth="1"/>
    <col min="5628" max="5640" width="11.42578125" style="8" customWidth="1"/>
    <col min="5641" max="5641" width="9.28515625" style="8" customWidth="1"/>
    <col min="5642" max="5642" width="11.28515625" style="8" customWidth="1"/>
    <col min="5643" max="5643" width="10" style="8" customWidth="1"/>
    <col min="5644" max="5644" width="9.28515625" style="8" customWidth="1"/>
    <col min="5645" max="5650" width="12" style="8" customWidth="1"/>
    <col min="5651" max="5651" width="10" style="8" customWidth="1"/>
    <col min="5652" max="5652" width="10.7109375" style="8" customWidth="1"/>
    <col min="5653" max="5653" width="10.28515625" style="8" customWidth="1"/>
    <col min="5654" max="5654" width="9.5703125" style="8" customWidth="1"/>
    <col min="5655" max="5655" width="10.85546875" style="8" customWidth="1"/>
    <col min="5656" max="5656" width="9.7109375" style="8" customWidth="1"/>
    <col min="5657" max="5657" width="9" style="8" customWidth="1"/>
    <col min="5658" max="5659" width="9.7109375" style="8" customWidth="1"/>
    <col min="5660" max="5660" width="10.140625" style="8" customWidth="1"/>
    <col min="5661" max="5661" width="9.85546875" style="8" customWidth="1"/>
    <col min="5662" max="5662" width="10.85546875" style="8" customWidth="1"/>
    <col min="5663" max="5663" width="10" style="8" customWidth="1"/>
    <col min="5664" max="5664" width="11.140625" style="8" customWidth="1"/>
    <col min="5665" max="5665" width="10.140625" style="8" customWidth="1"/>
    <col min="5666" max="5666" width="10.5703125" style="8" customWidth="1"/>
    <col min="5667" max="5667" width="10.7109375" style="8" customWidth="1"/>
    <col min="5668" max="5812" width="9.140625" style="8"/>
    <col min="5813" max="5813" width="9.28515625" style="8" customWidth="1"/>
    <col min="5814" max="5814" width="13.42578125" style="8" bestFit="1" customWidth="1"/>
    <col min="5815" max="5815" width="12" style="8" bestFit="1" customWidth="1"/>
    <col min="5816" max="5816" width="10.5703125" style="8" bestFit="1" customWidth="1"/>
    <col min="5817" max="5817" width="10.7109375" style="8" bestFit="1" customWidth="1"/>
    <col min="5818" max="5822" width="12" style="8" bestFit="1" customWidth="1"/>
    <col min="5823" max="5823" width="11.85546875" style="8" bestFit="1" customWidth="1"/>
    <col min="5824" max="5825" width="12" style="8" bestFit="1" customWidth="1"/>
    <col min="5826" max="5826" width="13.5703125" style="8" bestFit="1" customWidth="1"/>
    <col min="5827" max="5827" width="10.85546875" style="8" customWidth="1"/>
    <col min="5828" max="5828" width="13" style="8" customWidth="1"/>
    <col min="5829" max="5829" width="11.28515625" style="8" customWidth="1"/>
    <col min="5830" max="5830" width="13.5703125" style="8" bestFit="1" customWidth="1"/>
    <col min="5831" max="5831" width="12" style="8" bestFit="1" customWidth="1"/>
    <col min="5832" max="5832" width="11.7109375" style="8" customWidth="1"/>
    <col min="5833" max="5833" width="13.42578125" style="8" bestFit="1" customWidth="1"/>
    <col min="5834" max="5834" width="13.7109375" style="8" bestFit="1" customWidth="1"/>
    <col min="5835" max="5835" width="11" style="8" bestFit="1" customWidth="1"/>
    <col min="5836" max="5836" width="13.42578125" style="8" bestFit="1" customWidth="1"/>
    <col min="5837" max="5837" width="13.7109375" style="8" bestFit="1" customWidth="1"/>
    <col min="5838" max="5838" width="13.7109375" style="8" customWidth="1"/>
    <col min="5839" max="5839" width="13.7109375" style="8" bestFit="1" customWidth="1"/>
    <col min="5840" max="5840" width="6.85546875" style="8" customWidth="1"/>
    <col min="5841" max="5841" width="9.28515625" style="8" customWidth="1"/>
    <col min="5842" max="5842" width="12.7109375" style="8" customWidth="1"/>
    <col min="5843" max="5854" width="11.28515625" style="8" customWidth="1"/>
    <col min="5855" max="5855" width="10.85546875" style="8" customWidth="1"/>
    <col min="5856" max="5868" width="11.42578125" style="8" customWidth="1"/>
    <col min="5869" max="5869" width="9.28515625" style="8" customWidth="1"/>
    <col min="5870" max="5870" width="12.7109375" style="8" customWidth="1"/>
    <col min="5871" max="5882" width="11.42578125" style="8" customWidth="1"/>
    <col min="5883" max="5883" width="11.85546875" style="8" customWidth="1"/>
    <col min="5884" max="5896" width="11.42578125" style="8" customWidth="1"/>
    <col min="5897" max="5897" width="9.28515625" style="8" customWidth="1"/>
    <col min="5898" max="5898" width="11.28515625" style="8" customWidth="1"/>
    <col min="5899" max="5899" width="10" style="8" customWidth="1"/>
    <col min="5900" max="5900" width="9.28515625" style="8" customWidth="1"/>
    <col min="5901" max="5906" width="12" style="8" customWidth="1"/>
    <col min="5907" max="5907" width="10" style="8" customWidth="1"/>
    <col min="5908" max="5908" width="10.7109375" style="8" customWidth="1"/>
    <col min="5909" max="5909" width="10.28515625" style="8" customWidth="1"/>
    <col min="5910" max="5910" width="9.5703125" style="8" customWidth="1"/>
    <col min="5911" max="5911" width="10.85546875" style="8" customWidth="1"/>
    <col min="5912" max="5912" width="9.7109375" style="8" customWidth="1"/>
    <col min="5913" max="5913" width="9" style="8" customWidth="1"/>
    <col min="5914" max="5915" width="9.7109375" style="8" customWidth="1"/>
    <col min="5916" max="5916" width="10.140625" style="8" customWidth="1"/>
    <col min="5917" max="5917" width="9.85546875" style="8" customWidth="1"/>
    <col min="5918" max="5918" width="10.85546875" style="8" customWidth="1"/>
    <col min="5919" max="5919" width="10" style="8" customWidth="1"/>
    <col min="5920" max="5920" width="11.140625" style="8" customWidth="1"/>
    <col min="5921" max="5921" width="10.140625" style="8" customWidth="1"/>
    <col min="5922" max="5922" width="10.5703125" style="8" customWidth="1"/>
    <col min="5923" max="5923" width="10.7109375" style="8" customWidth="1"/>
    <col min="5924" max="6068" width="9.140625" style="8"/>
    <col min="6069" max="6069" width="9.28515625" style="8" customWidth="1"/>
    <col min="6070" max="6070" width="13.42578125" style="8" bestFit="1" customWidth="1"/>
    <col min="6071" max="6071" width="12" style="8" bestFit="1" customWidth="1"/>
    <col min="6072" max="6072" width="10.5703125" style="8" bestFit="1" customWidth="1"/>
    <col min="6073" max="6073" width="10.7109375" style="8" bestFit="1" customWidth="1"/>
    <col min="6074" max="6078" width="12" style="8" bestFit="1" customWidth="1"/>
    <col min="6079" max="6079" width="11.85546875" style="8" bestFit="1" customWidth="1"/>
    <col min="6080" max="6081" width="12" style="8" bestFit="1" customWidth="1"/>
    <col min="6082" max="6082" width="13.5703125" style="8" bestFit="1" customWidth="1"/>
    <col min="6083" max="6083" width="10.85546875" style="8" customWidth="1"/>
    <col min="6084" max="6084" width="13" style="8" customWidth="1"/>
    <col min="6085" max="6085" width="11.28515625" style="8" customWidth="1"/>
    <col min="6086" max="6086" width="13.5703125" style="8" bestFit="1" customWidth="1"/>
    <col min="6087" max="6087" width="12" style="8" bestFit="1" customWidth="1"/>
    <col min="6088" max="6088" width="11.7109375" style="8" customWidth="1"/>
    <col min="6089" max="6089" width="13.42578125" style="8" bestFit="1" customWidth="1"/>
    <col min="6090" max="6090" width="13.7109375" style="8" bestFit="1" customWidth="1"/>
    <col min="6091" max="6091" width="11" style="8" bestFit="1" customWidth="1"/>
    <col min="6092" max="6092" width="13.42578125" style="8" bestFit="1" customWidth="1"/>
    <col min="6093" max="6093" width="13.7109375" style="8" bestFit="1" customWidth="1"/>
    <col min="6094" max="6094" width="13.7109375" style="8" customWidth="1"/>
    <col min="6095" max="6095" width="13.7109375" style="8" bestFit="1" customWidth="1"/>
    <col min="6096" max="6096" width="6.85546875" style="8" customWidth="1"/>
    <col min="6097" max="6097" width="9.28515625" style="8" customWidth="1"/>
    <col min="6098" max="6098" width="12.7109375" style="8" customWidth="1"/>
    <col min="6099" max="6110" width="11.28515625" style="8" customWidth="1"/>
    <col min="6111" max="6111" width="10.85546875" style="8" customWidth="1"/>
    <col min="6112" max="6124" width="11.42578125" style="8" customWidth="1"/>
    <col min="6125" max="6125" width="9.28515625" style="8" customWidth="1"/>
    <col min="6126" max="6126" width="12.7109375" style="8" customWidth="1"/>
    <col min="6127" max="6138" width="11.42578125" style="8" customWidth="1"/>
    <col min="6139" max="6139" width="11.85546875" style="8" customWidth="1"/>
    <col min="6140" max="6152" width="11.42578125" style="8" customWidth="1"/>
    <col min="6153" max="6153" width="9.28515625" style="8" customWidth="1"/>
    <col min="6154" max="6154" width="11.28515625" style="8" customWidth="1"/>
    <col min="6155" max="6155" width="10" style="8" customWidth="1"/>
    <col min="6156" max="6156" width="9.28515625" style="8" customWidth="1"/>
    <col min="6157" max="6162" width="12" style="8" customWidth="1"/>
    <col min="6163" max="6163" width="10" style="8" customWidth="1"/>
    <col min="6164" max="6164" width="10.7109375" style="8" customWidth="1"/>
    <col min="6165" max="6165" width="10.28515625" style="8" customWidth="1"/>
    <col min="6166" max="6166" width="9.5703125" style="8" customWidth="1"/>
    <col min="6167" max="6167" width="10.85546875" style="8" customWidth="1"/>
    <col min="6168" max="6168" width="9.7109375" style="8" customWidth="1"/>
    <col min="6169" max="6169" width="9" style="8" customWidth="1"/>
    <col min="6170" max="6171" width="9.7109375" style="8" customWidth="1"/>
    <col min="6172" max="6172" width="10.140625" style="8" customWidth="1"/>
    <col min="6173" max="6173" width="9.85546875" style="8" customWidth="1"/>
    <col min="6174" max="6174" width="10.85546875" style="8" customWidth="1"/>
    <col min="6175" max="6175" width="10" style="8" customWidth="1"/>
    <col min="6176" max="6176" width="11.140625" style="8" customWidth="1"/>
    <col min="6177" max="6177" width="10.140625" style="8" customWidth="1"/>
    <col min="6178" max="6178" width="10.5703125" style="8" customWidth="1"/>
    <col min="6179" max="6179" width="10.7109375" style="8" customWidth="1"/>
    <col min="6180" max="6324" width="9.140625" style="8"/>
    <col min="6325" max="6325" width="9.28515625" style="8" customWidth="1"/>
    <col min="6326" max="6326" width="13.42578125" style="8" bestFit="1" customWidth="1"/>
    <col min="6327" max="6327" width="12" style="8" bestFit="1" customWidth="1"/>
    <col min="6328" max="6328" width="10.5703125" style="8" bestFit="1" customWidth="1"/>
    <col min="6329" max="6329" width="10.7109375" style="8" bestFit="1" customWidth="1"/>
    <col min="6330" max="6334" width="12" style="8" bestFit="1" customWidth="1"/>
    <col min="6335" max="6335" width="11.85546875" style="8" bestFit="1" customWidth="1"/>
    <col min="6336" max="6337" width="12" style="8" bestFit="1" customWidth="1"/>
    <col min="6338" max="6338" width="13.5703125" style="8" bestFit="1" customWidth="1"/>
    <col min="6339" max="6339" width="10.85546875" style="8" customWidth="1"/>
    <col min="6340" max="6340" width="13" style="8" customWidth="1"/>
    <col min="6341" max="6341" width="11.28515625" style="8" customWidth="1"/>
    <col min="6342" max="6342" width="13.5703125" style="8" bestFit="1" customWidth="1"/>
    <col min="6343" max="6343" width="12" style="8" bestFit="1" customWidth="1"/>
    <col min="6344" max="6344" width="11.7109375" style="8" customWidth="1"/>
    <col min="6345" max="6345" width="13.42578125" style="8" bestFit="1" customWidth="1"/>
    <col min="6346" max="6346" width="13.7109375" style="8" bestFit="1" customWidth="1"/>
    <col min="6347" max="6347" width="11" style="8" bestFit="1" customWidth="1"/>
    <col min="6348" max="6348" width="13.42578125" style="8" bestFit="1" customWidth="1"/>
    <col min="6349" max="6349" width="13.7109375" style="8" bestFit="1" customWidth="1"/>
    <col min="6350" max="6350" width="13.7109375" style="8" customWidth="1"/>
    <col min="6351" max="6351" width="13.7109375" style="8" bestFit="1" customWidth="1"/>
    <col min="6352" max="6352" width="6.85546875" style="8" customWidth="1"/>
    <col min="6353" max="6353" width="9.28515625" style="8" customWidth="1"/>
    <col min="6354" max="6354" width="12.7109375" style="8" customWidth="1"/>
    <col min="6355" max="6366" width="11.28515625" style="8" customWidth="1"/>
    <col min="6367" max="6367" width="10.85546875" style="8" customWidth="1"/>
    <col min="6368" max="6380" width="11.42578125" style="8" customWidth="1"/>
    <col min="6381" max="6381" width="9.28515625" style="8" customWidth="1"/>
    <col min="6382" max="6382" width="12.7109375" style="8" customWidth="1"/>
    <col min="6383" max="6394" width="11.42578125" style="8" customWidth="1"/>
    <col min="6395" max="6395" width="11.85546875" style="8" customWidth="1"/>
    <col min="6396" max="6408" width="11.42578125" style="8" customWidth="1"/>
    <col min="6409" max="6409" width="9.28515625" style="8" customWidth="1"/>
    <col min="6410" max="6410" width="11.28515625" style="8" customWidth="1"/>
    <col min="6411" max="6411" width="10" style="8" customWidth="1"/>
    <col min="6412" max="6412" width="9.28515625" style="8" customWidth="1"/>
    <col min="6413" max="6418" width="12" style="8" customWidth="1"/>
    <col min="6419" max="6419" width="10" style="8" customWidth="1"/>
    <col min="6420" max="6420" width="10.7109375" style="8" customWidth="1"/>
    <col min="6421" max="6421" width="10.28515625" style="8" customWidth="1"/>
    <col min="6422" max="6422" width="9.5703125" style="8" customWidth="1"/>
    <col min="6423" max="6423" width="10.85546875" style="8" customWidth="1"/>
    <col min="6424" max="6424" width="9.7109375" style="8" customWidth="1"/>
    <col min="6425" max="6425" width="9" style="8" customWidth="1"/>
    <col min="6426" max="6427" width="9.7109375" style="8" customWidth="1"/>
    <col min="6428" max="6428" width="10.140625" style="8" customWidth="1"/>
    <col min="6429" max="6429" width="9.85546875" style="8" customWidth="1"/>
    <col min="6430" max="6430" width="10.85546875" style="8" customWidth="1"/>
    <col min="6431" max="6431" width="10" style="8" customWidth="1"/>
    <col min="6432" max="6432" width="11.140625" style="8" customWidth="1"/>
    <col min="6433" max="6433" width="10.140625" style="8" customWidth="1"/>
    <col min="6434" max="6434" width="10.5703125" style="8" customWidth="1"/>
    <col min="6435" max="6435" width="10.7109375" style="8" customWidth="1"/>
    <col min="6436" max="6580" width="9.140625" style="8"/>
    <col min="6581" max="6581" width="9.28515625" style="8" customWidth="1"/>
    <col min="6582" max="6582" width="13.42578125" style="8" bestFit="1" customWidth="1"/>
    <col min="6583" max="6583" width="12" style="8" bestFit="1" customWidth="1"/>
    <col min="6584" max="6584" width="10.5703125" style="8" bestFit="1" customWidth="1"/>
    <col min="6585" max="6585" width="10.7109375" style="8" bestFit="1" customWidth="1"/>
    <col min="6586" max="6590" width="12" style="8" bestFit="1" customWidth="1"/>
    <col min="6591" max="6591" width="11.85546875" style="8" bestFit="1" customWidth="1"/>
    <col min="6592" max="6593" width="12" style="8" bestFit="1" customWidth="1"/>
    <col min="6594" max="6594" width="13.5703125" style="8" bestFit="1" customWidth="1"/>
    <col min="6595" max="6595" width="10.85546875" style="8" customWidth="1"/>
    <col min="6596" max="6596" width="13" style="8" customWidth="1"/>
    <col min="6597" max="6597" width="11.28515625" style="8" customWidth="1"/>
    <col min="6598" max="6598" width="13.5703125" style="8" bestFit="1" customWidth="1"/>
    <col min="6599" max="6599" width="12" style="8" bestFit="1" customWidth="1"/>
    <col min="6600" max="6600" width="11.7109375" style="8" customWidth="1"/>
    <col min="6601" max="6601" width="13.42578125" style="8" bestFit="1" customWidth="1"/>
    <col min="6602" max="6602" width="13.7109375" style="8" bestFit="1" customWidth="1"/>
    <col min="6603" max="6603" width="11" style="8" bestFit="1" customWidth="1"/>
    <col min="6604" max="6604" width="13.42578125" style="8" bestFit="1" customWidth="1"/>
    <col min="6605" max="6605" width="13.7109375" style="8" bestFit="1" customWidth="1"/>
    <col min="6606" max="6606" width="13.7109375" style="8" customWidth="1"/>
    <col min="6607" max="6607" width="13.7109375" style="8" bestFit="1" customWidth="1"/>
    <col min="6608" max="6608" width="6.85546875" style="8" customWidth="1"/>
    <col min="6609" max="6609" width="9.28515625" style="8" customWidth="1"/>
    <col min="6610" max="6610" width="12.7109375" style="8" customWidth="1"/>
    <col min="6611" max="6622" width="11.28515625" style="8" customWidth="1"/>
    <col min="6623" max="6623" width="10.85546875" style="8" customWidth="1"/>
    <col min="6624" max="6636" width="11.42578125" style="8" customWidth="1"/>
    <col min="6637" max="6637" width="9.28515625" style="8" customWidth="1"/>
    <col min="6638" max="6638" width="12.7109375" style="8" customWidth="1"/>
    <col min="6639" max="6650" width="11.42578125" style="8" customWidth="1"/>
    <col min="6651" max="6651" width="11.85546875" style="8" customWidth="1"/>
    <col min="6652" max="6664" width="11.42578125" style="8" customWidth="1"/>
    <col min="6665" max="6665" width="9.28515625" style="8" customWidth="1"/>
    <col min="6666" max="6666" width="11.28515625" style="8" customWidth="1"/>
    <col min="6667" max="6667" width="10" style="8" customWidth="1"/>
    <col min="6668" max="6668" width="9.28515625" style="8" customWidth="1"/>
    <col min="6669" max="6674" width="12" style="8" customWidth="1"/>
    <col min="6675" max="6675" width="10" style="8" customWidth="1"/>
    <col min="6676" max="6676" width="10.7109375" style="8" customWidth="1"/>
    <col min="6677" max="6677" width="10.28515625" style="8" customWidth="1"/>
    <col min="6678" max="6678" width="9.5703125" style="8" customWidth="1"/>
    <col min="6679" max="6679" width="10.85546875" style="8" customWidth="1"/>
    <col min="6680" max="6680" width="9.7109375" style="8" customWidth="1"/>
    <col min="6681" max="6681" width="9" style="8" customWidth="1"/>
    <col min="6682" max="6683" width="9.7109375" style="8" customWidth="1"/>
    <col min="6684" max="6684" width="10.140625" style="8" customWidth="1"/>
    <col min="6685" max="6685" width="9.85546875" style="8" customWidth="1"/>
    <col min="6686" max="6686" width="10.85546875" style="8" customWidth="1"/>
    <col min="6687" max="6687" width="10" style="8" customWidth="1"/>
    <col min="6688" max="6688" width="11.140625" style="8" customWidth="1"/>
    <col min="6689" max="6689" width="10.140625" style="8" customWidth="1"/>
    <col min="6690" max="6690" width="10.5703125" style="8" customWidth="1"/>
    <col min="6691" max="6691" width="10.7109375" style="8" customWidth="1"/>
    <col min="6692" max="6836" width="9.140625" style="8"/>
    <col min="6837" max="6837" width="9.28515625" style="8" customWidth="1"/>
    <col min="6838" max="6838" width="13.42578125" style="8" bestFit="1" customWidth="1"/>
    <col min="6839" max="6839" width="12" style="8" bestFit="1" customWidth="1"/>
    <col min="6840" max="6840" width="10.5703125" style="8" bestFit="1" customWidth="1"/>
    <col min="6841" max="6841" width="10.7109375" style="8" bestFit="1" customWidth="1"/>
    <col min="6842" max="6846" width="12" style="8" bestFit="1" customWidth="1"/>
    <col min="6847" max="6847" width="11.85546875" style="8" bestFit="1" customWidth="1"/>
    <col min="6848" max="6849" width="12" style="8" bestFit="1" customWidth="1"/>
    <col min="6850" max="6850" width="13.5703125" style="8" bestFit="1" customWidth="1"/>
    <col min="6851" max="6851" width="10.85546875" style="8" customWidth="1"/>
    <col min="6852" max="6852" width="13" style="8" customWidth="1"/>
    <col min="6853" max="6853" width="11.28515625" style="8" customWidth="1"/>
    <col min="6854" max="6854" width="13.5703125" style="8" bestFit="1" customWidth="1"/>
    <col min="6855" max="6855" width="12" style="8" bestFit="1" customWidth="1"/>
    <col min="6856" max="6856" width="11.7109375" style="8" customWidth="1"/>
    <col min="6857" max="6857" width="13.42578125" style="8" bestFit="1" customWidth="1"/>
    <col min="6858" max="6858" width="13.7109375" style="8" bestFit="1" customWidth="1"/>
    <col min="6859" max="6859" width="11" style="8" bestFit="1" customWidth="1"/>
    <col min="6860" max="6860" width="13.42578125" style="8" bestFit="1" customWidth="1"/>
    <col min="6861" max="6861" width="13.7109375" style="8" bestFit="1" customWidth="1"/>
    <col min="6862" max="6862" width="13.7109375" style="8" customWidth="1"/>
    <col min="6863" max="6863" width="13.7109375" style="8" bestFit="1" customWidth="1"/>
    <col min="6864" max="6864" width="6.85546875" style="8" customWidth="1"/>
    <col min="6865" max="6865" width="9.28515625" style="8" customWidth="1"/>
    <col min="6866" max="6866" width="12.7109375" style="8" customWidth="1"/>
    <col min="6867" max="6878" width="11.28515625" style="8" customWidth="1"/>
    <col min="6879" max="6879" width="10.85546875" style="8" customWidth="1"/>
    <col min="6880" max="6892" width="11.42578125" style="8" customWidth="1"/>
    <col min="6893" max="6893" width="9.28515625" style="8" customWidth="1"/>
    <col min="6894" max="6894" width="12.7109375" style="8" customWidth="1"/>
    <col min="6895" max="6906" width="11.42578125" style="8" customWidth="1"/>
    <col min="6907" max="6907" width="11.85546875" style="8" customWidth="1"/>
    <col min="6908" max="6920" width="11.42578125" style="8" customWidth="1"/>
    <col min="6921" max="6921" width="9.28515625" style="8" customWidth="1"/>
    <col min="6922" max="6922" width="11.28515625" style="8" customWidth="1"/>
    <col min="6923" max="6923" width="10" style="8" customWidth="1"/>
    <col min="6924" max="6924" width="9.28515625" style="8" customWidth="1"/>
    <col min="6925" max="6930" width="12" style="8" customWidth="1"/>
    <col min="6931" max="6931" width="10" style="8" customWidth="1"/>
    <col min="6932" max="6932" width="10.7109375" style="8" customWidth="1"/>
    <col min="6933" max="6933" width="10.28515625" style="8" customWidth="1"/>
    <col min="6934" max="6934" width="9.5703125" style="8" customWidth="1"/>
    <col min="6935" max="6935" width="10.85546875" style="8" customWidth="1"/>
    <col min="6936" max="6936" width="9.7109375" style="8" customWidth="1"/>
    <col min="6937" max="6937" width="9" style="8" customWidth="1"/>
    <col min="6938" max="6939" width="9.7109375" style="8" customWidth="1"/>
    <col min="6940" max="6940" width="10.140625" style="8" customWidth="1"/>
    <col min="6941" max="6941" width="9.85546875" style="8" customWidth="1"/>
    <col min="6942" max="6942" width="10.85546875" style="8" customWidth="1"/>
    <col min="6943" max="6943" width="10" style="8" customWidth="1"/>
    <col min="6944" max="6944" width="11.140625" style="8" customWidth="1"/>
    <col min="6945" max="6945" width="10.140625" style="8" customWidth="1"/>
    <col min="6946" max="6946" width="10.5703125" style="8" customWidth="1"/>
    <col min="6947" max="6947" width="10.7109375" style="8" customWidth="1"/>
    <col min="6948" max="7092" width="9.140625" style="8"/>
    <col min="7093" max="7093" width="9.28515625" style="8" customWidth="1"/>
    <col min="7094" max="7094" width="13.42578125" style="8" bestFit="1" customWidth="1"/>
    <col min="7095" max="7095" width="12" style="8" bestFit="1" customWidth="1"/>
    <col min="7096" max="7096" width="10.5703125" style="8" bestFit="1" customWidth="1"/>
    <col min="7097" max="7097" width="10.7109375" style="8" bestFit="1" customWidth="1"/>
    <col min="7098" max="7102" width="12" style="8" bestFit="1" customWidth="1"/>
    <col min="7103" max="7103" width="11.85546875" style="8" bestFit="1" customWidth="1"/>
    <col min="7104" max="7105" width="12" style="8" bestFit="1" customWidth="1"/>
    <col min="7106" max="7106" width="13.5703125" style="8" bestFit="1" customWidth="1"/>
    <col min="7107" max="7107" width="10.85546875" style="8" customWidth="1"/>
    <col min="7108" max="7108" width="13" style="8" customWidth="1"/>
    <col min="7109" max="7109" width="11.28515625" style="8" customWidth="1"/>
    <col min="7110" max="7110" width="13.5703125" style="8" bestFit="1" customWidth="1"/>
    <col min="7111" max="7111" width="12" style="8" bestFit="1" customWidth="1"/>
    <col min="7112" max="7112" width="11.7109375" style="8" customWidth="1"/>
    <col min="7113" max="7113" width="13.42578125" style="8" bestFit="1" customWidth="1"/>
    <col min="7114" max="7114" width="13.7109375" style="8" bestFit="1" customWidth="1"/>
    <col min="7115" max="7115" width="11" style="8" bestFit="1" customWidth="1"/>
    <col min="7116" max="7116" width="13.42578125" style="8" bestFit="1" customWidth="1"/>
    <col min="7117" max="7117" width="13.7109375" style="8" bestFit="1" customWidth="1"/>
    <col min="7118" max="7118" width="13.7109375" style="8" customWidth="1"/>
    <col min="7119" max="7119" width="13.7109375" style="8" bestFit="1" customWidth="1"/>
    <col min="7120" max="7120" width="6.85546875" style="8" customWidth="1"/>
    <col min="7121" max="7121" width="9.28515625" style="8" customWidth="1"/>
    <col min="7122" max="7122" width="12.7109375" style="8" customWidth="1"/>
    <col min="7123" max="7134" width="11.28515625" style="8" customWidth="1"/>
    <col min="7135" max="7135" width="10.85546875" style="8" customWidth="1"/>
    <col min="7136" max="7148" width="11.42578125" style="8" customWidth="1"/>
    <col min="7149" max="7149" width="9.28515625" style="8" customWidth="1"/>
    <col min="7150" max="7150" width="12.7109375" style="8" customWidth="1"/>
    <col min="7151" max="7162" width="11.42578125" style="8" customWidth="1"/>
    <col min="7163" max="7163" width="11.85546875" style="8" customWidth="1"/>
    <col min="7164" max="7176" width="11.42578125" style="8" customWidth="1"/>
    <col min="7177" max="7177" width="9.28515625" style="8" customWidth="1"/>
    <col min="7178" max="7178" width="11.28515625" style="8" customWidth="1"/>
    <col min="7179" max="7179" width="10" style="8" customWidth="1"/>
    <col min="7180" max="7180" width="9.28515625" style="8" customWidth="1"/>
    <col min="7181" max="7186" width="12" style="8" customWidth="1"/>
    <col min="7187" max="7187" width="10" style="8" customWidth="1"/>
    <col min="7188" max="7188" width="10.7109375" style="8" customWidth="1"/>
    <col min="7189" max="7189" width="10.28515625" style="8" customWidth="1"/>
    <col min="7190" max="7190" width="9.5703125" style="8" customWidth="1"/>
    <col min="7191" max="7191" width="10.85546875" style="8" customWidth="1"/>
    <col min="7192" max="7192" width="9.7109375" style="8" customWidth="1"/>
    <col min="7193" max="7193" width="9" style="8" customWidth="1"/>
    <col min="7194" max="7195" width="9.7109375" style="8" customWidth="1"/>
    <col min="7196" max="7196" width="10.140625" style="8" customWidth="1"/>
    <col min="7197" max="7197" width="9.85546875" style="8" customWidth="1"/>
    <col min="7198" max="7198" width="10.85546875" style="8" customWidth="1"/>
    <col min="7199" max="7199" width="10" style="8" customWidth="1"/>
    <col min="7200" max="7200" width="11.140625" style="8" customWidth="1"/>
    <col min="7201" max="7201" width="10.140625" style="8" customWidth="1"/>
    <col min="7202" max="7202" width="10.5703125" style="8" customWidth="1"/>
    <col min="7203" max="7203" width="10.7109375" style="8" customWidth="1"/>
    <col min="7204" max="7348" width="9.140625" style="8"/>
    <col min="7349" max="7349" width="9.28515625" style="8" customWidth="1"/>
    <col min="7350" max="7350" width="13.42578125" style="8" bestFit="1" customWidth="1"/>
    <col min="7351" max="7351" width="12" style="8" bestFit="1" customWidth="1"/>
    <col min="7352" max="7352" width="10.5703125" style="8" bestFit="1" customWidth="1"/>
    <col min="7353" max="7353" width="10.7109375" style="8" bestFit="1" customWidth="1"/>
    <col min="7354" max="7358" width="12" style="8" bestFit="1" customWidth="1"/>
    <col min="7359" max="7359" width="11.85546875" style="8" bestFit="1" customWidth="1"/>
    <col min="7360" max="7361" width="12" style="8" bestFit="1" customWidth="1"/>
    <col min="7362" max="7362" width="13.5703125" style="8" bestFit="1" customWidth="1"/>
    <col min="7363" max="7363" width="10.85546875" style="8" customWidth="1"/>
    <col min="7364" max="7364" width="13" style="8" customWidth="1"/>
    <col min="7365" max="7365" width="11.28515625" style="8" customWidth="1"/>
    <col min="7366" max="7366" width="13.5703125" style="8" bestFit="1" customWidth="1"/>
    <col min="7367" max="7367" width="12" style="8" bestFit="1" customWidth="1"/>
    <col min="7368" max="7368" width="11.7109375" style="8" customWidth="1"/>
    <col min="7369" max="7369" width="13.42578125" style="8" bestFit="1" customWidth="1"/>
    <col min="7370" max="7370" width="13.7109375" style="8" bestFit="1" customWidth="1"/>
    <col min="7371" max="7371" width="11" style="8" bestFit="1" customWidth="1"/>
    <col min="7372" max="7372" width="13.42578125" style="8" bestFit="1" customWidth="1"/>
    <col min="7373" max="7373" width="13.7109375" style="8" bestFit="1" customWidth="1"/>
    <col min="7374" max="7374" width="13.7109375" style="8" customWidth="1"/>
    <col min="7375" max="7375" width="13.7109375" style="8" bestFit="1" customWidth="1"/>
    <col min="7376" max="7376" width="6.85546875" style="8" customWidth="1"/>
    <col min="7377" max="7377" width="9.28515625" style="8" customWidth="1"/>
    <col min="7378" max="7378" width="12.7109375" style="8" customWidth="1"/>
    <col min="7379" max="7390" width="11.28515625" style="8" customWidth="1"/>
    <col min="7391" max="7391" width="10.85546875" style="8" customWidth="1"/>
    <col min="7392" max="7404" width="11.42578125" style="8" customWidth="1"/>
    <col min="7405" max="7405" width="9.28515625" style="8" customWidth="1"/>
    <col min="7406" max="7406" width="12.7109375" style="8" customWidth="1"/>
    <col min="7407" max="7418" width="11.42578125" style="8" customWidth="1"/>
    <col min="7419" max="7419" width="11.85546875" style="8" customWidth="1"/>
    <col min="7420" max="7432" width="11.42578125" style="8" customWidth="1"/>
    <col min="7433" max="7433" width="9.28515625" style="8" customWidth="1"/>
    <col min="7434" max="7434" width="11.28515625" style="8" customWidth="1"/>
    <col min="7435" max="7435" width="10" style="8" customWidth="1"/>
    <col min="7436" max="7436" width="9.28515625" style="8" customWidth="1"/>
    <col min="7437" max="7442" width="12" style="8" customWidth="1"/>
    <col min="7443" max="7443" width="10" style="8" customWidth="1"/>
    <col min="7444" max="7444" width="10.7109375" style="8" customWidth="1"/>
    <col min="7445" max="7445" width="10.28515625" style="8" customWidth="1"/>
    <col min="7446" max="7446" width="9.5703125" style="8" customWidth="1"/>
    <col min="7447" max="7447" width="10.85546875" style="8" customWidth="1"/>
    <col min="7448" max="7448" width="9.7109375" style="8" customWidth="1"/>
    <col min="7449" max="7449" width="9" style="8" customWidth="1"/>
    <col min="7450" max="7451" width="9.7109375" style="8" customWidth="1"/>
    <col min="7452" max="7452" width="10.140625" style="8" customWidth="1"/>
    <col min="7453" max="7453" width="9.85546875" style="8" customWidth="1"/>
    <col min="7454" max="7454" width="10.85546875" style="8" customWidth="1"/>
    <col min="7455" max="7455" width="10" style="8" customWidth="1"/>
    <col min="7456" max="7456" width="11.140625" style="8" customWidth="1"/>
    <col min="7457" max="7457" width="10.140625" style="8" customWidth="1"/>
    <col min="7458" max="7458" width="10.5703125" style="8" customWidth="1"/>
    <col min="7459" max="7459" width="10.7109375" style="8" customWidth="1"/>
    <col min="7460" max="7604" width="9.140625" style="8"/>
    <col min="7605" max="7605" width="9.28515625" style="8" customWidth="1"/>
    <col min="7606" max="7606" width="13.42578125" style="8" bestFit="1" customWidth="1"/>
    <col min="7607" max="7607" width="12" style="8" bestFit="1" customWidth="1"/>
    <col min="7608" max="7608" width="10.5703125" style="8" bestFit="1" customWidth="1"/>
    <col min="7609" max="7609" width="10.7109375" style="8" bestFit="1" customWidth="1"/>
    <col min="7610" max="7614" width="12" style="8" bestFit="1" customWidth="1"/>
    <col min="7615" max="7615" width="11.85546875" style="8" bestFit="1" customWidth="1"/>
    <col min="7616" max="7617" width="12" style="8" bestFit="1" customWidth="1"/>
    <col min="7618" max="7618" width="13.5703125" style="8" bestFit="1" customWidth="1"/>
    <col min="7619" max="7619" width="10.85546875" style="8" customWidth="1"/>
    <col min="7620" max="7620" width="13" style="8" customWidth="1"/>
    <col min="7621" max="7621" width="11.28515625" style="8" customWidth="1"/>
    <col min="7622" max="7622" width="13.5703125" style="8" bestFit="1" customWidth="1"/>
    <col min="7623" max="7623" width="12" style="8" bestFit="1" customWidth="1"/>
    <col min="7624" max="7624" width="11.7109375" style="8" customWidth="1"/>
    <col min="7625" max="7625" width="13.42578125" style="8" bestFit="1" customWidth="1"/>
    <col min="7626" max="7626" width="13.7109375" style="8" bestFit="1" customWidth="1"/>
    <col min="7627" max="7627" width="11" style="8" bestFit="1" customWidth="1"/>
    <col min="7628" max="7628" width="13.42578125" style="8" bestFit="1" customWidth="1"/>
    <col min="7629" max="7629" width="13.7109375" style="8" bestFit="1" customWidth="1"/>
    <col min="7630" max="7630" width="13.7109375" style="8" customWidth="1"/>
    <col min="7631" max="7631" width="13.7109375" style="8" bestFit="1" customWidth="1"/>
    <col min="7632" max="7632" width="6.85546875" style="8" customWidth="1"/>
    <col min="7633" max="7633" width="9.28515625" style="8" customWidth="1"/>
    <col min="7634" max="7634" width="12.7109375" style="8" customWidth="1"/>
    <col min="7635" max="7646" width="11.28515625" style="8" customWidth="1"/>
    <col min="7647" max="7647" width="10.85546875" style="8" customWidth="1"/>
    <col min="7648" max="7660" width="11.42578125" style="8" customWidth="1"/>
    <col min="7661" max="7661" width="9.28515625" style="8" customWidth="1"/>
    <col min="7662" max="7662" width="12.7109375" style="8" customWidth="1"/>
    <col min="7663" max="7674" width="11.42578125" style="8" customWidth="1"/>
    <col min="7675" max="7675" width="11.85546875" style="8" customWidth="1"/>
    <col min="7676" max="7688" width="11.42578125" style="8" customWidth="1"/>
    <col min="7689" max="7689" width="9.28515625" style="8" customWidth="1"/>
    <col min="7690" max="7690" width="11.28515625" style="8" customWidth="1"/>
    <col min="7691" max="7691" width="10" style="8" customWidth="1"/>
    <col min="7692" max="7692" width="9.28515625" style="8" customWidth="1"/>
    <col min="7693" max="7698" width="12" style="8" customWidth="1"/>
    <col min="7699" max="7699" width="10" style="8" customWidth="1"/>
    <col min="7700" max="7700" width="10.7109375" style="8" customWidth="1"/>
    <col min="7701" max="7701" width="10.28515625" style="8" customWidth="1"/>
    <col min="7702" max="7702" width="9.5703125" style="8" customWidth="1"/>
    <col min="7703" max="7703" width="10.85546875" style="8" customWidth="1"/>
    <col min="7704" max="7704" width="9.7109375" style="8" customWidth="1"/>
    <col min="7705" max="7705" width="9" style="8" customWidth="1"/>
    <col min="7706" max="7707" width="9.7109375" style="8" customWidth="1"/>
    <col min="7708" max="7708" width="10.140625" style="8" customWidth="1"/>
    <col min="7709" max="7709" width="9.85546875" style="8" customWidth="1"/>
    <col min="7710" max="7710" width="10.85546875" style="8" customWidth="1"/>
    <col min="7711" max="7711" width="10" style="8" customWidth="1"/>
    <col min="7712" max="7712" width="11.140625" style="8" customWidth="1"/>
    <col min="7713" max="7713" width="10.140625" style="8" customWidth="1"/>
    <col min="7714" max="7714" width="10.5703125" style="8" customWidth="1"/>
    <col min="7715" max="7715" width="10.7109375" style="8" customWidth="1"/>
    <col min="7716" max="7860" width="9.140625" style="8"/>
    <col min="7861" max="7861" width="9.28515625" style="8" customWidth="1"/>
    <col min="7862" max="7862" width="13.42578125" style="8" bestFit="1" customWidth="1"/>
    <col min="7863" max="7863" width="12" style="8" bestFit="1" customWidth="1"/>
    <col min="7864" max="7864" width="10.5703125" style="8" bestFit="1" customWidth="1"/>
    <col min="7865" max="7865" width="10.7109375" style="8" bestFit="1" customWidth="1"/>
    <col min="7866" max="7870" width="12" style="8" bestFit="1" customWidth="1"/>
    <col min="7871" max="7871" width="11.85546875" style="8" bestFit="1" customWidth="1"/>
    <col min="7872" max="7873" width="12" style="8" bestFit="1" customWidth="1"/>
    <col min="7874" max="7874" width="13.5703125" style="8" bestFit="1" customWidth="1"/>
    <col min="7875" max="7875" width="10.85546875" style="8" customWidth="1"/>
    <col min="7876" max="7876" width="13" style="8" customWidth="1"/>
    <col min="7877" max="7877" width="11.28515625" style="8" customWidth="1"/>
    <col min="7878" max="7878" width="13.5703125" style="8" bestFit="1" customWidth="1"/>
    <col min="7879" max="7879" width="12" style="8" bestFit="1" customWidth="1"/>
    <col min="7880" max="7880" width="11.7109375" style="8" customWidth="1"/>
    <col min="7881" max="7881" width="13.42578125" style="8" bestFit="1" customWidth="1"/>
    <col min="7882" max="7882" width="13.7109375" style="8" bestFit="1" customWidth="1"/>
    <col min="7883" max="7883" width="11" style="8" bestFit="1" customWidth="1"/>
    <col min="7884" max="7884" width="13.42578125" style="8" bestFit="1" customWidth="1"/>
    <col min="7885" max="7885" width="13.7109375" style="8" bestFit="1" customWidth="1"/>
    <col min="7886" max="7886" width="13.7109375" style="8" customWidth="1"/>
    <col min="7887" max="7887" width="13.7109375" style="8" bestFit="1" customWidth="1"/>
    <col min="7888" max="7888" width="6.85546875" style="8" customWidth="1"/>
    <col min="7889" max="7889" width="9.28515625" style="8" customWidth="1"/>
    <col min="7890" max="7890" width="12.7109375" style="8" customWidth="1"/>
    <col min="7891" max="7902" width="11.28515625" style="8" customWidth="1"/>
    <col min="7903" max="7903" width="10.85546875" style="8" customWidth="1"/>
    <col min="7904" max="7916" width="11.42578125" style="8" customWidth="1"/>
    <col min="7917" max="7917" width="9.28515625" style="8" customWidth="1"/>
    <col min="7918" max="7918" width="12.7109375" style="8" customWidth="1"/>
    <col min="7919" max="7930" width="11.42578125" style="8" customWidth="1"/>
    <col min="7931" max="7931" width="11.85546875" style="8" customWidth="1"/>
    <col min="7932" max="7944" width="11.42578125" style="8" customWidth="1"/>
    <col min="7945" max="7945" width="9.28515625" style="8" customWidth="1"/>
    <col min="7946" max="7946" width="11.28515625" style="8" customWidth="1"/>
    <col min="7947" max="7947" width="10" style="8" customWidth="1"/>
    <col min="7948" max="7948" width="9.28515625" style="8" customWidth="1"/>
    <col min="7949" max="7954" width="12" style="8" customWidth="1"/>
    <col min="7955" max="7955" width="10" style="8" customWidth="1"/>
    <col min="7956" max="7956" width="10.7109375" style="8" customWidth="1"/>
    <col min="7957" max="7957" width="10.28515625" style="8" customWidth="1"/>
    <col min="7958" max="7958" width="9.5703125" style="8" customWidth="1"/>
    <col min="7959" max="7959" width="10.85546875" style="8" customWidth="1"/>
    <col min="7960" max="7960" width="9.7109375" style="8" customWidth="1"/>
    <col min="7961" max="7961" width="9" style="8" customWidth="1"/>
    <col min="7962" max="7963" width="9.7109375" style="8" customWidth="1"/>
    <col min="7964" max="7964" width="10.140625" style="8" customWidth="1"/>
    <col min="7965" max="7965" width="9.85546875" style="8" customWidth="1"/>
    <col min="7966" max="7966" width="10.85546875" style="8" customWidth="1"/>
    <col min="7967" max="7967" width="10" style="8" customWidth="1"/>
    <col min="7968" max="7968" width="11.140625" style="8" customWidth="1"/>
    <col min="7969" max="7969" width="10.140625" style="8" customWidth="1"/>
    <col min="7970" max="7970" width="10.5703125" style="8" customWidth="1"/>
    <col min="7971" max="7971" width="10.7109375" style="8" customWidth="1"/>
    <col min="7972" max="8116" width="9.140625" style="8"/>
    <col min="8117" max="8117" width="9.28515625" style="8" customWidth="1"/>
    <col min="8118" max="8118" width="13.42578125" style="8" bestFit="1" customWidth="1"/>
    <col min="8119" max="8119" width="12" style="8" bestFit="1" customWidth="1"/>
    <col min="8120" max="8120" width="10.5703125" style="8" bestFit="1" customWidth="1"/>
    <col min="8121" max="8121" width="10.7109375" style="8" bestFit="1" customWidth="1"/>
    <col min="8122" max="8126" width="12" style="8" bestFit="1" customWidth="1"/>
    <col min="8127" max="8127" width="11.85546875" style="8" bestFit="1" customWidth="1"/>
    <col min="8128" max="8129" width="12" style="8" bestFit="1" customWidth="1"/>
    <col min="8130" max="8130" width="13.5703125" style="8" bestFit="1" customWidth="1"/>
    <col min="8131" max="8131" width="10.85546875" style="8" customWidth="1"/>
    <col min="8132" max="8132" width="13" style="8" customWidth="1"/>
    <col min="8133" max="8133" width="11.28515625" style="8" customWidth="1"/>
    <col min="8134" max="8134" width="13.5703125" style="8" bestFit="1" customWidth="1"/>
    <col min="8135" max="8135" width="12" style="8" bestFit="1" customWidth="1"/>
    <col min="8136" max="8136" width="11.7109375" style="8" customWidth="1"/>
    <col min="8137" max="8137" width="13.42578125" style="8" bestFit="1" customWidth="1"/>
    <col min="8138" max="8138" width="13.7109375" style="8" bestFit="1" customWidth="1"/>
    <col min="8139" max="8139" width="11" style="8" bestFit="1" customWidth="1"/>
    <col min="8140" max="8140" width="13.42578125" style="8" bestFit="1" customWidth="1"/>
    <col min="8141" max="8141" width="13.7109375" style="8" bestFit="1" customWidth="1"/>
    <col min="8142" max="8142" width="13.7109375" style="8" customWidth="1"/>
    <col min="8143" max="8143" width="13.7109375" style="8" bestFit="1" customWidth="1"/>
    <col min="8144" max="8144" width="6.85546875" style="8" customWidth="1"/>
    <col min="8145" max="8145" width="9.28515625" style="8" customWidth="1"/>
    <col min="8146" max="8146" width="12.7109375" style="8" customWidth="1"/>
    <col min="8147" max="8158" width="11.28515625" style="8" customWidth="1"/>
    <col min="8159" max="8159" width="10.85546875" style="8" customWidth="1"/>
    <col min="8160" max="8172" width="11.42578125" style="8" customWidth="1"/>
    <col min="8173" max="8173" width="9.28515625" style="8" customWidth="1"/>
    <col min="8174" max="8174" width="12.7109375" style="8" customWidth="1"/>
    <col min="8175" max="8186" width="11.42578125" style="8" customWidth="1"/>
    <col min="8187" max="8187" width="11.85546875" style="8" customWidth="1"/>
    <col min="8188" max="8200" width="11.42578125" style="8" customWidth="1"/>
    <col min="8201" max="8201" width="9.28515625" style="8" customWidth="1"/>
    <col min="8202" max="8202" width="11.28515625" style="8" customWidth="1"/>
    <col min="8203" max="8203" width="10" style="8" customWidth="1"/>
    <col min="8204" max="8204" width="9.28515625" style="8" customWidth="1"/>
    <col min="8205" max="8210" width="12" style="8" customWidth="1"/>
    <col min="8211" max="8211" width="10" style="8" customWidth="1"/>
    <col min="8212" max="8212" width="10.7109375" style="8" customWidth="1"/>
    <col min="8213" max="8213" width="10.28515625" style="8" customWidth="1"/>
    <col min="8214" max="8214" width="9.5703125" style="8" customWidth="1"/>
    <col min="8215" max="8215" width="10.85546875" style="8" customWidth="1"/>
    <col min="8216" max="8216" width="9.7109375" style="8" customWidth="1"/>
    <col min="8217" max="8217" width="9" style="8" customWidth="1"/>
    <col min="8218" max="8219" width="9.7109375" style="8" customWidth="1"/>
    <col min="8220" max="8220" width="10.140625" style="8" customWidth="1"/>
    <col min="8221" max="8221" width="9.85546875" style="8" customWidth="1"/>
    <col min="8222" max="8222" width="10.85546875" style="8" customWidth="1"/>
    <col min="8223" max="8223" width="10" style="8" customWidth="1"/>
    <col min="8224" max="8224" width="11.140625" style="8" customWidth="1"/>
    <col min="8225" max="8225" width="10.140625" style="8" customWidth="1"/>
    <col min="8226" max="8226" width="10.5703125" style="8" customWidth="1"/>
    <col min="8227" max="8227" width="10.7109375" style="8" customWidth="1"/>
    <col min="8228" max="8372" width="9.140625" style="8"/>
    <col min="8373" max="8373" width="9.28515625" style="8" customWidth="1"/>
    <col min="8374" max="8374" width="13.42578125" style="8" bestFit="1" customWidth="1"/>
    <col min="8375" max="8375" width="12" style="8" bestFit="1" customWidth="1"/>
    <col min="8376" max="8376" width="10.5703125" style="8" bestFit="1" customWidth="1"/>
    <col min="8377" max="8377" width="10.7109375" style="8" bestFit="1" customWidth="1"/>
    <col min="8378" max="8382" width="12" style="8" bestFit="1" customWidth="1"/>
    <col min="8383" max="8383" width="11.85546875" style="8" bestFit="1" customWidth="1"/>
    <col min="8384" max="8385" width="12" style="8" bestFit="1" customWidth="1"/>
    <col min="8386" max="8386" width="13.5703125" style="8" bestFit="1" customWidth="1"/>
    <col min="8387" max="8387" width="10.85546875" style="8" customWidth="1"/>
    <col min="8388" max="8388" width="13" style="8" customWidth="1"/>
    <col min="8389" max="8389" width="11.28515625" style="8" customWidth="1"/>
    <col min="8390" max="8390" width="13.5703125" style="8" bestFit="1" customWidth="1"/>
    <col min="8391" max="8391" width="12" style="8" bestFit="1" customWidth="1"/>
    <col min="8392" max="8392" width="11.7109375" style="8" customWidth="1"/>
    <col min="8393" max="8393" width="13.42578125" style="8" bestFit="1" customWidth="1"/>
    <col min="8394" max="8394" width="13.7109375" style="8" bestFit="1" customWidth="1"/>
    <col min="8395" max="8395" width="11" style="8" bestFit="1" customWidth="1"/>
    <col min="8396" max="8396" width="13.42578125" style="8" bestFit="1" customWidth="1"/>
    <col min="8397" max="8397" width="13.7109375" style="8" bestFit="1" customWidth="1"/>
    <col min="8398" max="8398" width="13.7109375" style="8" customWidth="1"/>
    <col min="8399" max="8399" width="13.7109375" style="8" bestFit="1" customWidth="1"/>
    <col min="8400" max="8400" width="6.85546875" style="8" customWidth="1"/>
    <col min="8401" max="8401" width="9.28515625" style="8" customWidth="1"/>
    <col min="8402" max="8402" width="12.7109375" style="8" customWidth="1"/>
    <col min="8403" max="8414" width="11.28515625" style="8" customWidth="1"/>
    <col min="8415" max="8415" width="10.85546875" style="8" customWidth="1"/>
    <col min="8416" max="8428" width="11.42578125" style="8" customWidth="1"/>
    <col min="8429" max="8429" width="9.28515625" style="8" customWidth="1"/>
    <col min="8430" max="8430" width="12.7109375" style="8" customWidth="1"/>
    <col min="8431" max="8442" width="11.42578125" style="8" customWidth="1"/>
    <col min="8443" max="8443" width="11.85546875" style="8" customWidth="1"/>
    <col min="8444" max="8456" width="11.42578125" style="8" customWidth="1"/>
    <col min="8457" max="8457" width="9.28515625" style="8" customWidth="1"/>
    <col min="8458" max="8458" width="11.28515625" style="8" customWidth="1"/>
    <col min="8459" max="8459" width="10" style="8" customWidth="1"/>
    <col min="8460" max="8460" width="9.28515625" style="8" customWidth="1"/>
    <col min="8461" max="8466" width="12" style="8" customWidth="1"/>
    <col min="8467" max="8467" width="10" style="8" customWidth="1"/>
    <col min="8468" max="8468" width="10.7109375" style="8" customWidth="1"/>
    <col min="8469" max="8469" width="10.28515625" style="8" customWidth="1"/>
    <col min="8470" max="8470" width="9.5703125" style="8" customWidth="1"/>
    <col min="8471" max="8471" width="10.85546875" style="8" customWidth="1"/>
    <col min="8472" max="8472" width="9.7109375" style="8" customWidth="1"/>
    <col min="8473" max="8473" width="9" style="8" customWidth="1"/>
    <col min="8474" max="8475" width="9.7109375" style="8" customWidth="1"/>
    <col min="8476" max="8476" width="10.140625" style="8" customWidth="1"/>
    <col min="8477" max="8477" width="9.85546875" style="8" customWidth="1"/>
    <col min="8478" max="8478" width="10.85546875" style="8" customWidth="1"/>
    <col min="8479" max="8479" width="10" style="8" customWidth="1"/>
    <col min="8480" max="8480" width="11.140625" style="8" customWidth="1"/>
    <col min="8481" max="8481" width="10.140625" style="8" customWidth="1"/>
    <col min="8482" max="8482" width="10.5703125" style="8" customWidth="1"/>
    <col min="8483" max="8483" width="10.7109375" style="8" customWidth="1"/>
    <col min="8484" max="8628" width="9.140625" style="8"/>
    <col min="8629" max="8629" width="9.28515625" style="8" customWidth="1"/>
    <col min="8630" max="8630" width="13.42578125" style="8" bestFit="1" customWidth="1"/>
    <col min="8631" max="8631" width="12" style="8" bestFit="1" customWidth="1"/>
    <col min="8632" max="8632" width="10.5703125" style="8" bestFit="1" customWidth="1"/>
    <col min="8633" max="8633" width="10.7109375" style="8" bestFit="1" customWidth="1"/>
    <col min="8634" max="8638" width="12" style="8" bestFit="1" customWidth="1"/>
    <col min="8639" max="8639" width="11.85546875" style="8" bestFit="1" customWidth="1"/>
    <col min="8640" max="8641" width="12" style="8" bestFit="1" customWidth="1"/>
    <col min="8642" max="8642" width="13.5703125" style="8" bestFit="1" customWidth="1"/>
    <col min="8643" max="8643" width="10.85546875" style="8" customWidth="1"/>
    <col min="8644" max="8644" width="13" style="8" customWidth="1"/>
    <col min="8645" max="8645" width="11.28515625" style="8" customWidth="1"/>
    <col min="8646" max="8646" width="13.5703125" style="8" bestFit="1" customWidth="1"/>
    <col min="8647" max="8647" width="12" style="8" bestFit="1" customWidth="1"/>
    <col min="8648" max="8648" width="11.7109375" style="8" customWidth="1"/>
    <col min="8649" max="8649" width="13.42578125" style="8" bestFit="1" customWidth="1"/>
    <col min="8650" max="8650" width="13.7109375" style="8" bestFit="1" customWidth="1"/>
    <col min="8651" max="8651" width="11" style="8" bestFit="1" customWidth="1"/>
    <col min="8652" max="8652" width="13.42578125" style="8" bestFit="1" customWidth="1"/>
    <col min="8653" max="8653" width="13.7109375" style="8" bestFit="1" customWidth="1"/>
    <col min="8654" max="8654" width="13.7109375" style="8" customWidth="1"/>
    <col min="8655" max="8655" width="13.7109375" style="8" bestFit="1" customWidth="1"/>
    <col min="8656" max="8656" width="6.85546875" style="8" customWidth="1"/>
    <col min="8657" max="8657" width="9.28515625" style="8" customWidth="1"/>
    <col min="8658" max="8658" width="12.7109375" style="8" customWidth="1"/>
    <col min="8659" max="8670" width="11.28515625" style="8" customWidth="1"/>
    <col min="8671" max="8671" width="10.85546875" style="8" customWidth="1"/>
    <col min="8672" max="8684" width="11.42578125" style="8" customWidth="1"/>
    <col min="8685" max="8685" width="9.28515625" style="8" customWidth="1"/>
    <col min="8686" max="8686" width="12.7109375" style="8" customWidth="1"/>
    <col min="8687" max="8698" width="11.42578125" style="8" customWidth="1"/>
    <col min="8699" max="8699" width="11.85546875" style="8" customWidth="1"/>
    <col min="8700" max="8712" width="11.42578125" style="8" customWidth="1"/>
    <col min="8713" max="8713" width="9.28515625" style="8" customWidth="1"/>
    <col min="8714" max="8714" width="11.28515625" style="8" customWidth="1"/>
    <col min="8715" max="8715" width="10" style="8" customWidth="1"/>
    <col min="8716" max="8716" width="9.28515625" style="8" customWidth="1"/>
    <col min="8717" max="8722" width="12" style="8" customWidth="1"/>
    <col min="8723" max="8723" width="10" style="8" customWidth="1"/>
    <col min="8724" max="8724" width="10.7109375" style="8" customWidth="1"/>
    <col min="8725" max="8725" width="10.28515625" style="8" customWidth="1"/>
    <col min="8726" max="8726" width="9.5703125" style="8" customWidth="1"/>
    <col min="8727" max="8727" width="10.85546875" style="8" customWidth="1"/>
    <col min="8728" max="8728" width="9.7109375" style="8" customWidth="1"/>
    <col min="8729" max="8729" width="9" style="8" customWidth="1"/>
    <col min="8730" max="8731" width="9.7109375" style="8" customWidth="1"/>
    <col min="8732" max="8732" width="10.140625" style="8" customWidth="1"/>
    <col min="8733" max="8733" width="9.85546875" style="8" customWidth="1"/>
    <col min="8734" max="8734" width="10.85546875" style="8" customWidth="1"/>
    <col min="8735" max="8735" width="10" style="8" customWidth="1"/>
    <col min="8736" max="8736" width="11.140625" style="8" customWidth="1"/>
    <col min="8737" max="8737" width="10.140625" style="8" customWidth="1"/>
    <col min="8738" max="8738" width="10.5703125" style="8" customWidth="1"/>
    <col min="8739" max="8739" width="10.7109375" style="8" customWidth="1"/>
    <col min="8740" max="8884" width="9.140625" style="8"/>
    <col min="8885" max="8885" width="9.28515625" style="8" customWidth="1"/>
    <col min="8886" max="8886" width="13.42578125" style="8" bestFit="1" customWidth="1"/>
    <col min="8887" max="8887" width="12" style="8" bestFit="1" customWidth="1"/>
    <col min="8888" max="8888" width="10.5703125" style="8" bestFit="1" customWidth="1"/>
    <col min="8889" max="8889" width="10.7109375" style="8" bestFit="1" customWidth="1"/>
    <col min="8890" max="8894" width="12" style="8" bestFit="1" customWidth="1"/>
    <col min="8895" max="8895" width="11.85546875" style="8" bestFit="1" customWidth="1"/>
    <col min="8896" max="8897" width="12" style="8" bestFit="1" customWidth="1"/>
    <col min="8898" max="8898" width="13.5703125" style="8" bestFit="1" customWidth="1"/>
    <col min="8899" max="8899" width="10.85546875" style="8" customWidth="1"/>
    <col min="8900" max="8900" width="13" style="8" customWidth="1"/>
    <col min="8901" max="8901" width="11.28515625" style="8" customWidth="1"/>
    <col min="8902" max="8902" width="13.5703125" style="8" bestFit="1" customWidth="1"/>
    <col min="8903" max="8903" width="12" style="8" bestFit="1" customWidth="1"/>
    <col min="8904" max="8904" width="11.7109375" style="8" customWidth="1"/>
    <col min="8905" max="8905" width="13.42578125" style="8" bestFit="1" customWidth="1"/>
    <col min="8906" max="8906" width="13.7109375" style="8" bestFit="1" customWidth="1"/>
    <col min="8907" max="8907" width="11" style="8" bestFit="1" customWidth="1"/>
    <col min="8908" max="8908" width="13.42578125" style="8" bestFit="1" customWidth="1"/>
    <col min="8909" max="8909" width="13.7109375" style="8" bestFit="1" customWidth="1"/>
    <col min="8910" max="8910" width="13.7109375" style="8" customWidth="1"/>
    <col min="8911" max="8911" width="13.7109375" style="8" bestFit="1" customWidth="1"/>
    <col min="8912" max="8912" width="6.85546875" style="8" customWidth="1"/>
    <col min="8913" max="8913" width="9.28515625" style="8" customWidth="1"/>
    <col min="8914" max="8914" width="12.7109375" style="8" customWidth="1"/>
    <col min="8915" max="8926" width="11.28515625" style="8" customWidth="1"/>
    <col min="8927" max="8927" width="10.85546875" style="8" customWidth="1"/>
    <col min="8928" max="8940" width="11.42578125" style="8" customWidth="1"/>
    <col min="8941" max="8941" width="9.28515625" style="8" customWidth="1"/>
    <col min="8942" max="8942" width="12.7109375" style="8" customWidth="1"/>
    <col min="8943" max="8954" width="11.42578125" style="8" customWidth="1"/>
    <col min="8955" max="8955" width="11.85546875" style="8" customWidth="1"/>
    <col min="8956" max="8968" width="11.42578125" style="8" customWidth="1"/>
    <col min="8969" max="8969" width="9.28515625" style="8" customWidth="1"/>
    <col min="8970" max="8970" width="11.28515625" style="8" customWidth="1"/>
    <col min="8971" max="8971" width="10" style="8" customWidth="1"/>
    <col min="8972" max="8972" width="9.28515625" style="8" customWidth="1"/>
    <col min="8973" max="8978" width="12" style="8" customWidth="1"/>
    <col min="8979" max="8979" width="10" style="8" customWidth="1"/>
    <col min="8980" max="8980" width="10.7109375" style="8" customWidth="1"/>
    <col min="8981" max="8981" width="10.28515625" style="8" customWidth="1"/>
    <col min="8982" max="8982" width="9.5703125" style="8" customWidth="1"/>
    <col min="8983" max="8983" width="10.85546875" style="8" customWidth="1"/>
    <col min="8984" max="8984" width="9.7109375" style="8" customWidth="1"/>
    <col min="8985" max="8985" width="9" style="8" customWidth="1"/>
    <col min="8986" max="8987" width="9.7109375" style="8" customWidth="1"/>
    <col min="8988" max="8988" width="10.140625" style="8" customWidth="1"/>
    <col min="8989" max="8989" width="9.85546875" style="8" customWidth="1"/>
    <col min="8990" max="8990" width="10.85546875" style="8" customWidth="1"/>
    <col min="8991" max="8991" width="10" style="8" customWidth="1"/>
    <col min="8992" max="8992" width="11.140625" style="8" customWidth="1"/>
    <col min="8993" max="8993" width="10.140625" style="8" customWidth="1"/>
    <col min="8994" max="8994" width="10.5703125" style="8" customWidth="1"/>
    <col min="8995" max="8995" width="10.7109375" style="8" customWidth="1"/>
    <col min="8996" max="9140" width="9.140625" style="8"/>
    <col min="9141" max="9141" width="9.28515625" style="8" customWidth="1"/>
    <col min="9142" max="9142" width="13.42578125" style="8" bestFit="1" customWidth="1"/>
    <col min="9143" max="9143" width="12" style="8" bestFit="1" customWidth="1"/>
    <col min="9144" max="9144" width="10.5703125" style="8" bestFit="1" customWidth="1"/>
    <col min="9145" max="9145" width="10.7109375" style="8" bestFit="1" customWidth="1"/>
    <col min="9146" max="9150" width="12" style="8" bestFit="1" customWidth="1"/>
    <col min="9151" max="9151" width="11.85546875" style="8" bestFit="1" customWidth="1"/>
    <col min="9152" max="9153" width="12" style="8" bestFit="1" customWidth="1"/>
    <col min="9154" max="9154" width="13.5703125" style="8" bestFit="1" customWidth="1"/>
    <col min="9155" max="9155" width="10.85546875" style="8" customWidth="1"/>
    <col min="9156" max="9156" width="13" style="8" customWidth="1"/>
    <col min="9157" max="9157" width="11.28515625" style="8" customWidth="1"/>
    <col min="9158" max="9158" width="13.5703125" style="8" bestFit="1" customWidth="1"/>
    <col min="9159" max="9159" width="12" style="8" bestFit="1" customWidth="1"/>
    <col min="9160" max="9160" width="11.7109375" style="8" customWidth="1"/>
    <col min="9161" max="9161" width="13.42578125" style="8" bestFit="1" customWidth="1"/>
    <col min="9162" max="9162" width="13.7109375" style="8" bestFit="1" customWidth="1"/>
    <col min="9163" max="9163" width="11" style="8" bestFit="1" customWidth="1"/>
    <col min="9164" max="9164" width="13.42578125" style="8" bestFit="1" customWidth="1"/>
    <col min="9165" max="9165" width="13.7109375" style="8" bestFit="1" customWidth="1"/>
    <col min="9166" max="9166" width="13.7109375" style="8" customWidth="1"/>
    <col min="9167" max="9167" width="13.7109375" style="8" bestFit="1" customWidth="1"/>
    <col min="9168" max="9168" width="6.85546875" style="8" customWidth="1"/>
    <col min="9169" max="9169" width="9.28515625" style="8" customWidth="1"/>
    <col min="9170" max="9170" width="12.7109375" style="8" customWidth="1"/>
    <col min="9171" max="9182" width="11.28515625" style="8" customWidth="1"/>
    <col min="9183" max="9183" width="10.85546875" style="8" customWidth="1"/>
    <col min="9184" max="9196" width="11.42578125" style="8" customWidth="1"/>
    <col min="9197" max="9197" width="9.28515625" style="8" customWidth="1"/>
    <col min="9198" max="9198" width="12.7109375" style="8" customWidth="1"/>
    <col min="9199" max="9210" width="11.42578125" style="8" customWidth="1"/>
    <col min="9211" max="9211" width="11.85546875" style="8" customWidth="1"/>
    <col min="9212" max="9224" width="11.42578125" style="8" customWidth="1"/>
    <col min="9225" max="9225" width="9.28515625" style="8" customWidth="1"/>
    <col min="9226" max="9226" width="11.28515625" style="8" customWidth="1"/>
    <col min="9227" max="9227" width="10" style="8" customWidth="1"/>
    <col min="9228" max="9228" width="9.28515625" style="8" customWidth="1"/>
    <col min="9229" max="9234" width="12" style="8" customWidth="1"/>
    <col min="9235" max="9235" width="10" style="8" customWidth="1"/>
    <col min="9236" max="9236" width="10.7109375" style="8" customWidth="1"/>
    <col min="9237" max="9237" width="10.28515625" style="8" customWidth="1"/>
    <col min="9238" max="9238" width="9.5703125" style="8" customWidth="1"/>
    <col min="9239" max="9239" width="10.85546875" style="8" customWidth="1"/>
    <col min="9240" max="9240" width="9.7109375" style="8" customWidth="1"/>
    <col min="9241" max="9241" width="9" style="8" customWidth="1"/>
    <col min="9242" max="9243" width="9.7109375" style="8" customWidth="1"/>
    <col min="9244" max="9244" width="10.140625" style="8" customWidth="1"/>
    <col min="9245" max="9245" width="9.85546875" style="8" customWidth="1"/>
    <col min="9246" max="9246" width="10.85546875" style="8" customWidth="1"/>
    <col min="9247" max="9247" width="10" style="8" customWidth="1"/>
    <col min="9248" max="9248" width="11.140625" style="8" customWidth="1"/>
    <col min="9249" max="9249" width="10.140625" style="8" customWidth="1"/>
    <col min="9250" max="9250" width="10.5703125" style="8" customWidth="1"/>
    <col min="9251" max="9251" width="10.7109375" style="8" customWidth="1"/>
    <col min="9252" max="9396" width="9.140625" style="8"/>
    <col min="9397" max="9397" width="9.28515625" style="8" customWidth="1"/>
    <col min="9398" max="9398" width="13.42578125" style="8" bestFit="1" customWidth="1"/>
    <col min="9399" max="9399" width="12" style="8" bestFit="1" customWidth="1"/>
    <col min="9400" max="9400" width="10.5703125" style="8" bestFit="1" customWidth="1"/>
    <col min="9401" max="9401" width="10.7109375" style="8" bestFit="1" customWidth="1"/>
    <col min="9402" max="9406" width="12" style="8" bestFit="1" customWidth="1"/>
    <col min="9407" max="9407" width="11.85546875" style="8" bestFit="1" customWidth="1"/>
    <col min="9408" max="9409" width="12" style="8" bestFit="1" customWidth="1"/>
    <col min="9410" max="9410" width="13.5703125" style="8" bestFit="1" customWidth="1"/>
    <col min="9411" max="9411" width="10.85546875" style="8" customWidth="1"/>
    <col min="9412" max="9412" width="13" style="8" customWidth="1"/>
    <col min="9413" max="9413" width="11.28515625" style="8" customWidth="1"/>
    <col min="9414" max="9414" width="13.5703125" style="8" bestFit="1" customWidth="1"/>
    <col min="9415" max="9415" width="12" style="8" bestFit="1" customWidth="1"/>
    <col min="9416" max="9416" width="11.7109375" style="8" customWidth="1"/>
    <col min="9417" max="9417" width="13.42578125" style="8" bestFit="1" customWidth="1"/>
    <col min="9418" max="9418" width="13.7109375" style="8" bestFit="1" customWidth="1"/>
    <col min="9419" max="9419" width="11" style="8" bestFit="1" customWidth="1"/>
    <col min="9420" max="9420" width="13.42578125" style="8" bestFit="1" customWidth="1"/>
    <col min="9421" max="9421" width="13.7109375" style="8" bestFit="1" customWidth="1"/>
    <col min="9422" max="9422" width="13.7109375" style="8" customWidth="1"/>
    <col min="9423" max="9423" width="13.7109375" style="8" bestFit="1" customWidth="1"/>
    <col min="9424" max="9424" width="6.85546875" style="8" customWidth="1"/>
    <col min="9425" max="9425" width="9.28515625" style="8" customWidth="1"/>
    <col min="9426" max="9426" width="12.7109375" style="8" customWidth="1"/>
    <col min="9427" max="9438" width="11.28515625" style="8" customWidth="1"/>
    <col min="9439" max="9439" width="10.85546875" style="8" customWidth="1"/>
    <col min="9440" max="9452" width="11.42578125" style="8" customWidth="1"/>
    <col min="9453" max="9453" width="9.28515625" style="8" customWidth="1"/>
    <col min="9454" max="9454" width="12.7109375" style="8" customWidth="1"/>
    <col min="9455" max="9466" width="11.42578125" style="8" customWidth="1"/>
    <col min="9467" max="9467" width="11.85546875" style="8" customWidth="1"/>
    <col min="9468" max="9480" width="11.42578125" style="8" customWidth="1"/>
    <col min="9481" max="9481" width="9.28515625" style="8" customWidth="1"/>
    <col min="9482" max="9482" width="11.28515625" style="8" customWidth="1"/>
    <col min="9483" max="9483" width="10" style="8" customWidth="1"/>
    <col min="9484" max="9484" width="9.28515625" style="8" customWidth="1"/>
    <col min="9485" max="9490" width="12" style="8" customWidth="1"/>
    <col min="9491" max="9491" width="10" style="8" customWidth="1"/>
    <col min="9492" max="9492" width="10.7109375" style="8" customWidth="1"/>
    <col min="9493" max="9493" width="10.28515625" style="8" customWidth="1"/>
    <col min="9494" max="9494" width="9.5703125" style="8" customWidth="1"/>
    <col min="9495" max="9495" width="10.85546875" style="8" customWidth="1"/>
    <col min="9496" max="9496" width="9.7109375" style="8" customWidth="1"/>
    <col min="9497" max="9497" width="9" style="8" customWidth="1"/>
    <col min="9498" max="9499" width="9.7109375" style="8" customWidth="1"/>
    <col min="9500" max="9500" width="10.140625" style="8" customWidth="1"/>
    <col min="9501" max="9501" width="9.85546875" style="8" customWidth="1"/>
    <col min="9502" max="9502" width="10.85546875" style="8" customWidth="1"/>
    <col min="9503" max="9503" width="10" style="8" customWidth="1"/>
    <col min="9504" max="9504" width="11.140625" style="8" customWidth="1"/>
    <col min="9505" max="9505" width="10.140625" style="8" customWidth="1"/>
    <col min="9506" max="9506" width="10.5703125" style="8" customWidth="1"/>
    <col min="9507" max="9507" width="10.7109375" style="8" customWidth="1"/>
    <col min="9508" max="9652" width="9.140625" style="8"/>
    <col min="9653" max="9653" width="9.28515625" style="8" customWidth="1"/>
    <col min="9654" max="9654" width="13.42578125" style="8" bestFit="1" customWidth="1"/>
    <col min="9655" max="9655" width="12" style="8" bestFit="1" customWidth="1"/>
    <col min="9656" max="9656" width="10.5703125" style="8" bestFit="1" customWidth="1"/>
    <col min="9657" max="9657" width="10.7109375" style="8" bestFit="1" customWidth="1"/>
    <col min="9658" max="9662" width="12" style="8" bestFit="1" customWidth="1"/>
    <col min="9663" max="9663" width="11.85546875" style="8" bestFit="1" customWidth="1"/>
    <col min="9664" max="9665" width="12" style="8" bestFit="1" customWidth="1"/>
    <col min="9666" max="9666" width="13.5703125" style="8" bestFit="1" customWidth="1"/>
    <col min="9667" max="9667" width="10.85546875" style="8" customWidth="1"/>
    <col min="9668" max="9668" width="13" style="8" customWidth="1"/>
    <col min="9669" max="9669" width="11.28515625" style="8" customWidth="1"/>
    <col min="9670" max="9670" width="13.5703125" style="8" bestFit="1" customWidth="1"/>
    <col min="9671" max="9671" width="12" style="8" bestFit="1" customWidth="1"/>
    <col min="9672" max="9672" width="11.7109375" style="8" customWidth="1"/>
    <col min="9673" max="9673" width="13.42578125" style="8" bestFit="1" customWidth="1"/>
    <col min="9674" max="9674" width="13.7109375" style="8" bestFit="1" customWidth="1"/>
    <col min="9675" max="9675" width="11" style="8" bestFit="1" customWidth="1"/>
    <col min="9676" max="9676" width="13.42578125" style="8" bestFit="1" customWidth="1"/>
    <col min="9677" max="9677" width="13.7109375" style="8" bestFit="1" customWidth="1"/>
    <col min="9678" max="9678" width="13.7109375" style="8" customWidth="1"/>
    <col min="9679" max="9679" width="13.7109375" style="8" bestFit="1" customWidth="1"/>
    <col min="9680" max="9680" width="6.85546875" style="8" customWidth="1"/>
    <col min="9681" max="9681" width="9.28515625" style="8" customWidth="1"/>
    <col min="9682" max="9682" width="12.7109375" style="8" customWidth="1"/>
    <col min="9683" max="9694" width="11.28515625" style="8" customWidth="1"/>
    <col min="9695" max="9695" width="10.85546875" style="8" customWidth="1"/>
    <col min="9696" max="9708" width="11.42578125" style="8" customWidth="1"/>
    <col min="9709" max="9709" width="9.28515625" style="8" customWidth="1"/>
    <col min="9710" max="9710" width="12.7109375" style="8" customWidth="1"/>
    <col min="9711" max="9722" width="11.42578125" style="8" customWidth="1"/>
    <col min="9723" max="9723" width="11.85546875" style="8" customWidth="1"/>
    <col min="9724" max="9736" width="11.42578125" style="8" customWidth="1"/>
    <col min="9737" max="9737" width="9.28515625" style="8" customWidth="1"/>
    <col min="9738" max="9738" width="11.28515625" style="8" customWidth="1"/>
    <col min="9739" max="9739" width="10" style="8" customWidth="1"/>
    <col min="9740" max="9740" width="9.28515625" style="8" customWidth="1"/>
    <col min="9741" max="9746" width="12" style="8" customWidth="1"/>
    <col min="9747" max="9747" width="10" style="8" customWidth="1"/>
    <col min="9748" max="9748" width="10.7109375" style="8" customWidth="1"/>
    <col min="9749" max="9749" width="10.28515625" style="8" customWidth="1"/>
    <col min="9750" max="9750" width="9.5703125" style="8" customWidth="1"/>
    <col min="9751" max="9751" width="10.85546875" style="8" customWidth="1"/>
    <col min="9752" max="9752" width="9.7109375" style="8" customWidth="1"/>
    <col min="9753" max="9753" width="9" style="8" customWidth="1"/>
    <col min="9754" max="9755" width="9.7109375" style="8" customWidth="1"/>
    <col min="9756" max="9756" width="10.140625" style="8" customWidth="1"/>
    <col min="9757" max="9757" width="9.85546875" style="8" customWidth="1"/>
    <col min="9758" max="9758" width="10.85546875" style="8" customWidth="1"/>
    <col min="9759" max="9759" width="10" style="8" customWidth="1"/>
    <col min="9760" max="9760" width="11.140625" style="8" customWidth="1"/>
    <col min="9761" max="9761" width="10.140625" style="8" customWidth="1"/>
    <col min="9762" max="9762" width="10.5703125" style="8" customWidth="1"/>
    <col min="9763" max="9763" width="10.7109375" style="8" customWidth="1"/>
    <col min="9764" max="9908" width="9.140625" style="8"/>
    <col min="9909" max="9909" width="9.28515625" style="8" customWidth="1"/>
    <col min="9910" max="9910" width="13.42578125" style="8" bestFit="1" customWidth="1"/>
    <col min="9911" max="9911" width="12" style="8" bestFit="1" customWidth="1"/>
    <col min="9912" max="9912" width="10.5703125" style="8" bestFit="1" customWidth="1"/>
    <col min="9913" max="9913" width="10.7109375" style="8" bestFit="1" customWidth="1"/>
    <col min="9914" max="9918" width="12" style="8" bestFit="1" customWidth="1"/>
    <col min="9919" max="9919" width="11.85546875" style="8" bestFit="1" customWidth="1"/>
    <col min="9920" max="9921" width="12" style="8" bestFit="1" customWidth="1"/>
    <col min="9922" max="9922" width="13.5703125" style="8" bestFit="1" customWidth="1"/>
    <col min="9923" max="9923" width="10.85546875" style="8" customWidth="1"/>
    <col min="9924" max="9924" width="13" style="8" customWidth="1"/>
    <col min="9925" max="9925" width="11.28515625" style="8" customWidth="1"/>
    <col min="9926" max="9926" width="13.5703125" style="8" bestFit="1" customWidth="1"/>
    <col min="9927" max="9927" width="12" style="8" bestFit="1" customWidth="1"/>
    <col min="9928" max="9928" width="11.7109375" style="8" customWidth="1"/>
    <col min="9929" max="9929" width="13.42578125" style="8" bestFit="1" customWidth="1"/>
    <col min="9930" max="9930" width="13.7109375" style="8" bestFit="1" customWidth="1"/>
    <col min="9931" max="9931" width="11" style="8" bestFit="1" customWidth="1"/>
    <col min="9932" max="9932" width="13.42578125" style="8" bestFit="1" customWidth="1"/>
    <col min="9933" max="9933" width="13.7109375" style="8" bestFit="1" customWidth="1"/>
    <col min="9934" max="9934" width="13.7109375" style="8" customWidth="1"/>
    <col min="9935" max="9935" width="13.7109375" style="8" bestFit="1" customWidth="1"/>
    <col min="9936" max="9936" width="6.85546875" style="8" customWidth="1"/>
    <col min="9937" max="9937" width="9.28515625" style="8" customWidth="1"/>
    <col min="9938" max="9938" width="12.7109375" style="8" customWidth="1"/>
    <col min="9939" max="9950" width="11.28515625" style="8" customWidth="1"/>
    <col min="9951" max="9951" width="10.85546875" style="8" customWidth="1"/>
    <col min="9952" max="9964" width="11.42578125" style="8" customWidth="1"/>
    <col min="9965" max="9965" width="9.28515625" style="8" customWidth="1"/>
    <col min="9966" max="9966" width="12.7109375" style="8" customWidth="1"/>
    <col min="9967" max="9978" width="11.42578125" style="8" customWidth="1"/>
    <col min="9979" max="9979" width="11.85546875" style="8" customWidth="1"/>
    <col min="9980" max="9992" width="11.42578125" style="8" customWidth="1"/>
    <col min="9993" max="9993" width="9.28515625" style="8" customWidth="1"/>
    <col min="9994" max="9994" width="11.28515625" style="8" customWidth="1"/>
    <col min="9995" max="9995" width="10" style="8" customWidth="1"/>
    <col min="9996" max="9996" width="9.28515625" style="8" customWidth="1"/>
    <col min="9997" max="10002" width="12" style="8" customWidth="1"/>
    <col min="10003" max="10003" width="10" style="8" customWidth="1"/>
    <col min="10004" max="10004" width="10.7109375" style="8" customWidth="1"/>
    <col min="10005" max="10005" width="10.28515625" style="8" customWidth="1"/>
    <col min="10006" max="10006" width="9.5703125" style="8" customWidth="1"/>
    <col min="10007" max="10007" width="10.85546875" style="8" customWidth="1"/>
    <col min="10008" max="10008" width="9.7109375" style="8" customWidth="1"/>
    <col min="10009" max="10009" width="9" style="8" customWidth="1"/>
    <col min="10010" max="10011" width="9.7109375" style="8" customWidth="1"/>
    <col min="10012" max="10012" width="10.140625" style="8" customWidth="1"/>
    <col min="10013" max="10013" width="9.85546875" style="8" customWidth="1"/>
    <col min="10014" max="10014" width="10.85546875" style="8" customWidth="1"/>
    <col min="10015" max="10015" width="10" style="8" customWidth="1"/>
    <col min="10016" max="10016" width="11.140625" style="8" customWidth="1"/>
    <col min="10017" max="10017" width="10.140625" style="8" customWidth="1"/>
    <col min="10018" max="10018" width="10.5703125" style="8" customWidth="1"/>
    <col min="10019" max="10019" width="10.7109375" style="8" customWidth="1"/>
    <col min="10020" max="10164" width="9.140625" style="8"/>
    <col min="10165" max="10165" width="9.28515625" style="8" customWidth="1"/>
    <col min="10166" max="10166" width="13.42578125" style="8" bestFit="1" customWidth="1"/>
    <col min="10167" max="10167" width="12" style="8" bestFit="1" customWidth="1"/>
    <col min="10168" max="10168" width="10.5703125" style="8" bestFit="1" customWidth="1"/>
    <col min="10169" max="10169" width="10.7109375" style="8" bestFit="1" customWidth="1"/>
    <col min="10170" max="10174" width="12" style="8" bestFit="1" customWidth="1"/>
    <col min="10175" max="10175" width="11.85546875" style="8" bestFit="1" customWidth="1"/>
    <col min="10176" max="10177" width="12" style="8" bestFit="1" customWidth="1"/>
    <col min="10178" max="10178" width="13.5703125" style="8" bestFit="1" customWidth="1"/>
    <col min="10179" max="10179" width="10.85546875" style="8" customWidth="1"/>
    <col min="10180" max="10180" width="13" style="8" customWidth="1"/>
    <col min="10181" max="10181" width="11.28515625" style="8" customWidth="1"/>
    <col min="10182" max="10182" width="13.5703125" style="8" bestFit="1" customWidth="1"/>
    <col min="10183" max="10183" width="12" style="8" bestFit="1" customWidth="1"/>
    <col min="10184" max="10184" width="11.7109375" style="8" customWidth="1"/>
    <col min="10185" max="10185" width="13.42578125" style="8" bestFit="1" customWidth="1"/>
    <col min="10186" max="10186" width="13.7109375" style="8" bestFit="1" customWidth="1"/>
    <col min="10187" max="10187" width="11" style="8" bestFit="1" customWidth="1"/>
    <col min="10188" max="10188" width="13.42578125" style="8" bestFit="1" customWidth="1"/>
    <col min="10189" max="10189" width="13.7109375" style="8" bestFit="1" customWidth="1"/>
    <col min="10190" max="10190" width="13.7109375" style="8" customWidth="1"/>
    <col min="10191" max="10191" width="13.7109375" style="8" bestFit="1" customWidth="1"/>
    <col min="10192" max="10192" width="6.85546875" style="8" customWidth="1"/>
    <col min="10193" max="10193" width="9.28515625" style="8" customWidth="1"/>
    <col min="10194" max="10194" width="12.7109375" style="8" customWidth="1"/>
    <col min="10195" max="10206" width="11.28515625" style="8" customWidth="1"/>
    <col min="10207" max="10207" width="10.85546875" style="8" customWidth="1"/>
    <col min="10208" max="10220" width="11.42578125" style="8" customWidth="1"/>
    <col min="10221" max="10221" width="9.28515625" style="8" customWidth="1"/>
    <col min="10222" max="10222" width="12.7109375" style="8" customWidth="1"/>
    <col min="10223" max="10234" width="11.42578125" style="8" customWidth="1"/>
    <col min="10235" max="10235" width="11.85546875" style="8" customWidth="1"/>
    <col min="10236" max="10248" width="11.42578125" style="8" customWidth="1"/>
    <col min="10249" max="10249" width="9.28515625" style="8" customWidth="1"/>
    <col min="10250" max="10250" width="11.28515625" style="8" customWidth="1"/>
    <col min="10251" max="10251" width="10" style="8" customWidth="1"/>
    <col min="10252" max="10252" width="9.28515625" style="8" customWidth="1"/>
    <col min="10253" max="10258" width="12" style="8" customWidth="1"/>
    <col min="10259" max="10259" width="10" style="8" customWidth="1"/>
    <col min="10260" max="10260" width="10.7109375" style="8" customWidth="1"/>
    <col min="10261" max="10261" width="10.28515625" style="8" customWidth="1"/>
    <col min="10262" max="10262" width="9.5703125" style="8" customWidth="1"/>
    <col min="10263" max="10263" width="10.85546875" style="8" customWidth="1"/>
    <col min="10264" max="10264" width="9.7109375" style="8" customWidth="1"/>
    <col min="10265" max="10265" width="9" style="8" customWidth="1"/>
    <col min="10266" max="10267" width="9.7109375" style="8" customWidth="1"/>
    <col min="10268" max="10268" width="10.140625" style="8" customWidth="1"/>
    <col min="10269" max="10269" width="9.85546875" style="8" customWidth="1"/>
    <col min="10270" max="10270" width="10.85546875" style="8" customWidth="1"/>
    <col min="10271" max="10271" width="10" style="8" customWidth="1"/>
    <col min="10272" max="10272" width="11.140625" style="8" customWidth="1"/>
    <col min="10273" max="10273" width="10.140625" style="8" customWidth="1"/>
    <col min="10274" max="10274" width="10.5703125" style="8" customWidth="1"/>
    <col min="10275" max="10275" width="10.7109375" style="8" customWidth="1"/>
    <col min="10276" max="10420" width="9.140625" style="8"/>
    <col min="10421" max="10421" width="9.28515625" style="8" customWidth="1"/>
    <col min="10422" max="10422" width="13.42578125" style="8" bestFit="1" customWidth="1"/>
    <col min="10423" max="10423" width="12" style="8" bestFit="1" customWidth="1"/>
    <col min="10424" max="10424" width="10.5703125" style="8" bestFit="1" customWidth="1"/>
    <col min="10425" max="10425" width="10.7109375" style="8" bestFit="1" customWidth="1"/>
    <col min="10426" max="10430" width="12" style="8" bestFit="1" customWidth="1"/>
    <col min="10431" max="10431" width="11.85546875" style="8" bestFit="1" customWidth="1"/>
    <col min="10432" max="10433" width="12" style="8" bestFit="1" customWidth="1"/>
    <col min="10434" max="10434" width="13.5703125" style="8" bestFit="1" customWidth="1"/>
    <col min="10435" max="10435" width="10.85546875" style="8" customWidth="1"/>
    <col min="10436" max="10436" width="13" style="8" customWidth="1"/>
    <col min="10437" max="10437" width="11.28515625" style="8" customWidth="1"/>
    <col min="10438" max="10438" width="13.5703125" style="8" bestFit="1" customWidth="1"/>
    <col min="10439" max="10439" width="12" style="8" bestFit="1" customWidth="1"/>
    <col min="10440" max="10440" width="11.7109375" style="8" customWidth="1"/>
    <col min="10441" max="10441" width="13.42578125" style="8" bestFit="1" customWidth="1"/>
    <col min="10442" max="10442" width="13.7109375" style="8" bestFit="1" customWidth="1"/>
    <col min="10443" max="10443" width="11" style="8" bestFit="1" customWidth="1"/>
    <col min="10444" max="10444" width="13.42578125" style="8" bestFit="1" customWidth="1"/>
    <col min="10445" max="10445" width="13.7109375" style="8" bestFit="1" customWidth="1"/>
    <col min="10446" max="10446" width="13.7109375" style="8" customWidth="1"/>
    <col min="10447" max="10447" width="13.7109375" style="8" bestFit="1" customWidth="1"/>
    <col min="10448" max="10448" width="6.85546875" style="8" customWidth="1"/>
    <col min="10449" max="10449" width="9.28515625" style="8" customWidth="1"/>
    <col min="10450" max="10450" width="12.7109375" style="8" customWidth="1"/>
    <col min="10451" max="10462" width="11.28515625" style="8" customWidth="1"/>
    <col min="10463" max="10463" width="10.85546875" style="8" customWidth="1"/>
    <col min="10464" max="10476" width="11.42578125" style="8" customWidth="1"/>
    <col min="10477" max="10477" width="9.28515625" style="8" customWidth="1"/>
    <col min="10478" max="10478" width="12.7109375" style="8" customWidth="1"/>
    <col min="10479" max="10490" width="11.42578125" style="8" customWidth="1"/>
    <col min="10491" max="10491" width="11.85546875" style="8" customWidth="1"/>
    <col min="10492" max="10504" width="11.42578125" style="8" customWidth="1"/>
    <col min="10505" max="10505" width="9.28515625" style="8" customWidth="1"/>
    <col min="10506" max="10506" width="11.28515625" style="8" customWidth="1"/>
    <col min="10507" max="10507" width="10" style="8" customWidth="1"/>
    <col min="10508" max="10508" width="9.28515625" style="8" customWidth="1"/>
    <col min="10509" max="10514" width="12" style="8" customWidth="1"/>
    <col min="10515" max="10515" width="10" style="8" customWidth="1"/>
    <col min="10516" max="10516" width="10.7109375" style="8" customWidth="1"/>
    <col min="10517" max="10517" width="10.28515625" style="8" customWidth="1"/>
    <col min="10518" max="10518" width="9.5703125" style="8" customWidth="1"/>
    <col min="10519" max="10519" width="10.85546875" style="8" customWidth="1"/>
    <col min="10520" max="10520" width="9.7109375" style="8" customWidth="1"/>
    <col min="10521" max="10521" width="9" style="8" customWidth="1"/>
    <col min="10522" max="10523" width="9.7109375" style="8" customWidth="1"/>
    <col min="10524" max="10524" width="10.140625" style="8" customWidth="1"/>
    <col min="10525" max="10525" width="9.85546875" style="8" customWidth="1"/>
    <col min="10526" max="10526" width="10.85546875" style="8" customWidth="1"/>
    <col min="10527" max="10527" width="10" style="8" customWidth="1"/>
    <col min="10528" max="10528" width="11.140625" style="8" customWidth="1"/>
    <col min="10529" max="10529" width="10.140625" style="8" customWidth="1"/>
    <col min="10530" max="10530" width="10.5703125" style="8" customWidth="1"/>
    <col min="10531" max="10531" width="10.7109375" style="8" customWidth="1"/>
    <col min="10532" max="10676" width="9.140625" style="8"/>
    <col min="10677" max="10677" width="9.28515625" style="8" customWidth="1"/>
    <col min="10678" max="10678" width="13.42578125" style="8" bestFit="1" customWidth="1"/>
    <col min="10679" max="10679" width="12" style="8" bestFit="1" customWidth="1"/>
    <col min="10680" max="10680" width="10.5703125" style="8" bestFit="1" customWidth="1"/>
    <col min="10681" max="10681" width="10.7109375" style="8" bestFit="1" customWidth="1"/>
    <col min="10682" max="10686" width="12" style="8" bestFit="1" customWidth="1"/>
    <col min="10687" max="10687" width="11.85546875" style="8" bestFit="1" customWidth="1"/>
    <col min="10688" max="10689" width="12" style="8" bestFit="1" customWidth="1"/>
    <col min="10690" max="10690" width="13.5703125" style="8" bestFit="1" customWidth="1"/>
    <col min="10691" max="10691" width="10.85546875" style="8" customWidth="1"/>
    <col min="10692" max="10692" width="13" style="8" customWidth="1"/>
    <col min="10693" max="10693" width="11.28515625" style="8" customWidth="1"/>
    <col min="10694" max="10694" width="13.5703125" style="8" bestFit="1" customWidth="1"/>
    <col min="10695" max="10695" width="12" style="8" bestFit="1" customWidth="1"/>
    <col min="10696" max="10696" width="11.7109375" style="8" customWidth="1"/>
    <col min="10697" max="10697" width="13.42578125" style="8" bestFit="1" customWidth="1"/>
    <col min="10698" max="10698" width="13.7109375" style="8" bestFit="1" customWidth="1"/>
    <col min="10699" max="10699" width="11" style="8" bestFit="1" customWidth="1"/>
    <col min="10700" max="10700" width="13.42578125" style="8" bestFit="1" customWidth="1"/>
    <col min="10701" max="10701" width="13.7109375" style="8" bestFit="1" customWidth="1"/>
    <col min="10702" max="10702" width="13.7109375" style="8" customWidth="1"/>
    <col min="10703" max="10703" width="13.7109375" style="8" bestFit="1" customWidth="1"/>
    <col min="10704" max="10704" width="6.85546875" style="8" customWidth="1"/>
    <col min="10705" max="10705" width="9.28515625" style="8" customWidth="1"/>
    <col min="10706" max="10706" width="12.7109375" style="8" customWidth="1"/>
    <col min="10707" max="10718" width="11.28515625" style="8" customWidth="1"/>
    <col min="10719" max="10719" width="10.85546875" style="8" customWidth="1"/>
    <col min="10720" max="10732" width="11.42578125" style="8" customWidth="1"/>
    <col min="10733" max="10733" width="9.28515625" style="8" customWidth="1"/>
    <col min="10734" max="10734" width="12.7109375" style="8" customWidth="1"/>
    <col min="10735" max="10746" width="11.42578125" style="8" customWidth="1"/>
    <col min="10747" max="10747" width="11.85546875" style="8" customWidth="1"/>
    <col min="10748" max="10760" width="11.42578125" style="8" customWidth="1"/>
    <col min="10761" max="10761" width="9.28515625" style="8" customWidth="1"/>
    <col min="10762" max="10762" width="11.28515625" style="8" customWidth="1"/>
    <col min="10763" max="10763" width="10" style="8" customWidth="1"/>
    <col min="10764" max="10764" width="9.28515625" style="8" customWidth="1"/>
    <col min="10765" max="10770" width="12" style="8" customWidth="1"/>
    <col min="10771" max="10771" width="10" style="8" customWidth="1"/>
    <col min="10772" max="10772" width="10.7109375" style="8" customWidth="1"/>
    <col min="10773" max="10773" width="10.28515625" style="8" customWidth="1"/>
    <col min="10774" max="10774" width="9.5703125" style="8" customWidth="1"/>
    <col min="10775" max="10775" width="10.85546875" style="8" customWidth="1"/>
    <col min="10776" max="10776" width="9.7109375" style="8" customWidth="1"/>
    <col min="10777" max="10777" width="9" style="8" customWidth="1"/>
    <col min="10778" max="10779" width="9.7109375" style="8" customWidth="1"/>
    <col min="10780" max="10780" width="10.140625" style="8" customWidth="1"/>
    <col min="10781" max="10781" width="9.85546875" style="8" customWidth="1"/>
    <col min="10782" max="10782" width="10.85546875" style="8" customWidth="1"/>
    <col min="10783" max="10783" width="10" style="8" customWidth="1"/>
    <col min="10784" max="10784" width="11.140625" style="8" customWidth="1"/>
    <col min="10785" max="10785" width="10.140625" style="8" customWidth="1"/>
    <col min="10786" max="10786" width="10.5703125" style="8" customWidth="1"/>
    <col min="10787" max="10787" width="10.7109375" style="8" customWidth="1"/>
    <col min="10788" max="10932" width="9.140625" style="8"/>
    <col min="10933" max="10933" width="9.28515625" style="8" customWidth="1"/>
    <col min="10934" max="10934" width="13.42578125" style="8" bestFit="1" customWidth="1"/>
    <col min="10935" max="10935" width="12" style="8" bestFit="1" customWidth="1"/>
    <col min="10936" max="10936" width="10.5703125" style="8" bestFit="1" customWidth="1"/>
    <col min="10937" max="10937" width="10.7109375" style="8" bestFit="1" customWidth="1"/>
    <col min="10938" max="10942" width="12" style="8" bestFit="1" customWidth="1"/>
    <col min="10943" max="10943" width="11.85546875" style="8" bestFit="1" customWidth="1"/>
    <col min="10944" max="10945" width="12" style="8" bestFit="1" customWidth="1"/>
    <col min="10946" max="10946" width="13.5703125" style="8" bestFit="1" customWidth="1"/>
    <col min="10947" max="10947" width="10.85546875" style="8" customWidth="1"/>
    <col min="10948" max="10948" width="13" style="8" customWidth="1"/>
    <col min="10949" max="10949" width="11.28515625" style="8" customWidth="1"/>
    <col min="10950" max="10950" width="13.5703125" style="8" bestFit="1" customWidth="1"/>
    <col min="10951" max="10951" width="12" style="8" bestFit="1" customWidth="1"/>
    <col min="10952" max="10952" width="11.7109375" style="8" customWidth="1"/>
    <col min="10953" max="10953" width="13.42578125" style="8" bestFit="1" customWidth="1"/>
    <col min="10954" max="10954" width="13.7109375" style="8" bestFit="1" customWidth="1"/>
    <col min="10955" max="10955" width="11" style="8" bestFit="1" customWidth="1"/>
    <col min="10956" max="10956" width="13.42578125" style="8" bestFit="1" customWidth="1"/>
    <col min="10957" max="10957" width="13.7109375" style="8" bestFit="1" customWidth="1"/>
    <col min="10958" max="10958" width="13.7109375" style="8" customWidth="1"/>
    <col min="10959" max="10959" width="13.7109375" style="8" bestFit="1" customWidth="1"/>
    <col min="10960" max="10960" width="6.85546875" style="8" customWidth="1"/>
    <col min="10961" max="10961" width="9.28515625" style="8" customWidth="1"/>
    <col min="10962" max="10962" width="12.7109375" style="8" customWidth="1"/>
    <col min="10963" max="10974" width="11.28515625" style="8" customWidth="1"/>
    <col min="10975" max="10975" width="10.85546875" style="8" customWidth="1"/>
    <col min="10976" max="10988" width="11.42578125" style="8" customWidth="1"/>
    <col min="10989" max="10989" width="9.28515625" style="8" customWidth="1"/>
    <col min="10990" max="10990" width="12.7109375" style="8" customWidth="1"/>
    <col min="10991" max="11002" width="11.42578125" style="8" customWidth="1"/>
    <col min="11003" max="11003" width="11.85546875" style="8" customWidth="1"/>
    <col min="11004" max="11016" width="11.42578125" style="8" customWidth="1"/>
    <col min="11017" max="11017" width="9.28515625" style="8" customWidth="1"/>
    <col min="11018" max="11018" width="11.28515625" style="8" customWidth="1"/>
    <col min="11019" max="11019" width="10" style="8" customWidth="1"/>
    <col min="11020" max="11020" width="9.28515625" style="8" customWidth="1"/>
    <col min="11021" max="11026" width="12" style="8" customWidth="1"/>
    <col min="11027" max="11027" width="10" style="8" customWidth="1"/>
    <col min="11028" max="11028" width="10.7109375" style="8" customWidth="1"/>
    <col min="11029" max="11029" width="10.28515625" style="8" customWidth="1"/>
    <col min="11030" max="11030" width="9.5703125" style="8" customWidth="1"/>
    <col min="11031" max="11031" width="10.85546875" style="8" customWidth="1"/>
    <col min="11032" max="11032" width="9.7109375" style="8" customWidth="1"/>
    <col min="11033" max="11033" width="9" style="8" customWidth="1"/>
    <col min="11034" max="11035" width="9.7109375" style="8" customWidth="1"/>
    <col min="11036" max="11036" width="10.140625" style="8" customWidth="1"/>
    <col min="11037" max="11037" width="9.85546875" style="8" customWidth="1"/>
    <col min="11038" max="11038" width="10.85546875" style="8" customWidth="1"/>
    <col min="11039" max="11039" width="10" style="8" customWidth="1"/>
    <col min="11040" max="11040" width="11.140625" style="8" customWidth="1"/>
    <col min="11041" max="11041" width="10.140625" style="8" customWidth="1"/>
    <col min="11042" max="11042" width="10.5703125" style="8" customWidth="1"/>
    <col min="11043" max="11043" width="10.7109375" style="8" customWidth="1"/>
    <col min="11044" max="11188" width="9.140625" style="8"/>
    <col min="11189" max="11189" width="9.28515625" style="8" customWidth="1"/>
    <col min="11190" max="11190" width="13.42578125" style="8" bestFit="1" customWidth="1"/>
    <col min="11191" max="11191" width="12" style="8" bestFit="1" customWidth="1"/>
    <col min="11192" max="11192" width="10.5703125" style="8" bestFit="1" customWidth="1"/>
    <col min="11193" max="11193" width="10.7109375" style="8" bestFit="1" customWidth="1"/>
    <col min="11194" max="11198" width="12" style="8" bestFit="1" customWidth="1"/>
    <col min="11199" max="11199" width="11.85546875" style="8" bestFit="1" customWidth="1"/>
    <col min="11200" max="11201" width="12" style="8" bestFit="1" customWidth="1"/>
    <col min="11202" max="11202" width="13.5703125" style="8" bestFit="1" customWidth="1"/>
    <col min="11203" max="11203" width="10.85546875" style="8" customWidth="1"/>
    <col min="11204" max="11204" width="13" style="8" customWidth="1"/>
    <col min="11205" max="11205" width="11.28515625" style="8" customWidth="1"/>
    <col min="11206" max="11206" width="13.5703125" style="8" bestFit="1" customWidth="1"/>
    <col min="11207" max="11207" width="12" style="8" bestFit="1" customWidth="1"/>
    <col min="11208" max="11208" width="11.7109375" style="8" customWidth="1"/>
    <col min="11209" max="11209" width="13.42578125" style="8" bestFit="1" customWidth="1"/>
    <col min="11210" max="11210" width="13.7109375" style="8" bestFit="1" customWidth="1"/>
    <col min="11211" max="11211" width="11" style="8" bestFit="1" customWidth="1"/>
    <col min="11212" max="11212" width="13.42578125" style="8" bestFit="1" customWidth="1"/>
    <col min="11213" max="11213" width="13.7109375" style="8" bestFit="1" customWidth="1"/>
    <col min="11214" max="11214" width="13.7109375" style="8" customWidth="1"/>
    <col min="11215" max="11215" width="13.7109375" style="8" bestFit="1" customWidth="1"/>
    <col min="11216" max="11216" width="6.85546875" style="8" customWidth="1"/>
    <col min="11217" max="11217" width="9.28515625" style="8" customWidth="1"/>
    <col min="11218" max="11218" width="12.7109375" style="8" customWidth="1"/>
    <col min="11219" max="11230" width="11.28515625" style="8" customWidth="1"/>
    <col min="11231" max="11231" width="10.85546875" style="8" customWidth="1"/>
    <col min="11232" max="11244" width="11.42578125" style="8" customWidth="1"/>
    <col min="11245" max="11245" width="9.28515625" style="8" customWidth="1"/>
    <col min="11246" max="11246" width="12.7109375" style="8" customWidth="1"/>
    <col min="11247" max="11258" width="11.42578125" style="8" customWidth="1"/>
    <col min="11259" max="11259" width="11.85546875" style="8" customWidth="1"/>
    <col min="11260" max="11272" width="11.42578125" style="8" customWidth="1"/>
    <col min="11273" max="11273" width="9.28515625" style="8" customWidth="1"/>
    <col min="11274" max="11274" width="11.28515625" style="8" customWidth="1"/>
    <col min="11275" max="11275" width="10" style="8" customWidth="1"/>
    <col min="11276" max="11276" width="9.28515625" style="8" customWidth="1"/>
    <col min="11277" max="11282" width="12" style="8" customWidth="1"/>
    <col min="11283" max="11283" width="10" style="8" customWidth="1"/>
    <col min="11284" max="11284" width="10.7109375" style="8" customWidth="1"/>
    <col min="11285" max="11285" width="10.28515625" style="8" customWidth="1"/>
    <col min="11286" max="11286" width="9.5703125" style="8" customWidth="1"/>
    <col min="11287" max="11287" width="10.85546875" style="8" customWidth="1"/>
    <col min="11288" max="11288" width="9.7109375" style="8" customWidth="1"/>
    <col min="11289" max="11289" width="9" style="8" customWidth="1"/>
    <col min="11290" max="11291" width="9.7109375" style="8" customWidth="1"/>
    <col min="11292" max="11292" width="10.140625" style="8" customWidth="1"/>
    <col min="11293" max="11293" width="9.85546875" style="8" customWidth="1"/>
    <col min="11294" max="11294" width="10.85546875" style="8" customWidth="1"/>
    <col min="11295" max="11295" width="10" style="8" customWidth="1"/>
    <col min="11296" max="11296" width="11.140625" style="8" customWidth="1"/>
    <col min="11297" max="11297" width="10.140625" style="8" customWidth="1"/>
    <col min="11298" max="11298" width="10.5703125" style="8" customWidth="1"/>
    <col min="11299" max="11299" width="10.7109375" style="8" customWidth="1"/>
    <col min="11300" max="11444" width="9.140625" style="8"/>
    <col min="11445" max="11445" width="9.28515625" style="8" customWidth="1"/>
    <col min="11446" max="11446" width="13.42578125" style="8" bestFit="1" customWidth="1"/>
    <col min="11447" max="11447" width="12" style="8" bestFit="1" customWidth="1"/>
    <col min="11448" max="11448" width="10.5703125" style="8" bestFit="1" customWidth="1"/>
    <col min="11449" max="11449" width="10.7109375" style="8" bestFit="1" customWidth="1"/>
    <col min="11450" max="11454" width="12" style="8" bestFit="1" customWidth="1"/>
    <col min="11455" max="11455" width="11.85546875" style="8" bestFit="1" customWidth="1"/>
    <col min="11456" max="11457" width="12" style="8" bestFit="1" customWidth="1"/>
    <col min="11458" max="11458" width="13.5703125" style="8" bestFit="1" customWidth="1"/>
    <col min="11459" max="11459" width="10.85546875" style="8" customWidth="1"/>
    <col min="11460" max="11460" width="13" style="8" customWidth="1"/>
    <col min="11461" max="11461" width="11.28515625" style="8" customWidth="1"/>
    <col min="11462" max="11462" width="13.5703125" style="8" bestFit="1" customWidth="1"/>
    <col min="11463" max="11463" width="12" style="8" bestFit="1" customWidth="1"/>
    <col min="11464" max="11464" width="11.7109375" style="8" customWidth="1"/>
    <col min="11465" max="11465" width="13.42578125" style="8" bestFit="1" customWidth="1"/>
    <col min="11466" max="11466" width="13.7109375" style="8" bestFit="1" customWidth="1"/>
    <col min="11467" max="11467" width="11" style="8" bestFit="1" customWidth="1"/>
    <col min="11468" max="11468" width="13.42578125" style="8" bestFit="1" customWidth="1"/>
    <col min="11469" max="11469" width="13.7109375" style="8" bestFit="1" customWidth="1"/>
    <col min="11470" max="11470" width="13.7109375" style="8" customWidth="1"/>
    <col min="11471" max="11471" width="13.7109375" style="8" bestFit="1" customWidth="1"/>
    <col min="11472" max="11472" width="6.85546875" style="8" customWidth="1"/>
    <col min="11473" max="11473" width="9.28515625" style="8" customWidth="1"/>
    <col min="11474" max="11474" width="12.7109375" style="8" customWidth="1"/>
    <col min="11475" max="11486" width="11.28515625" style="8" customWidth="1"/>
    <col min="11487" max="11487" width="10.85546875" style="8" customWidth="1"/>
    <col min="11488" max="11500" width="11.42578125" style="8" customWidth="1"/>
    <col min="11501" max="11501" width="9.28515625" style="8" customWidth="1"/>
    <col min="11502" max="11502" width="12.7109375" style="8" customWidth="1"/>
    <col min="11503" max="11514" width="11.42578125" style="8" customWidth="1"/>
    <col min="11515" max="11515" width="11.85546875" style="8" customWidth="1"/>
    <col min="11516" max="11528" width="11.42578125" style="8" customWidth="1"/>
    <col min="11529" max="11529" width="9.28515625" style="8" customWidth="1"/>
    <col min="11530" max="11530" width="11.28515625" style="8" customWidth="1"/>
    <col min="11531" max="11531" width="10" style="8" customWidth="1"/>
    <col min="11532" max="11532" width="9.28515625" style="8" customWidth="1"/>
    <col min="11533" max="11538" width="12" style="8" customWidth="1"/>
    <col min="11539" max="11539" width="10" style="8" customWidth="1"/>
    <col min="11540" max="11540" width="10.7109375" style="8" customWidth="1"/>
    <col min="11541" max="11541" width="10.28515625" style="8" customWidth="1"/>
    <col min="11542" max="11542" width="9.5703125" style="8" customWidth="1"/>
    <col min="11543" max="11543" width="10.85546875" style="8" customWidth="1"/>
    <col min="11544" max="11544" width="9.7109375" style="8" customWidth="1"/>
    <col min="11545" max="11545" width="9" style="8" customWidth="1"/>
    <col min="11546" max="11547" width="9.7109375" style="8" customWidth="1"/>
    <col min="11548" max="11548" width="10.140625" style="8" customWidth="1"/>
    <col min="11549" max="11549" width="9.85546875" style="8" customWidth="1"/>
    <col min="11550" max="11550" width="10.85546875" style="8" customWidth="1"/>
    <col min="11551" max="11551" width="10" style="8" customWidth="1"/>
    <col min="11552" max="11552" width="11.140625" style="8" customWidth="1"/>
    <col min="11553" max="11553" width="10.140625" style="8" customWidth="1"/>
    <col min="11554" max="11554" width="10.5703125" style="8" customWidth="1"/>
    <col min="11555" max="11555" width="10.7109375" style="8" customWidth="1"/>
    <col min="11556" max="11700" width="9.140625" style="8"/>
    <col min="11701" max="11701" width="9.28515625" style="8" customWidth="1"/>
    <col min="11702" max="11702" width="13.42578125" style="8" bestFit="1" customWidth="1"/>
    <col min="11703" max="11703" width="12" style="8" bestFit="1" customWidth="1"/>
    <col min="11704" max="11704" width="10.5703125" style="8" bestFit="1" customWidth="1"/>
    <col min="11705" max="11705" width="10.7109375" style="8" bestFit="1" customWidth="1"/>
    <col min="11706" max="11710" width="12" style="8" bestFit="1" customWidth="1"/>
    <col min="11711" max="11711" width="11.85546875" style="8" bestFit="1" customWidth="1"/>
    <col min="11712" max="11713" width="12" style="8" bestFit="1" customWidth="1"/>
    <col min="11714" max="11714" width="13.5703125" style="8" bestFit="1" customWidth="1"/>
    <col min="11715" max="11715" width="10.85546875" style="8" customWidth="1"/>
    <col min="11716" max="11716" width="13" style="8" customWidth="1"/>
    <col min="11717" max="11717" width="11.28515625" style="8" customWidth="1"/>
    <col min="11718" max="11718" width="13.5703125" style="8" bestFit="1" customWidth="1"/>
    <col min="11719" max="11719" width="12" style="8" bestFit="1" customWidth="1"/>
    <col min="11720" max="11720" width="11.7109375" style="8" customWidth="1"/>
    <col min="11721" max="11721" width="13.42578125" style="8" bestFit="1" customWidth="1"/>
    <col min="11722" max="11722" width="13.7109375" style="8" bestFit="1" customWidth="1"/>
    <col min="11723" max="11723" width="11" style="8" bestFit="1" customWidth="1"/>
    <col min="11724" max="11724" width="13.42578125" style="8" bestFit="1" customWidth="1"/>
    <col min="11725" max="11725" width="13.7109375" style="8" bestFit="1" customWidth="1"/>
    <col min="11726" max="11726" width="13.7109375" style="8" customWidth="1"/>
    <col min="11727" max="11727" width="13.7109375" style="8" bestFit="1" customWidth="1"/>
    <col min="11728" max="11728" width="6.85546875" style="8" customWidth="1"/>
    <col min="11729" max="11729" width="9.28515625" style="8" customWidth="1"/>
    <col min="11730" max="11730" width="12.7109375" style="8" customWidth="1"/>
    <col min="11731" max="11742" width="11.28515625" style="8" customWidth="1"/>
    <col min="11743" max="11743" width="10.85546875" style="8" customWidth="1"/>
    <col min="11744" max="11756" width="11.42578125" style="8" customWidth="1"/>
    <col min="11757" max="11757" width="9.28515625" style="8" customWidth="1"/>
    <col min="11758" max="11758" width="12.7109375" style="8" customWidth="1"/>
    <col min="11759" max="11770" width="11.42578125" style="8" customWidth="1"/>
    <col min="11771" max="11771" width="11.85546875" style="8" customWidth="1"/>
    <col min="11772" max="11784" width="11.42578125" style="8" customWidth="1"/>
    <col min="11785" max="11785" width="9.28515625" style="8" customWidth="1"/>
    <col min="11786" max="11786" width="11.28515625" style="8" customWidth="1"/>
    <col min="11787" max="11787" width="10" style="8" customWidth="1"/>
    <col min="11788" max="11788" width="9.28515625" style="8" customWidth="1"/>
    <col min="11789" max="11794" width="12" style="8" customWidth="1"/>
    <col min="11795" max="11795" width="10" style="8" customWidth="1"/>
    <col min="11796" max="11796" width="10.7109375" style="8" customWidth="1"/>
    <col min="11797" max="11797" width="10.28515625" style="8" customWidth="1"/>
    <col min="11798" max="11798" width="9.5703125" style="8" customWidth="1"/>
    <col min="11799" max="11799" width="10.85546875" style="8" customWidth="1"/>
    <col min="11800" max="11800" width="9.7109375" style="8" customWidth="1"/>
    <col min="11801" max="11801" width="9" style="8" customWidth="1"/>
    <col min="11802" max="11803" width="9.7109375" style="8" customWidth="1"/>
    <col min="11804" max="11804" width="10.140625" style="8" customWidth="1"/>
    <col min="11805" max="11805" width="9.85546875" style="8" customWidth="1"/>
    <col min="11806" max="11806" width="10.85546875" style="8" customWidth="1"/>
    <col min="11807" max="11807" width="10" style="8" customWidth="1"/>
    <col min="11808" max="11808" width="11.140625" style="8" customWidth="1"/>
    <col min="11809" max="11809" width="10.140625" style="8" customWidth="1"/>
    <col min="11810" max="11810" width="10.5703125" style="8" customWidth="1"/>
    <col min="11811" max="11811" width="10.7109375" style="8" customWidth="1"/>
    <col min="11812" max="11956" width="9.140625" style="8"/>
    <col min="11957" max="11957" width="9.28515625" style="8" customWidth="1"/>
    <col min="11958" max="11958" width="13.42578125" style="8" bestFit="1" customWidth="1"/>
    <col min="11959" max="11959" width="12" style="8" bestFit="1" customWidth="1"/>
    <col min="11960" max="11960" width="10.5703125" style="8" bestFit="1" customWidth="1"/>
    <col min="11961" max="11961" width="10.7109375" style="8" bestFit="1" customWidth="1"/>
    <col min="11962" max="11966" width="12" style="8" bestFit="1" customWidth="1"/>
    <col min="11967" max="11967" width="11.85546875" style="8" bestFit="1" customWidth="1"/>
    <col min="11968" max="11969" width="12" style="8" bestFit="1" customWidth="1"/>
    <col min="11970" max="11970" width="13.5703125" style="8" bestFit="1" customWidth="1"/>
    <col min="11971" max="11971" width="10.85546875" style="8" customWidth="1"/>
    <col min="11972" max="11972" width="13" style="8" customWidth="1"/>
    <col min="11973" max="11973" width="11.28515625" style="8" customWidth="1"/>
    <col min="11974" max="11974" width="13.5703125" style="8" bestFit="1" customWidth="1"/>
    <col min="11975" max="11975" width="12" style="8" bestFit="1" customWidth="1"/>
    <col min="11976" max="11976" width="11.7109375" style="8" customWidth="1"/>
    <col min="11977" max="11977" width="13.42578125" style="8" bestFit="1" customWidth="1"/>
    <col min="11978" max="11978" width="13.7109375" style="8" bestFit="1" customWidth="1"/>
    <col min="11979" max="11979" width="11" style="8" bestFit="1" customWidth="1"/>
    <col min="11980" max="11980" width="13.42578125" style="8" bestFit="1" customWidth="1"/>
    <col min="11981" max="11981" width="13.7109375" style="8" bestFit="1" customWidth="1"/>
    <col min="11982" max="11982" width="13.7109375" style="8" customWidth="1"/>
    <col min="11983" max="11983" width="13.7109375" style="8" bestFit="1" customWidth="1"/>
    <col min="11984" max="11984" width="6.85546875" style="8" customWidth="1"/>
    <col min="11985" max="11985" width="9.28515625" style="8" customWidth="1"/>
    <col min="11986" max="11986" width="12.7109375" style="8" customWidth="1"/>
    <col min="11987" max="11998" width="11.28515625" style="8" customWidth="1"/>
    <col min="11999" max="11999" width="10.85546875" style="8" customWidth="1"/>
    <col min="12000" max="12012" width="11.42578125" style="8" customWidth="1"/>
    <col min="12013" max="12013" width="9.28515625" style="8" customWidth="1"/>
    <col min="12014" max="12014" width="12.7109375" style="8" customWidth="1"/>
    <col min="12015" max="12026" width="11.42578125" style="8" customWidth="1"/>
    <col min="12027" max="12027" width="11.85546875" style="8" customWidth="1"/>
    <col min="12028" max="12040" width="11.42578125" style="8" customWidth="1"/>
    <col min="12041" max="12041" width="9.28515625" style="8" customWidth="1"/>
    <col min="12042" max="12042" width="11.28515625" style="8" customWidth="1"/>
    <col min="12043" max="12043" width="10" style="8" customWidth="1"/>
    <col min="12044" max="12044" width="9.28515625" style="8" customWidth="1"/>
    <col min="12045" max="12050" width="12" style="8" customWidth="1"/>
    <col min="12051" max="12051" width="10" style="8" customWidth="1"/>
    <col min="12052" max="12052" width="10.7109375" style="8" customWidth="1"/>
    <col min="12053" max="12053" width="10.28515625" style="8" customWidth="1"/>
    <col min="12054" max="12054" width="9.5703125" style="8" customWidth="1"/>
    <col min="12055" max="12055" width="10.85546875" style="8" customWidth="1"/>
    <col min="12056" max="12056" width="9.7109375" style="8" customWidth="1"/>
    <col min="12057" max="12057" width="9" style="8" customWidth="1"/>
    <col min="12058" max="12059" width="9.7109375" style="8" customWidth="1"/>
    <col min="12060" max="12060" width="10.140625" style="8" customWidth="1"/>
    <col min="12061" max="12061" width="9.85546875" style="8" customWidth="1"/>
    <col min="12062" max="12062" width="10.85546875" style="8" customWidth="1"/>
    <col min="12063" max="12063" width="10" style="8" customWidth="1"/>
    <col min="12064" max="12064" width="11.140625" style="8" customWidth="1"/>
    <col min="12065" max="12065" width="10.140625" style="8" customWidth="1"/>
    <col min="12066" max="12066" width="10.5703125" style="8" customWidth="1"/>
    <col min="12067" max="12067" width="10.7109375" style="8" customWidth="1"/>
    <col min="12068" max="12212" width="9.140625" style="8"/>
    <col min="12213" max="12213" width="9.28515625" style="8" customWidth="1"/>
    <col min="12214" max="12214" width="13.42578125" style="8" bestFit="1" customWidth="1"/>
    <col min="12215" max="12215" width="12" style="8" bestFit="1" customWidth="1"/>
    <col min="12216" max="12216" width="10.5703125" style="8" bestFit="1" customWidth="1"/>
    <col min="12217" max="12217" width="10.7109375" style="8" bestFit="1" customWidth="1"/>
    <col min="12218" max="12222" width="12" style="8" bestFit="1" customWidth="1"/>
    <col min="12223" max="12223" width="11.85546875" style="8" bestFit="1" customWidth="1"/>
    <col min="12224" max="12225" width="12" style="8" bestFit="1" customWidth="1"/>
    <col min="12226" max="12226" width="13.5703125" style="8" bestFit="1" customWidth="1"/>
    <col min="12227" max="12227" width="10.85546875" style="8" customWidth="1"/>
    <col min="12228" max="12228" width="13" style="8" customWidth="1"/>
    <col min="12229" max="12229" width="11.28515625" style="8" customWidth="1"/>
    <col min="12230" max="12230" width="13.5703125" style="8" bestFit="1" customWidth="1"/>
    <col min="12231" max="12231" width="12" style="8" bestFit="1" customWidth="1"/>
    <col min="12232" max="12232" width="11.7109375" style="8" customWidth="1"/>
    <col min="12233" max="12233" width="13.42578125" style="8" bestFit="1" customWidth="1"/>
    <col min="12234" max="12234" width="13.7109375" style="8" bestFit="1" customWidth="1"/>
    <col min="12235" max="12235" width="11" style="8" bestFit="1" customWidth="1"/>
    <col min="12236" max="12236" width="13.42578125" style="8" bestFit="1" customWidth="1"/>
    <col min="12237" max="12237" width="13.7109375" style="8" bestFit="1" customWidth="1"/>
    <col min="12238" max="12238" width="13.7109375" style="8" customWidth="1"/>
    <col min="12239" max="12239" width="13.7109375" style="8" bestFit="1" customWidth="1"/>
    <col min="12240" max="12240" width="6.85546875" style="8" customWidth="1"/>
    <col min="12241" max="12241" width="9.28515625" style="8" customWidth="1"/>
    <col min="12242" max="12242" width="12.7109375" style="8" customWidth="1"/>
    <col min="12243" max="12254" width="11.28515625" style="8" customWidth="1"/>
    <col min="12255" max="12255" width="10.85546875" style="8" customWidth="1"/>
    <col min="12256" max="12268" width="11.42578125" style="8" customWidth="1"/>
    <col min="12269" max="12269" width="9.28515625" style="8" customWidth="1"/>
    <col min="12270" max="12270" width="12.7109375" style="8" customWidth="1"/>
    <col min="12271" max="12282" width="11.42578125" style="8" customWidth="1"/>
    <col min="12283" max="12283" width="11.85546875" style="8" customWidth="1"/>
    <col min="12284" max="12296" width="11.42578125" style="8" customWidth="1"/>
    <col min="12297" max="12297" width="9.28515625" style="8" customWidth="1"/>
    <col min="12298" max="12298" width="11.28515625" style="8" customWidth="1"/>
    <col min="12299" max="12299" width="10" style="8" customWidth="1"/>
    <col min="12300" max="12300" width="9.28515625" style="8" customWidth="1"/>
    <col min="12301" max="12306" width="12" style="8" customWidth="1"/>
    <col min="12307" max="12307" width="10" style="8" customWidth="1"/>
    <col min="12308" max="12308" width="10.7109375" style="8" customWidth="1"/>
    <col min="12309" max="12309" width="10.28515625" style="8" customWidth="1"/>
    <col min="12310" max="12310" width="9.5703125" style="8" customWidth="1"/>
    <col min="12311" max="12311" width="10.85546875" style="8" customWidth="1"/>
    <col min="12312" max="12312" width="9.7109375" style="8" customWidth="1"/>
    <col min="12313" max="12313" width="9" style="8" customWidth="1"/>
    <col min="12314" max="12315" width="9.7109375" style="8" customWidth="1"/>
    <col min="12316" max="12316" width="10.140625" style="8" customWidth="1"/>
    <col min="12317" max="12317" width="9.85546875" style="8" customWidth="1"/>
    <col min="12318" max="12318" width="10.85546875" style="8" customWidth="1"/>
    <col min="12319" max="12319" width="10" style="8" customWidth="1"/>
    <col min="12320" max="12320" width="11.140625" style="8" customWidth="1"/>
    <col min="12321" max="12321" width="10.140625" style="8" customWidth="1"/>
    <col min="12322" max="12322" width="10.5703125" style="8" customWidth="1"/>
    <col min="12323" max="12323" width="10.7109375" style="8" customWidth="1"/>
    <col min="12324" max="12468" width="9.140625" style="8"/>
    <col min="12469" max="12469" width="9.28515625" style="8" customWidth="1"/>
    <col min="12470" max="12470" width="13.42578125" style="8" bestFit="1" customWidth="1"/>
    <col min="12471" max="12471" width="12" style="8" bestFit="1" customWidth="1"/>
    <col min="12472" max="12472" width="10.5703125" style="8" bestFit="1" customWidth="1"/>
    <col min="12473" max="12473" width="10.7109375" style="8" bestFit="1" customWidth="1"/>
    <col min="12474" max="12478" width="12" style="8" bestFit="1" customWidth="1"/>
    <col min="12479" max="12479" width="11.85546875" style="8" bestFit="1" customWidth="1"/>
    <col min="12480" max="12481" width="12" style="8" bestFit="1" customWidth="1"/>
    <col min="12482" max="12482" width="13.5703125" style="8" bestFit="1" customWidth="1"/>
    <col min="12483" max="12483" width="10.85546875" style="8" customWidth="1"/>
    <col min="12484" max="12484" width="13" style="8" customWidth="1"/>
    <col min="12485" max="12485" width="11.28515625" style="8" customWidth="1"/>
    <col min="12486" max="12486" width="13.5703125" style="8" bestFit="1" customWidth="1"/>
    <col min="12487" max="12487" width="12" style="8" bestFit="1" customWidth="1"/>
    <col min="12488" max="12488" width="11.7109375" style="8" customWidth="1"/>
    <col min="12489" max="12489" width="13.42578125" style="8" bestFit="1" customWidth="1"/>
    <col min="12490" max="12490" width="13.7109375" style="8" bestFit="1" customWidth="1"/>
    <col min="12491" max="12491" width="11" style="8" bestFit="1" customWidth="1"/>
    <col min="12492" max="12492" width="13.42578125" style="8" bestFit="1" customWidth="1"/>
    <col min="12493" max="12493" width="13.7109375" style="8" bestFit="1" customWidth="1"/>
    <col min="12494" max="12494" width="13.7109375" style="8" customWidth="1"/>
    <col min="12495" max="12495" width="13.7109375" style="8" bestFit="1" customWidth="1"/>
    <col min="12496" max="12496" width="6.85546875" style="8" customWidth="1"/>
    <col min="12497" max="12497" width="9.28515625" style="8" customWidth="1"/>
    <col min="12498" max="12498" width="12.7109375" style="8" customWidth="1"/>
    <col min="12499" max="12510" width="11.28515625" style="8" customWidth="1"/>
    <col min="12511" max="12511" width="10.85546875" style="8" customWidth="1"/>
    <col min="12512" max="12524" width="11.42578125" style="8" customWidth="1"/>
    <col min="12525" max="12525" width="9.28515625" style="8" customWidth="1"/>
    <col min="12526" max="12526" width="12.7109375" style="8" customWidth="1"/>
    <col min="12527" max="12538" width="11.42578125" style="8" customWidth="1"/>
    <col min="12539" max="12539" width="11.85546875" style="8" customWidth="1"/>
    <col min="12540" max="12552" width="11.42578125" style="8" customWidth="1"/>
    <col min="12553" max="12553" width="9.28515625" style="8" customWidth="1"/>
    <col min="12554" max="12554" width="11.28515625" style="8" customWidth="1"/>
    <col min="12555" max="12555" width="10" style="8" customWidth="1"/>
    <col min="12556" max="12556" width="9.28515625" style="8" customWidth="1"/>
    <col min="12557" max="12562" width="12" style="8" customWidth="1"/>
    <col min="12563" max="12563" width="10" style="8" customWidth="1"/>
    <col min="12564" max="12564" width="10.7109375" style="8" customWidth="1"/>
    <col min="12565" max="12565" width="10.28515625" style="8" customWidth="1"/>
    <col min="12566" max="12566" width="9.5703125" style="8" customWidth="1"/>
    <col min="12567" max="12567" width="10.85546875" style="8" customWidth="1"/>
    <col min="12568" max="12568" width="9.7109375" style="8" customWidth="1"/>
    <col min="12569" max="12569" width="9" style="8" customWidth="1"/>
    <col min="12570" max="12571" width="9.7109375" style="8" customWidth="1"/>
    <col min="12572" max="12572" width="10.140625" style="8" customWidth="1"/>
    <col min="12573" max="12573" width="9.85546875" style="8" customWidth="1"/>
    <col min="12574" max="12574" width="10.85546875" style="8" customWidth="1"/>
    <col min="12575" max="12575" width="10" style="8" customWidth="1"/>
    <col min="12576" max="12576" width="11.140625" style="8" customWidth="1"/>
    <col min="12577" max="12577" width="10.140625" style="8" customWidth="1"/>
    <col min="12578" max="12578" width="10.5703125" style="8" customWidth="1"/>
    <col min="12579" max="12579" width="10.7109375" style="8" customWidth="1"/>
    <col min="12580" max="12724" width="9.140625" style="8"/>
    <col min="12725" max="12725" width="9.28515625" style="8" customWidth="1"/>
    <col min="12726" max="12726" width="13.42578125" style="8" bestFit="1" customWidth="1"/>
    <col min="12727" max="12727" width="12" style="8" bestFit="1" customWidth="1"/>
    <col min="12728" max="12728" width="10.5703125" style="8" bestFit="1" customWidth="1"/>
    <col min="12729" max="12729" width="10.7109375" style="8" bestFit="1" customWidth="1"/>
    <col min="12730" max="12734" width="12" style="8" bestFit="1" customWidth="1"/>
    <col min="12735" max="12735" width="11.85546875" style="8" bestFit="1" customWidth="1"/>
    <col min="12736" max="12737" width="12" style="8" bestFit="1" customWidth="1"/>
    <col min="12738" max="12738" width="13.5703125" style="8" bestFit="1" customWidth="1"/>
    <col min="12739" max="12739" width="10.85546875" style="8" customWidth="1"/>
    <col min="12740" max="12740" width="13" style="8" customWidth="1"/>
    <col min="12741" max="12741" width="11.28515625" style="8" customWidth="1"/>
    <col min="12742" max="12742" width="13.5703125" style="8" bestFit="1" customWidth="1"/>
    <col min="12743" max="12743" width="12" style="8" bestFit="1" customWidth="1"/>
    <col min="12744" max="12744" width="11.7109375" style="8" customWidth="1"/>
    <col min="12745" max="12745" width="13.42578125" style="8" bestFit="1" customWidth="1"/>
    <col min="12746" max="12746" width="13.7109375" style="8" bestFit="1" customWidth="1"/>
    <col min="12747" max="12747" width="11" style="8" bestFit="1" customWidth="1"/>
    <col min="12748" max="12748" width="13.42578125" style="8" bestFit="1" customWidth="1"/>
    <col min="12749" max="12749" width="13.7109375" style="8" bestFit="1" customWidth="1"/>
    <col min="12750" max="12750" width="13.7109375" style="8" customWidth="1"/>
    <col min="12751" max="12751" width="13.7109375" style="8" bestFit="1" customWidth="1"/>
    <col min="12752" max="12752" width="6.85546875" style="8" customWidth="1"/>
    <col min="12753" max="12753" width="9.28515625" style="8" customWidth="1"/>
    <col min="12754" max="12754" width="12.7109375" style="8" customWidth="1"/>
    <col min="12755" max="12766" width="11.28515625" style="8" customWidth="1"/>
    <col min="12767" max="12767" width="10.85546875" style="8" customWidth="1"/>
    <col min="12768" max="12780" width="11.42578125" style="8" customWidth="1"/>
    <col min="12781" max="12781" width="9.28515625" style="8" customWidth="1"/>
    <col min="12782" max="12782" width="12.7109375" style="8" customWidth="1"/>
    <col min="12783" max="12794" width="11.42578125" style="8" customWidth="1"/>
    <col min="12795" max="12795" width="11.85546875" style="8" customWidth="1"/>
    <col min="12796" max="12808" width="11.42578125" style="8" customWidth="1"/>
    <col min="12809" max="12809" width="9.28515625" style="8" customWidth="1"/>
    <col min="12810" max="12810" width="11.28515625" style="8" customWidth="1"/>
    <col min="12811" max="12811" width="10" style="8" customWidth="1"/>
    <col min="12812" max="12812" width="9.28515625" style="8" customWidth="1"/>
    <col min="12813" max="12818" width="12" style="8" customWidth="1"/>
    <col min="12819" max="12819" width="10" style="8" customWidth="1"/>
    <col min="12820" max="12820" width="10.7109375" style="8" customWidth="1"/>
    <col min="12821" max="12821" width="10.28515625" style="8" customWidth="1"/>
    <col min="12822" max="12822" width="9.5703125" style="8" customWidth="1"/>
    <col min="12823" max="12823" width="10.85546875" style="8" customWidth="1"/>
    <col min="12824" max="12824" width="9.7109375" style="8" customWidth="1"/>
    <col min="12825" max="12825" width="9" style="8" customWidth="1"/>
    <col min="12826" max="12827" width="9.7109375" style="8" customWidth="1"/>
    <col min="12828" max="12828" width="10.140625" style="8" customWidth="1"/>
    <col min="12829" max="12829" width="9.85546875" style="8" customWidth="1"/>
    <col min="12830" max="12830" width="10.85546875" style="8" customWidth="1"/>
    <col min="12831" max="12831" width="10" style="8" customWidth="1"/>
    <col min="12832" max="12832" width="11.140625" style="8" customWidth="1"/>
    <col min="12833" max="12833" width="10.140625" style="8" customWidth="1"/>
    <col min="12834" max="12834" width="10.5703125" style="8" customWidth="1"/>
    <col min="12835" max="12835" width="10.7109375" style="8" customWidth="1"/>
    <col min="12836" max="12980" width="9.140625" style="8"/>
    <col min="12981" max="12981" width="9.28515625" style="8" customWidth="1"/>
    <col min="12982" max="12982" width="13.42578125" style="8" bestFit="1" customWidth="1"/>
    <col min="12983" max="12983" width="12" style="8" bestFit="1" customWidth="1"/>
    <col min="12984" max="12984" width="10.5703125" style="8" bestFit="1" customWidth="1"/>
    <col min="12985" max="12985" width="10.7109375" style="8" bestFit="1" customWidth="1"/>
    <col min="12986" max="12990" width="12" style="8" bestFit="1" customWidth="1"/>
    <col min="12991" max="12991" width="11.85546875" style="8" bestFit="1" customWidth="1"/>
    <col min="12992" max="12993" width="12" style="8" bestFit="1" customWidth="1"/>
    <col min="12994" max="12994" width="13.5703125" style="8" bestFit="1" customWidth="1"/>
    <col min="12995" max="12995" width="10.85546875" style="8" customWidth="1"/>
    <col min="12996" max="12996" width="13" style="8" customWidth="1"/>
    <col min="12997" max="12997" width="11.28515625" style="8" customWidth="1"/>
    <col min="12998" max="12998" width="13.5703125" style="8" bestFit="1" customWidth="1"/>
    <col min="12999" max="12999" width="12" style="8" bestFit="1" customWidth="1"/>
    <col min="13000" max="13000" width="11.7109375" style="8" customWidth="1"/>
    <col min="13001" max="13001" width="13.42578125" style="8" bestFit="1" customWidth="1"/>
    <col min="13002" max="13002" width="13.7109375" style="8" bestFit="1" customWidth="1"/>
    <col min="13003" max="13003" width="11" style="8" bestFit="1" customWidth="1"/>
    <col min="13004" max="13004" width="13.42578125" style="8" bestFit="1" customWidth="1"/>
    <col min="13005" max="13005" width="13.7109375" style="8" bestFit="1" customWidth="1"/>
    <col min="13006" max="13006" width="13.7109375" style="8" customWidth="1"/>
    <col min="13007" max="13007" width="13.7109375" style="8" bestFit="1" customWidth="1"/>
    <col min="13008" max="13008" width="6.85546875" style="8" customWidth="1"/>
    <col min="13009" max="13009" width="9.28515625" style="8" customWidth="1"/>
    <col min="13010" max="13010" width="12.7109375" style="8" customWidth="1"/>
    <col min="13011" max="13022" width="11.28515625" style="8" customWidth="1"/>
    <col min="13023" max="13023" width="10.85546875" style="8" customWidth="1"/>
    <col min="13024" max="13036" width="11.42578125" style="8" customWidth="1"/>
    <col min="13037" max="13037" width="9.28515625" style="8" customWidth="1"/>
    <col min="13038" max="13038" width="12.7109375" style="8" customWidth="1"/>
    <col min="13039" max="13050" width="11.42578125" style="8" customWidth="1"/>
    <col min="13051" max="13051" width="11.85546875" style="8" customWidth="1"/>
    <col min="13052" max="13064" width="11.42578125" style="8" customWidth="1"/>
    <col min="13065" max="13065" width="9.28515625" style="8" customWidth="1"/>
    <col min="13066" max="13066" width="11.28515625" style="8" customWidth="1"/>
    <col min="13067" max="13067" width="10" style="8" customWidth="1"/>
    <col min="13068" max="13068" width="9.28515625" style="8" customWidth="1"/>
    <col min="13069" max="13074" width="12" style="8" customWidth="1"/>
    <col min="13075" max="13075" width="10" style="8" customWidth="1"/>
    <col min="13076" max="13076" width="10.7109375" style="8" customWidth="1"/>
    <col min="13077" max="13077" width="10.28515625" style="8" customWidth="1"/>
    <col min="13078" max="13078" width="9.5703125" style="8" customWidth="1"/>
    <col min="13079" max="13079" width="10.85546875" style="8" customWidth="1"/>
    <col min="13080" max="13080" width="9.7109375" style="8" customWidth="1"/>
    <col min="13081" max="13081" width="9" style="8" customWidth="1"/>
    <col min="13082" max="13083" width="9.7109375" style="8" customWidth="1"/>
    <col min="13084" max="13084" width="10.140625" style="8" customWidth="1"/>
    <col min="13085" max="13085" width="9.85546875" style="8" customWidth="1"/>
    <col min="13086" max="13086" width="10.85546875" style="8" customWidth="1"/>
    <col min="13087" max="13087" width="10" style="8" customWidth="1"/>
    <col min="13088" max="13088" width="11.140625" style="8" customWidth="1"/>
    <col min="13089" max="13089" width="10.140625" style="8" customWidth="1"/>
    <col min="13090" max="13090" width="10.5703125" style="8" customWidth="1"/>
    <col min="13091" max="13091" width="10.7109375" style="8" customWidth="1"/>
    <col min="13092" max="13236" width="9.140625" style="8"/>
    <col min="13237" max="13237" width="9.28515625" style="8" customWidth="1"/>
    <col min="13238" max="13238" width="13.42578125" style="8" bestFit="1" customWidth="1"/>
    <col min="13239" max="13239" width="12" style="8" bestFit="1" customWidth="1"/>
    <col min="13240" max="13240" width="10.5703125" style="8" bestFit="1" customWidth="1"/>
    <col min="13241" max="13241" width="10.7109375" style="8" bestFit="1" customWidth="1"/>
    <col min="13242" max="13246" width="12" style="8" bestFit="1" customWidth="1"/>
    <col min="13247" max="13247" width="11.85546875" style="8" bestFit="1" customWidth="1"/>
    <col min="13248" max="13249" width="12" style="8" bestFit="1" customWidth="1"/>
    <col min="13250" max="13250" width="13.5703125" style="8" bestFit="1" customWidth="1"/>
    <col min="13251" max="13251" width="10.85546875" style="8" customWidth="1"/>
    <col min="13252" max="13252" width="13" style="8" customWidth="1"/>
    <col min="13253" max="13253" width="11.28515625" style="8" customWidth="1"/>
    <col min="13254" max="13254" width="13.5703125" style="8" bestFit="1" customWidth="1"/>
    <col min="13255" max="13255" width="12" style="8" bestFit="1" customWidth="1"/>
    <col min="13256" max="13256" width="11.7109375" style="8" customWidth="1"/>
    <col min="13257" max="13257" width="13.42578125" style="8" bestFit="1" customWidth="1"/>
    <col min="13258" max="13258" width="13.7109375" style="8" bestFit="1" customWidth="1"/>
    <col min="13259" max="13259" width="11" style="8" bestFit="1" customWidth="1"/>
    <col min="13260" max="13260" width="13.42578125" style="8" bestFit="1" customWidth="1"/>
    <col min="13261" max="13261" width="13.7109375" style="8" bestFit="1" customWidth="1"/>
    <col min="13262" max="13262" width="13.7109375" style="8" customWidth="1"/>
    <col min="13263" max="13263" width="13.7109375" style="8" bestFit="1" customWidth="1"/>
    <col min="13264" max="13264" width="6.85546875" style="8" customWidth="1"/>
    <col min="13265" max="13265" width="9.28515625" style="8" customWidth="1"/>
    <col min="13266" max="13266" width="12.7109375" style="8" customWidth="1"/>
    <col min="13267" max="13278" width="11.28515625" style="8" customWidth="1"/>
    <col min="13279" max="13279" width="10.85546875" style="8" customWidth="1"/>
    <col min="13280" max="13292" width="11.42578125" style="8" customWidth="1"/>
    <col min="13293" max="13293" width="9.28515625" style="8" customWidth="1"/>
    <col min="13294" max="13294" width="12.7109375" style="8" customWidth="1"/>
    <col min="13295" max="13306" width="11.42578125" style="8" customWidth="1"/>
    <col min="13307" max="13307" width="11.85546875" style="8" customWidth="1"/>
    <col min="13308" max="13320" width="11.42578125" style="8" customWidth="1"/>
    <col min="13321" max="13321" width="9.28515625" style="8" customWidth="1"/>
    <col min="13322" max="13322" width="11.28515625" style="8" customWidth="1"/>
    <col min="13323" max="13323" width="10" style="8" customWidth="1"/>
    <col min="13324" max="13324" width="9.28515625" style="8" customWidth="1"/>
    <col min="13325" max="13330" width="12" style="8" customWidth="1"/>
    <col min="13331" max="13331" width="10" style="8" customWidth="1"/>
    <col min="13332" max="13332" width="10.7109375" style="8" customWidth="1"/>
    <col min="13333" max="13333" width="10.28515625" style="8" customWidth="1"/>
    <col min="13334" max="13334" width="9.5703125" style="8" customWidth="1"/>
    <col min="13335" max="13335" width="10.85546875" style="8" customWidth="1"/>
    <col min="13336" max="13336" width="9.7109375" style="8" customWidth="1"/>
    <col min="13337" max="13337" width="9" style="8" customWidth="1"/>
    <col min="13338" max="13339" width="9.7109375" style="8" customWidth="1"/>
    <col min="13340" max="13340" width="10.140625" style="8" customWidth="1"/>
    <col min="13341" max="13341" width="9.85546875" style="8" customWidth="1"/>
    <col min="13342" max="13342" width="10.85546875" style="8" customWidth="1"/>
    <col min="13343" max="13343" width="10" style="8" customWidth="1"/>
    <col min="13344" max="13344" width="11.140625" style="8" customWidth="1"/>
    <col min="13345" max="13345" width="10.140625" style="8" customWidth="1"/>
    <col min="13346" max="13346" width="10.5703125" style="8" customWidth="1"/>
    <col min="13347" max="13347" width="10.7109375" style="8" customWidth="1"/>
    <col min="13348" max="13492" width="9.140625" style="8"/>
    <col min="13493" max="13493" width="9.28515625" style="8" customWidth="1"/>
    <col min="13494" max="13494" width="13.42578125" style="8" bestFit="1" customWidth="1"/>
    <col min="13495" max="13495" width="12" style="8" bestFit="1" customWidth="1"/>
    <col min="13496" max="13496" width="10.5703125" style="8" bestFit="1" customWidth="1"/>
    <col min="13497" max="13497" width="10.7109375" style="8" bestFit="1" customWidth="1"/>
    <col min="13498" max="13502" width="12" style="8" bestFit="1" customWidth="1"/>
    <col min="13503" max="13503" width="11.85546875" style="8" bestFit="1" customWidth="1"/>
    <col min="13504" max="13505" width="12" style="8" bestFit="1" customWidth="1"/>
    <col min="13506" max="13506" width="13.5703125" style="8" bestFit="1" customWidth="1"/>
    <col min="13507" max="13507" width="10.85546875" style="8" customWidth="1"/>
    <col min="13508" max="13508" width="13" style="8" customWidth="1"/>
    <col min="13509" max="13509" width="11.28515625" style="8" customWidth="1"/>
    <col min="13510" max="13510" width="13.5703125" style="8" bestFit="1" customWidth="1"/>
    <col min="13511" max="13511" width="12" style="8" bestFit="1" customWidth="1"/>
    <col min="13512" max="13512" width="11.7109375" style="8" customWidth="1"/>
    <col min="13513" max="13513" width="13.42578125" style="8" bestFit="1" customWidth="1"/>
    <col min="13514" max="13514" width="13.7109375" style="8" bestFit="1" customWidth="1"/>
    <col min="13515" max="13515" width="11" style="8" bestFit="1" customWidth="1"/>
    <col min="13516" max="13516" width="13.42578125" style="8" bestFit="1" customWidth="1"/>
    <col min="13517" max="13517" width="13.7109375" style="8" bestFit="1" customWidth="1"/>
    <col min="13518" max="13518" width="13.7109375" style="8" customWidth="1"/>
    <col min="13519" max="13519" width="13.7109375" style="8" bestFit="1" customWidth="1"/>
    <col min="13520" max="13520" width="6.85546875" style="8" customWidth="1"/>
    <col min="13521" max="13521" width="9.28515625" style="8" customWidth="1"/>
    <col min="13522" max="13522" width="12.7109375" style="8" customWidth="1"/>
    <col min="13523" max="13534" width="11.28515625" style="8" customWidth="1"/>
    <col min="13535" max="13535" width="10.85546875" style="8" customWidth="1"/>
    <col min="13536" max="13548" width="11.42578125" style="8" customWidth="1"/>
    <col min="13549" max="13549" width="9.28515625" style="8" customWidth="1"/>
    <col min="13550" max="13550" width="12.7109375" style="8" customWidth="1"/>
    <col min="13551" max="13562" width="11.42578125" style="8" customWidth="1"/>
    <col min="13563" max="13563" width="11.85546875" style="8" customWidth="1"/>
    <col min="13564" max="13576" width="11.42578125" style="8" customWidth="1"/>
    <col min="13577" max="13577" width="9.28515625" style="8" customWidth="1"/>
    <col min="13578" max="13578" width="11.28515625" style="8" customWidth="1"/>
    <col min="13579" max="13579" width="10" style="8" customWidth="1"/>
    <col min="13580" max="13580" width="9.28515625" style="8" customWidth="1"/>
    <col min="13581" max="13586" width="12" style="8" customWidth="1"/>
    <col min="13587" max="13587" width="10" style="8" customWidth="1"/>
    <col min="13588" max="13588" width="10.7109375" style="8" customWidth="1"/>
    <col min="13589" max="13589" width="10.28515625" style="8" customWidth="1"/>
    <col min="13590" max="13590" width="9.5703125" style="8" customWidth="1"/>
    <col min="13591" max="13591" width="10.85546875" style="8" customWidth="1"/>
    <col min="13592" max="13592" width="9.7109375" style="8" customWidth="1"/>
    <col min="13593" max="13593" width="9" style="8" customWidth="1"/>
    <col min="13594" max="13595" width="9.7109375" style="8" customWidth="1"/>
    <col min="13596" max="13596" width="10.140625" style="8" customWidth="1"/>
    <col min="13597" max="13597" width="9.85546875" style="8" customWidth="1"/>
    <col min="13598" max="13598" width="10.85546875" style="8" customWidth="1"/>
    <col min="13599" max="13599" width="10" style="8" customWidth="1"/>
    <col min="13600" max="13600" width="11.140625" style="8" customWidth="1"/>
    <col min="13601" max="13601" width="10.140625" style="8" customWidth="1"/>
    <col min="13602" max="13602" width="10.5703125" style="8" customWidth="1"/>
    <col min="13603" max="13603" width="10.7109375" style="8" customWidth="1"/>
    <col min="13604" max="13748" width="9.140625" style="8"/>
    <col min="13749" max="13749" width="9.28515625" style="8" customWidth="1"/>
    <col min="13750" max="13750" width="13.42578125" style="8" bestFit="1" customWidth="1"/>
    <col min="13751" max="13751" width="12" style="8" bestFit="1" customWidth="1"/>
    <col min="13752" max="13752" width="10.5703125" style="8" bestFit="1" customWidth="1"/>
    <col min="13753" max="13753" width="10.7109375" style="8" bestFit="1" customWidth="1"/>
    <col min="13754" max="13758" width="12" style="8" bestFit="1" customWidth="1"/>
    <col min="13759" max="13759" width="11.85546875" style="8" bestFit="1" customWidth="1"/>
    <col min="13760" max="13761" width="12" style="8" bestFit="1" customWidth="1"/>
    <col min="13762" max="13762" width="13.5703125" style="8" bestFit="1" customWidth="1"/>
    <col min="13763" max="13763" width="10.85546875" style="8" customWidth="1"/>
    <col min="13764" max="13764" width="13" style="8" customWidth="1"/>
    <col min="13765" max="13765" width="11.28515625" style="8" customWidth="1"/>
    <col min="13766" max="13766" width="13.5703125" style="8" bestFit="1" customWidth="1"/>
    <col min="13767" max="13767" width="12" style="8" bestFit="1" customWidth="1"/>
    <col min="13768" max="13768" width="11.7109375" style="8" customWidth="1"/>
    <col min="13769" max="13769" width="13.42578125" style="8" bestFit="1" customWidth="1"/>
    <col min="13770" max="13770" width="13.7109375" style="8" bestFit="1" customWidth="1"/>
    <col min="13771" max="13771" width="11" style="8" bestFit="1" customWidth="1"/>
    <col min="13772" max="13772" width="13.42578125" style="8" bestFit="1" customWidth="1"/>
    <col min="13773" max="13773" width="13.7109375" style="8" bestFit="1" customWidth="1"/>
    <col min="13774" max="13774" width="13.7109375" style="8" customWidth="1"/>
    <col min="13775" max="13775" width="13.7109375" style="8" bestFit="1" customWidth="1"/>
    <col min="13776" max="13776" width="6.85546875" style="8" customWidth="1"/>
    <col min="13777" max="13777" width="9.28515625" style="8" customWidth="1"/>
    <col min="13778" max="13778" width="12.7109375" style="8" customWidth="1"/>
    <col min="13779" max="13790" width="11.28515625" style="8" customWidth="1"/>
    <col min="13791" max="13791" width="10.85546875" style="8" customWidth="1"/>
    <col min="13792" max="13804" width="11.42578125" style="8" customWidth="1"/>
    <col min="13805" max="13805" width="9.28515625" style="8" customWidth="1"/>
    <col min="13806" max="13806" width="12.7109375" style="8" customWidth="1"/>
    <col min="13807" max="13818" width="11.42578125" style="8" customWidth="1"/>
    <col min="13819" max="13819" width="11.85546875" style="8" customWidth="1"/>
    <col min="13820" max="13832" width="11.42578125" style="8" customWidth="1"/>
    <col min="13833" max="13833" width="9.28515625" style="8" customWidth="1"/>
    <col min="13834" max="13834" width="11.28515625" style="8" customWidth="1"/>
    <col min="13835" max="13835" width="10" style="8" customWidth="1"/>
    <col min="13836" max="13836" width="9.28515625" style="8" customWidth="1"/>
    <col min="13837" max="13842" width="12" style="8" customWidth="1"/>
    <col min="13843" max="13843" width="10" style="8" customWidth="1"/>
    <col min="13844" max="13844" width="10.7109375" style="8" customWidth="1"/>
    <col min="13845" max="13845" width="10.28515625" style="8" customWidth="1"/>
    <col min="13846" max="13846" width="9.5703125" style="8" customWidth="1"/>
    <col min="13847" max="13847" width="10.85546875" style="8" customWidth="1"/>
    <col min="13848" max="13848" width="9.7109375" style="8" customWidth="1"/>
    <col min="13849" max="13849" width="9" style="8" customWidth="1"/>
    <col min="13850" max="13851" width="9.7109375" style="8" customWidth="1"/>
    <col min="13852" max="13852" width="10.140625" style="8" customWidth="1"/>
    <col min="13853" max="13853" width="9.85546875" style="8" customWidth="1"/>
    <col min="13854" max="13854" width="10.85546875" style="8" customWidth="1"/>
    <col min="13855" max="13855" width="10" style="8" customWidth="1"/>
    <col min="13856" max="13856" width="11.140625" style="8" customWidth="1"/>
    <col min="13857" max="13857" width="10.140625" style="8" customWidth="1"/>
    <col min="13858" max="13858" width="10.5703125" style="8" customWidth="1"/>
    <col min="13859" max="13859" width="10.7109375" style="8" customWidth="1"/>
    <col min="13860" max="14004" width="9.140625" style="8"/>
    <col min="14005" max="14005" width="9.28515625" style="8" customWidth="1"/>
    <col min="14006" max="14006" width="13.42578125" style="8" bestFit="1" customWidth="1"/>
    <col min="14007" max="14007" width="12" style="8" bestFit="1" customWidth="1"/>
    <col min="14008" max="14008" width="10.5703125" style="8" bestFit="1" customWidth="1"/>
    <col min="14009" max="14009" width="10.7109375" style="8" bestFit="1" customWidth="1"/>
    <col min="14010" max="14014" width="12" style="8" bestFit="1" customWidth="1"/>
    <col min="14015" max="14015" width="11.85546875" style="8" bestFit="1" customWidth="1"/>
    <col min="14016" max="14017" width="12" style="8" bestFit="1" customWidth="1"/>
    <col min="14018" max="14018" width="13.5703125" style="8" bestFit="1" customWidth="1"/>
    <col min="14019" max="14019" width="10.85546875" style="8" customWidth="1"/>
    <col min="14020" max="14020" width="13" style="8" customWidth="1"/>
    <col min="14021" max="14021" width="11.28515625" style="8" customWidth="1"/>
    <col min="14022" max="14022" width="13.5703125" style="8" bestFit="1" customWidth="1"/>
    <col min="14023" max="14023" width="12" style="8" bestFit="1" customWidth="1"/>
    <col min="14024" max="14024" width="11.7109375" style="8" customWidth="1"/>
    <col min="14025" max="14025" width="13.42578125" style="8" bestFit="1" customWidth="1"/>
    <col min="14026" max="14026" width="13.7109375" style="8" bestFit="1" customWidth="1"/>
    <col min="14027" max="14027" width="11" style="8" bestFit="1" customWidth="1"/>
    <col min="14028" max="14028" width="13.42578125" style="8" bestFit="1" customWidth="1"/>
    <col min="14029" max="14029" width="13.7109375" style="8" bestFit="1" customWidth="1"/>
    <col min="14030" max="14030" width="13.7109375" style="8" customWidth="1"/>
    <col min="14031" max="14031" width="13.7109375" style="8" bestFit="1" customWidth="1"/>
    <col min="14032" max="14032" width="6.85546875" style="8" customWidth="1"/>
    <col min="14033" max="14033" width="9.28515625" style="8" customWidth="1"/>
    <col min="14034" max="14034" width="12.7109375" style="8" customWidth="1"/>
    <col min="14035" max="14046" width="11.28515625" style="8" customWidth="1"/>
    <col min="14047" max="14047" width="10.85546875" style="8" customWidth="1"/>
    <col min="14048" max="14060" width="11.42578125" style="8" customWidth="1"/>
    <col min="14061" max="14061" width="9.28515625" style="8" customWidth="1"/>
    <col min="14062" max="14062" width="12.7109375" style="8" customWidth="1"/>
    <col min="14063" max="14074" width="11.42578125" style="8" customWidth="1"/>
    <col min="14075" max="14075" width="11.85546875" style="8" customWidth="1"/>
    <col min="14076" max="14088" width="11.42578125" style="8" customWidth="1"/>
    <col min="14089" max="14089" width="9.28515625" style="8" customWidth="1"/>
    <col min="14090" max="14090" width="11.28515625" style="8" customWidth="1"/>
    <col min="14091" max="14091" width="10" style="8" customWidth="1"/>
    <col min="14092" max="14092" width="9.28515625" style="8" customWidth="1"/>
    <col min="14093" max="14098" width="12" style="8" customWidth="1"/>
    <col min="14099" max="14099" width="10" style="8" customWidth="1"/>
    <col min="14100" max="14100" width="10.7109375" style="8" customWidth="1"/>
    <col min="14101" max="14101" width="10.28515625" style="8" customWidth="1"/>
    <col min="14102" max="14102" width="9.5703125" style="8" customWidth="1"/>
    <col min="14103" max="14103" width="10.85546875" style="8" customWidth="1"/>
    <col min="14104" max="14104" width="9.7109375" style="8" customWidth="1"/>
    <col min="14105" max="14105" width="9" style="8" customWidth="1"/>
    <col min="14106" max="14107" width="9.7109375" style="8" customWidth="1"/>
    <col min="14108" max="14108" width="10.140625" style="8" customWidth="1"/>
    <col min="14109" max="14109" width="9.85546875" style="8" customWidth="1"/>
    <col min="14110" max="14110" width="10.85546875" style="8" customWidth="1"/>
    <col min="14111" max="14111" width="10" style="8" customWidth="1"/>
    <col min="14112" max="14112" width="11.140625" style="8" customWidth="1"/>
    <col min="14113" max="14113" width="10.140625" style="8" customWidth="1"/>
    <col min="14114" max="14114" width="10.5703125" style="8" customWidth="1"/>
    <col min="14115" max="14115" width="10.7109375" style="8" customWidth="1"/>
    <col min="14116" max="14260" width="9.140625" style="8"/>
    <col min="14261" max="14261" width="9.28515625" style="8" customWidth="1"/>
    <col min="14262" max="14262" width="13.42578125" style="8" bestFit="1" customWidth="1"/>
    <col min="14263" max="14263" width="12" style="8" bestFit="1" customWidth="1"/>
    <col min="14264" max="14264" width="10.5703125" style="8" bestFit="1" customWidth="1"/>
    <col min="14265" max="14265" width="10.7109375" style="8" bestFit="1" customWidth="1"/>
    <col min="14266" max="14270" width="12" style="8" bestFit="1" customWidth="1"/>
    <col min="14271" max="14271" width="11.85546875" style="8" bestFit="1" customWidth="1"/>
    <col min="14272" max="14273" width="12" style="8" bestFit="1" customWidth="1"/>
    <col min="14274" max="14274" width="13.5703125" style="8" bestFit="1" customWidth="1"/>
    <col min="14275" max="14275" width="10.85546875" style="8" customWidth="1"/>
    <col min="14276" max="14276" width="13" style="8" customWidth="1"/>
    <col min="14277" max="14277" width="11.28515625" style="8" customWidth="1"/>
    <col min="14278" max="14278" width="13.5703125" style="8" bestFit="1" customWidth="1"/>
    <col min="14279" max="14279" width="12" style="8" bestFit="1" customWidth="1"/>
    <col min="14280" max="14280" width="11.7109375" style="8" customWidth="1"/>
    <col min="14281" max="14281" width="13.42578125" style="8" bestFit="1" customWidth="1"/>
    <col min="14282" max="14282" width="13.7109375" style="8" bestFit="1" customWidth="1"/>
    <col min="14283" max="14283" width="11" style="8" bestFit="1" customWidth="1"/>
    <col min="14284" max="14284" width="13.42578125" style="8" bestFit="1" customWidth="1"/>
    <col min="14285" max="14285" width="13.7109375" style="8" bestFit="1" customWidth="1"/>
    <col min="14286" max="14286" width="13.7109375" style="8" customWidth="1"/>
    <col min="14287" max="14287" width="13.7109375" style="8" bestFit="1" customWidth="1"/>
    <col min="14288" max="14288" width="6.85546875" style="8" customWidth="1"/>
    <col min="14289" max="14289" width="9.28515625" style="8" customWidth="1"/>
    <col min="14290" max="14290" width="12.7109375" style="8" customWidth="1"/>
    <col min="14291" max="14302" width="11.28515625" style="8" customWidth="1"/>
    <col min="14303" max="14303" width="10.85546875" style="8" customWidth="1"/>
    <col min="14304" max="14316" width="11.42578125" style="8" customWidth="1"/>
    <col min="14317" max="14317" width="9.28515625" style="8" customWidth="1"/>
    <col min="14318" max="14318" width="12.7109375" style="8" customWidth="1"/>
    <col min="14319" max="14330" width="11.42578125" style="8" customWidth="1"/>
    <col min="14331" max="14331" width="11.85546875" style="8" customWidth="1"/>
    <col min="14332" max="14344" width="11.42578125" style="8" customWidth="1"/>
    <col min="14345" max="14345" width="9.28515625" style="8" customWidth="1"/>
    <col min="14346" max="14346" width="11.28515625" style="8" customWidth="1"/>
    <col min="14347" max="14347" width="10" style="8" customWidth="1"/>
    <col min="14348" max="14348" width="9.28515625" style="8" customWidth="1"/>
    <col min="14349" max="14354" width="12" style="8" customWidth="1"/>
    <col min="14355" max="14355" width="10" style="8" customWidth="1"/>
    <col min="14356" max="14356" width="10.7109375" style="8" customWidth="1"/>
    <col min="14357" max="14357" width="10.28515625" style="8" customWidth="1"/>
    <col min="14358" max="14358" width="9.5703125" style="8" customWidth="1"/>
    <col min="14359" max="14359" width="10.85546875" style="8" customWidth="1"/>
    <col min="14360" max="14360" width="9.7109375" style="8" customWidth="1"/>
    <col min="14361" max="14361" width="9" style="8" customWidth="1"/>
    <col min="14362" max="14363" width="9.7109375" style="8" customWidth="1"/>
    <col min="14364" max="14364" width="10.140625" style="8" customWidth="1"/>
    <col min="14365" max="14365" width="9.85546875" style="8" customWidth="1"/>
    <col min="14366" max="14366" width="10.85546875" style="8" customWidth="1"/>
    <col min="14367" max="14367" width="10" style="8" customWidth="1"/>
    <col min="14368" max="14368" width="11.140625" style="8" customWidth="1"/>
    <col min="14369" max="14369" width="10.140625" style="8" customWidth="1"/>
    <col min="14370" max="14370" width="10.5703125" style="8" customWidth="1"/>
    <col min="14371" max="14371" width="10.7109375" style="8" customWidth="1"/>
    <col min="14372" max="14516" width="9.140625" style="8"/>
    <col min="14517" max="14517" width="9.28515625" style="8" customWidth="1"/>
    <col min="14518" max="14518" width="13.42578125" style="8" bestFit="1" customWidth="1"/>
    <col min="14519" max="14519" width="12" style="8" bestFit="1" customWidth="1"/>
    <col min="14520" max="14520" width="10.5703125" style="8" bestFit="1" customWidth="1"/>
    <col min="14521" max="14521" width="10.7109375" style="8" bestFit="1" customWidth="1"/>
    <col min="14522" max="14526" width="12" style="8" bestFit="1" customWidth="1"/>
    <col min="14527" max="14527" width="11.85546875" style="8" bestFit="1" customWidth="1"/>
    <col min="14528" max="14529" width="12" style="8" bestFit="1" customWidth="1"/>
    <col min="14530" max="14530" width="13.5703125" style="8" bestFit="1" customWidth="1"/>
    <col min="14531" max="14531" width="10.85546875" style="8" customWidth="1"/>
    <col min="14532" max="14532" width="13" style="8" customWidth="1"/>
    <col min="14533" max="14533" width="11.28515625" style="8" customWidth="1"/>
    <col min="14534" max="14534" width="13.5703125" style="8" bestFit="1" customWidth="1"/>
    <col min="14535" max="14535" width="12" style="8" bestFit="1" customWidth="1"/>
    <col min="14536" max="14536" width="11.7109375" style="8" customWidth="1"/>
    <col min="14537" max="14537" width="13.42578125" style="8" bestFit="1" customWidth="1"/>
    <col min="14538" max="14538" width="13.7109375" style="8" bestFit="1" customWidth="1"/>
    <col min="14539" max="14539" width="11" style="8" bestFit="1" customWidth="1"/>
    <col min="14540" max="14540" width="13.42578125" style="8" bestFit="1" customWidth="1"/>
    <col min="14541" max="14541" width="13.7109375" style="8" bestFit="1" customWidth="1"/>
    <col min="14542" max="14542" width="13.7109375" style="8" customWidth="1"/>
    <col min="14543" max="14543" width="13.7109375" style="8" bestFit="1" customWidth="1"/>
    <col min="14544" max="14544" width="6.85546875" style="8" customWidth="1"/>
    <col min="14545" max="14545" width="9.28515625" style="8" customWidth="1"/>
    <col min="14546" max="14546" width="12.7109375" style="8" customWidth="1"/>
    <col min="14547" max="14558" width="11.28515625" style="8" customWidth="1"/>
    <col min="14559" max="14559" width="10.85546875" style="8" customWidth="1"/>
    <col min="14560" max="14572" width="11.42578125" style="8" customWidth="1"/>
    <col min="14573" max="14573" width="9.28515625" style="8" customWidth="1"/>
    <col min="14574" max="14574" width="12.7109375" style="8" customWidth="1"/>
    <col min="14575" max="14586" width="11.42578125" style="8" customWidth="1"/>
    <col min="14587" max="14587" width="11.85546875" style="8" customWidth="1"/>
    <col min="14588" max="14600" width="11.42578125" style="8" customWidth="1"/>
    <col min="14601" max="14601" width="9.28515625" style="8" customWidth="1"/>
    <col min="14602" max="14602" width="11.28515625" style="8" customWidth="1"/>
    <col min="14603" max="14603" width="10" style="8" customWidth="1"/>
    <col min="14604" max="14604" width="9.28515625" style="8" customWidth="1"/>
    <col min="14605" max="14610" width="12" style="8" customWidth="1"/>
    <col min="14611" max="14611" width="10" style="8" customWidth="1"/>
    <col min="14612" max="14612" width="10.7109375" style="8" customWidth="1"/>
    <col min="14613" max="14613" width="10.28515625" style="8" customWidth="1"/>
    <col min="14614" max="14614" width="9.5703125" style="8" customWidth="1"/>
    <col min="14615" max="14615" width="10.85546875" style="8" customWidth="1"/>
    <col min="14616" max="14616" width="9.7109375" style="8" customWidth="1"/>
    <col min="14617" max="14617" width="9" style="8" customWidth="1"/>
    <col min="14618" max="14619" width="9.7109375" style="8" customWidth="1"/>
    <col min="14620" max="14620" width="10.140625" style="8" customWidth="1"/>
    <col min="14621" max="14621" width="9.85546875" style="8" customWidth="1"/>
    <col min="14622" max="14622" width="10.85546875" style="8" customWidth="1"/>
    <col min="14623" max="14623" width="10" style="8" customWidth="1"/>
    <col min="14624" max="14624" width="11.140625" style="8" customWidth="1"/>
    <col min="14625" max="14625" width="10.140625" style="8" customWidth="1"/>
    <col min="14626" max="14626" width="10.5703125" style="8" customWidth="1"/>
    <col min="14627" max="14627" width="10.7109375" style="8" customWidth="1"/>
    <col min="14628" max="14772" width="9.140625" style="8"/>
    <col min="14773" max="14773" width="9.28515625" style="8" customWidth="1"/>
    <col min="14774" max="14774" width="13.42578125" style="8" bestFit="1" customWidth="1"/>
    <col min="14775" max="14775" width="12" style="8" bestFit="1" customWidth="1"/>
    <col min="14776" max="14776" width="10.5703125" style="8" bestFit="1" customWidth="1"/>
    <col min="14777" max="14777" width="10.7109375" style="8" bestFit="1" customWidth="1"/>
    <col min="14778" max="14782" width="12" style="8" bestFit="1" customWidth="1"/>
    <col min="14783" max="14783" width="11.85546875" style="8" bestFit="1" customWidth="1"/>
    <col min="14784" max="14785" width="12" style="8" bestFit="1" customWidth="1"/>
    <col min="14786" max="14786" width="13.5703125" style="8" bestFit="1" customWidth="1"/>
    <col min="14787" max="14787" width="10.85546875" style="8" customWidth="1"/>
    <col min="14788" max="14788" width="13" style="8" customWidth="1"/>
    <col min="14789" max="14789" width="11.28515625" style="8" customWidth="1"/>
    <col min="14790" max="14790" width="13.5703125" style="8" bestFit="1" customWidth="1"/>
    <col min="14791" max="14791" width="12" style="8" bestFit="1" customWidth="1"/>
    <col min="14792" max="14792" width="11.7109375" style="8" customWidth="1"/>
    <col min="14793" max="14793" width="13.42578125" style="8" bestFit="1" customWidth="1"/>
    <col min="14794" max="14794" width="13.7109375" style="8" bestFit="1" customWidth="1"/>
    <col min="14795" max="14795" width="11" style="8" bestFit="1" customWidth="1"/>
    <col min="14796" max="14796" width="13.42578125" style="8" bestFit="1" customWidth="1"/>
    <col min="14797" max="14797" width="13.7109375" style="8" bestFit="1" customWidth="1"/>
    <col min="14798" max="14798" width="13.7109375" style="8" customWidth="1"/>
    <col min="14799" max="14799" width="13.7109375" style="8" bestFit="1" customWidth="1"/>
    <col min="14800" max="14800" width="6.85546875" style="8" customWidth="1"/>
    <col min="14801" max="14801" width="9.28515625" style="8" customWidth="1"/>
    <col min="14802" max="14802" width="12.7109375" style="8" customWidth="1"/>
    <col min="14803" max="14814" width="11.28515625" style="8" customWidth="1"/>
    <col min="14815" max="14815" width="10.85546875" style="8" customWidth="1"/>
    <col min="14816" max="14828" width="11.42578125" style="8" customWidth="1"/>
    <col min="14829" max="14829" width="9.28515625" style="8" customWidth="1"/>
    <col min="14830" max="14830" width="12.7109375" style="8" customWidth="1"/>
    <col min="14831" max="14842" width="11.42578125" style="8" customWidth="1"/>
    <col min="14843" max="14843" width="11.85546875" style="8" customWidth="1"/>
    <col min="14844" max="14856" width="11.42578125" style="8" customWidth="1"/>
    <col min="14857" max="14857" width="9.28515625" style="8" customWidth="1"/>
    <col min="14858" max="14858" width="11.28515625" style="8" customWidth="1"/>
    <col min="14859" max="14859" width="10" style="8" customWidth="1"/>
    <col min="14860" max="14860" width="9.28515625" style="8" customWidth="1"/>
    <col min="14861" max="14866" width="12" style="8" customWidth="1"/>
    <col min="14867" max="14867" width="10" style="8" customWidth="1"/>
    <col min="14868" max="14868" width="10.7109375" style="8" customWidth="1"/>
    <col min="14869" max="14869" width="10.28515625" style="8" customWidth="1"/>
    <col min="14870" max="14870" width="9.5703125" style="8" customWidth="1"/>
    <col min="14871" max="14871" width="10.85546875" style="8" customWidth="1"/>
    <col min="14872" max="14872" width="9.7109375" style="8" customWidth="1"/>
    <col min="14873" max="14873" width="9" style="8" customWidth="1"/>
    <col min="14874" max="14875" width="9.7109375" style="8" customWidth="1"/>
    <col min="14876" max="14876" width="10.140625" style="8" customWidth="1"/>
    <col min="14877" max="14877" width="9.85546875" style="8" customWidth="1"/>
    <col min="14878" max="14878" width="10.85546875" style="8" customWidth="1"/>
    <col min="14879" max="14879" width="10" style="8" customWidth="1"/>
    <col min="14880" max="14880" width="11.140625" style="8" customWidth="1"/>
    <col min="14881" max="14881" width="10.140625" style="8" customWidth="1"/>
    <col min="14882" max="14882" width="10.5703125" style="8" customWidth="1"/>
    <col min="14883" max="14883" width="10.7109375" style="8" customWidth="1"/>
    <col min="14884" max="15028" width="9.140625" style="8"/>
    <col min="15029" max="15029" width="9.28515625" style="8" customWidth="1"/>
    <col min="15030" max="15030" width="13.42578125" style="8" bestFit="1" customWidth="1"/>
    <col min="15031" max="15031" width="12" style="8" bestFit="1" customWidth="1"/>
    <col min="15032" max="15032" width="10.5703125" style="8" bestFit="1" customWidth="1"/>
    <col min="15033" max="15033" width="10.7109375" style="8" bestFit="1" customWidth="1"/>
    <col min="15034" max="15038" width="12" style="8" bestFit="1" customWidth="1"/>
    <col min="15039" max="15039" width="11.85546875" style="8" bestFit="1" customWidth="1"/>
    <col min="15040" max="15041" width="12" style="8" bestFit="1" customWidth="1"/>
    <col min="15042" max="15042" width="13.5703125" style="8" bestFit="1" customWidth="1"/>
    <col min="15043" max="15043" width="10.85546875" style="8" customWidth="1"/>
    <col min="15044" max="15044" width="13" style="8" customWidth="1"/>
    <col min="15045" max="15045" width="11.28515625" style="8" customWidth="1"/>
    <col min="15046" max="15046" width="13.5703125" style="8" bestFit="1" customWidth="1"/>
    <col min="15047" max="15047" width="12" style="8" bestFit="1" customWidth="1"/>
    <col min="15048" max="15048" width="11.7109375" style="8" customWidth="1"/>
    <col min="15049" max="15049" width="13.42578125" style="8" bestFit="1" customWidth="1"/>
    <col min="15050" max="15050" width="13.7109375" style="8" bestFit="1" customWidth="1"/>
    <col min="15051" max="15051" width="11" style="8" bestFit="1" customWidth="1"/>
    <col min="15052" max="15052" width="13.42578125" style="8" bestFit="1" customWidth="1"/>
    <col min="15053" max="15053" width="13.7109375" style="8" bestFit="1" customWidth="1"/>
    <col min="15054" max="15054" width="13.7109375" style="8" customWidth="1"/>
    <col min="15055" max="15055" width="13.7109375" style="8" bestFit="1" customWidth="1"/>
    <col min="15056" max="15056" width="6.85546875" style="8" customWidth="1"/>
    <col min="15057" max="15057" width="9.28515625" style="8" customWidth="1"/>
    <col min="15058" max="15058" width="12.7109375" style="8" customWidth="1"/>
    <col min="15059" max="15070" width="11.28515625" style="8" customWidth="1"/>
    <col min="15071" max="15071" width="10.85546875" style="8" customWidth="1"/>
    <col min="15072" max="15084" width="11.42578125" style="8" customWidth="1"/>
    <col min="15085" max="15085" width="9.28515625" style="8" customWidth="1"/>
    <col min="15086" max="15086" width="12.7109375" style="8" customWidth="1"/>
    <col min="15087" max="15098" width="11.42578125" style="8" customWidth="1"/>
    <col min="15099" max="15099" width="11.85546875" style="8" customWidth="1"/>
    <col min="15100" max="15112" width="11.42578125" style="8" customWidth="1"/>
    <col min="15113" max="15113" width="9.28515625" style="8" customWidth="1"/>
    <col min="15114" max="15114" width="11.28515625" style="8" customWidth="1"/>
    <col min="15115" max="15115" width="10" style="8" customWidth="1"/>
    <col min="15116" max="15116" width="9.28515625" style="8" customWidth="1"/>
    <col min="15117" max="15122" width="12" style="8" customWidth="1"/>
    <col min="15123" max="15123" width="10" style="8" customWidth="1"/>
    <col min="15124" max="15124" width="10.7109375" style="8" customWidth="1"/>
    <col min="15125" max="15125" width="10.28515625" style="8" customWidth="1"/>
    <col min="15126" max="15126" width="9.5703125" style="8" customWidth="1"/>
    <col min="15127" max="15127" width="10.85546875" style="8" customWidth="1"/>
    <col min="15128" max="15128" width="9.7109375" style="8" customWidth="1"/>
    <col min="15129" max="15129" width="9" style="8" customWidth="1"/>
    <col min="15130" max="15131" width="9.7109375" style="8" customWidth="1"/>
    <col min="15132" max="15132" width="10.140625" style="8" customWidth="1"/>
    <col min="15133" max="15133" width="9.85546875" style="8" customWidth="1"/>
    <col min="15134" max="15134" width="10.85546875" style="8" customWidth="1"/>
    <col min="15135" max="15135" width="10" style="8" customWidth="1"/>
    <col min="15136" max="15136" width="11.140625" style="8" customWidth="1"/>
    <col min="15137" max="15137" width="10.140625" style="8" customWidth="1"/>
    <col min="15138" max="15138" width="10.5703125" style="8" customWidth="1"/>
    <col min="15139" max="15139" width="10.7109375" style="8" customWidth="1"/>
    <col min="15140" max="15284" width="9.140625" style="8"/>
    <col min="15285" max="15285" width="9.28515625" style="8" customWidth="1"/>
    <col min="15286" max="15286" width="13.42578125" style="8" bestFit="1" customWidth="1"/>
    <col min="15287" max="15287" width="12" style="8" bestFit="1" customWidth="1"/>
    <col min="15288" max="15288" width="10.5703125" style="8" bestFit="1" customWidth="1"/>
    <col min="15289" max="15289" width="10.7109375" style="8" bestFit="1" customWidth="1"/>
    <col min="15290" max="15294" width="12" style="8" bestFit="1" customWidth="1"/>
    <col min="15295" max="15295" width="11.85546875" style="8" bestFit="1" customWidth="1"/>
    <col min="15296" max="15297" width="12" style="8" bestFit="1" customWidth="1"/>
    <col min="15298" max="15298" width="13.5703125" style="8" bestFit="1" customWidth="1"/>
    <col min="15299" max="15299" width="10.85546875" style="8" customWidth="1"/>
    <col min="15300" max="15300" width="13" style="8" customWidth="1"/>
    <col min="15301" max="15301" width="11.28515625" style="8" customWidth="1"/>
    <col min="15302" max="15302" width="13.5703125" style="8" bestFit="1" customWidth="1"/>
    <col min="15303" max="15303" width="12" style="8" bestFit="1" customWidth="1"/>
    <col min="15304" max="15304" width="11.7109375" style="8" customWidth="1"/>
    <col min="15305" max="15305" width="13.42578125" style="8" bestFit="1" customWidth="1"/>
    <col min="15306" max="15306" width="13.7109375" style="8" bestFit="1" customWidth="1"/>
    <col min="15307" max="15307" width="11" style="8" bestFit="1" customWidth="1"/>
    <col min="15308" max="15308" width="13.42578125" style="8" bestFit="1" customWidth="1"/>
    <col min="15309" max="15309" width="13.7109375" style="8" bestFit="1" customWidth="1"/>
    <col min="15310" max="15310" width="13.7109375" style="8" customWidth="1"/>
    <col min="15311" max="15311" width="13.7109375" style="8" bestFit="1" customWidth="1"/>
    <col min="15312" max="15312" width="6.85546875" style="8" customWidth="1"/>
    <col min="15313" max="15313" width="9.28515625" style="8" customWidth="1"/>
    <col min="15314" max="15314" width="12.7109375" style="8" customWidth="1"/>
    <col min="15315" max="15326" width="11.28515625" style="8" customWidth="1"/>
    <col min="15327" max="15327" width="10.85546875" style="8" customWidth="1"/>
    <col min="15328" max="15340" width="11.42578125" style="8" customWidth="1"/>
    <col min="15341" max="15341" width="9.28515625" style="8" customWidth="1"/>
    <col min="15342" max="15342" width="12.7109375" style="8" customWidth="1"/>
    <col min="15343" max="15354" width="11.42578125" style="8" customWidth="1"/>
    <col min="15355" max="15355" width="11.85546875" style="8" customWidth="1"/>
    <col min="15356" max="15368" width="11.42578125" style="8" customWidth="1"/>
    <col min="15369" max="15369" width="9.28515625" style="8" customWidth="1"/>
    <col min="15370" max="15370" width="11.28515625" style="8" customWidth="1"/>
    <col min="15371" max="15371" width="10" style="8" customWidth="1"/>
    <col min="15372" max="15372" width="9.28515625" style="8" customWidth="1"/>
    <col min="15373" max="15378" width="12" style="8" customWidth="1"/>
    <col min="15379" max="15379" width="10" style="8" customWidth="1"/>
    <col min="15380" max="15380" width="10.7109375" style="8" customWidth="1"/>
    <col min="15381" max="15381" width="10.28515625" style="8" customWidth="1"/>
    <col min="15382" max="15382" width="9.5703125" style="8" customWidth="1"/>
    <col min="15383" max="15383" width="10.85546875" style="8" customWidth="1"/>
    <col min="15384" max="15384" width="9.7109375" style="8" customWidth="1"/>
    <col min="15385" max="15385" width="9" style="8" customWidth="1"/>
    <col min="15386" max="15387" width="9.7109375" style="8" customWidth="1"/>
    <col min="15388" max="15388" width="10.140625" style="8" customWidth="1"/>
    <col min="15389" max="15389" width="9.85546875" style="8" customWidth="1"/>
    <col min="15390" max="15390" width="10.85546875" style="8" customWidth="1"/>
    <col min="15391" max="15391" width="10" style="8" customWidth="1"/>
    <col min="15392" max="15392" width="11.140625" style="8" customWidth="1"/>
    <col min="15393" max="15393" width="10.140625" style="8" customWidth="1"/>
    <col min="15394" max="15394" width="10.5703125" style="8" customWidth="1"/>
    <col min="15395" max="15395" width="10.7109375" style="8" customWidth="1"/>
    <col min="15396" max="15540" width="9.140625" style="8"/>
    <col min="15541" max="15541" width="9.28515625" style="8" customWidth="1"/>
    <col min="15542" max="15542" width="13.42578125" style="8" bestFit="1" customWidth="1"/>
    <col min="15543" max="15543" width="12" style="8" bestFit="1" customWidth="1"/>
    <col min="15544" max="15544" width="10.5703125" style="8" bestFit="1" customWidth="1"/>
    <col min="15545" max="15545" width="10.7109375" style="8" bestFit="1" customWidth="1"/>
    <col min="15546" max="15550" width="12" style="8" bestFit="1" customWidth="1"/>
    <col min="15551" max="15551" width="11.85546875" style="8" bestFit="1" customWidth="1"/>
    <col min="15552" max="15553" width="12" style="8" bestFit="1" customWidth="1"/>
    <col min="15554" max="15554" width="13.5703125" style="8" bestFit="1" customWidth="1"/>
    <col min="15555" max="15555" width="10.85546875" style="8" customWidth="1"/>
    <col min="15556" max="15556" width="13" style="8" customWidth="1"/>
    <col min="15557" max="15557" width="11.28515625" style="8" customWidth="1"/>
    <col min="15558" max="15558" width="13.5703125" style="8" bestFit="1" customWidth="1"/>
    <col min="15559" max="15559" width="12" style="8" bestFit="1" customWidth="1"/>
    <col min="15560" max="15560" width="11.7109375" style="8" customWidth="1"/>
    <col min="15561" max="15561" width="13.42578125" style="8" bestFit="1" customWidth="1"/>
    <col min="15562" max="15562" width="13.7109375" style="8" bestFit="1" customWidth="1"/>
    <col min="15563" max="15563" width="11" style="8" bestFit="1" customWidth="1"/>
    <col min="15564" max="15564" width="13.42578125" style="8" bestFit="1" customWidth="1"/>
    <col min="15565" max="15565" width="13.7109375" style="8" bestFit="1" customWidth="1"/>
    <col min="15566" max="15566" width="13.7109375" style="8" customWidth="1"/>
    <col min="15567" max="15567" width="13.7109375" style="8" bestFit="1" customWidth="1"/>
    <col min="15568" max="15568" width="6.85546875" style="8" customWidth="1"/>
    <col min="15569" max="15569" width="9.28515625" style="8" customWidth="1"/>
    <col min="15570" max="15570" width="12.7109375" style="8" customWidth="1"/>
    <col min="15571" max="15582" width="11.28515625" style="8" customWidth="1"/>
    <col min="15583" max="15583" width="10.85546875" style="8" customWidth="1"/>
    <col min="15584" max="15596" width="11.42578125" style="8" customWidth="1"/>
    <col min="15597" max="15597" width="9.28515625" style="8" customWidth="1"/>
    <col min="15598" max="15598" width="12.7109375" style="8" customWidth="1"/>
    <col min="15599" max="15610" width="11.42578125" style="8" customWidth="1"/>
    <col min="15611" max="15611" width="11.85546875" style="8" customWidth="1"/>
    <col min="15612" max="15624" width="11.42578125" style="8" customWidth="1"/>
    <col min="15625" max="15625" width="9.28515625" style="8" customWidth="1"/>
    <col min="15626" max="15626" width="11.28515625" style="8" customWidth="1"/>
    <col min="15627" max="15627" width="10" style="8" customWidth="1"/>
    <col min="15628" max="15628" width="9.28515625" style="8" customWidth="1"/>
    <col min="15629" max="15634" width="12" style="8" customWidth="1"/>
    <col min="15635" max="15635" width="10" style="8" customWidth="1"/>
    <col min="15636" max="15636" width="10.7109375" style="8" customWidth="1"/>
    <col min="15637" max="15637" width="10.28515625" style="8" customWidth="1"/>
    <col min="15638" max="15638" width="9.5703125" style="8" customWidth="1"/>
    <col min="15639" max="15639" width="10.85546875" style="8" customWidth="1"/>
    <col min="15640" max="15640" width="9.7109375" style="8" customWidth="1"/>
    <col min="15641" max="15641" width="9" style="8" customWidth="1"/>
    <col min="15642" max="15643" width="9.7109375" style="8" customWidth="1"/>
    <col min="15644" max="15644" width="10.140625" style="8" customWidth="1"/>
    <col min="15645" max="15645" width="9.85546875" style="8" customWidth="1"/>
    <col min="15646" max="15646" width="10.85546875" style="8" customWidth="1"/>
    <col min="15647" max="15647" width="10" style="8" customWidth="1"/>
    <col min="15648" max="15648" width="11.140625" style="8" customWidth="1"/>
    <col min="15649" max="15649" width="10.140625" style="8" customWidth="1"/>
    <col min="15650" max="15650" width="10.5703125" style="8" customWidth="1"/>
    <col min="15651" max="15651" width="10.7109375" style="8" customWidth="1"/>
    <col min="15652" max="15796" width="9.140625" style="8"/>
    <col min="15797" max="15797" width="9.28515625" style="8" customWidth="1"/>
    <col min="15798" max="15798" width="13.42578125" style="8" bestFit="1" customWidth="1"/>
    <col min="15799" max="15799" width="12" style="8" bestFit="1" customWidth="1"/>
    <col min="15800" max="15800" width="10.5703125" style="8" bestFit="1" customWidth="1"/>
    <col min="15801" max="15801" width="10.7109375" style="8" bestFit="1" customWidth="1"/>
    <col min="15802" max="15806" width="12" style="8" bestFit="1" customWidth="1"/>
    <col min="15807" max="15807" width="11.85546875" style="8" bestFit="1" customWidth="1"/>
    <col min="15808" max="15809" width="12" style="8" bestFit="1" customWidth="1"/>
    <col min="15810" max="15810" width="13.5703125" style="8" bestFit="1" customWidth="1"/>
    <col min="15811" max="15811" width="10.85546875" style="8" customWidth="1"/>
    <col min="15812" max="15812" width="13" style="8" customWidth="1"/>
    <col min="15813" max="15813" width="11.28515625" style="8" customWidth="1"/>
    <col min="15814" max="15814" width="13.5703125" style="8" bestFit="1" customWidth="1"/>
    <col min="15815" max="15815" width="12" style="8" bestFit="1" customWidth="1"/>
    <col min="15816" max="15816" width="11.7109375" style="8" customWidth="1"/>
    <col min="15817" max="15817" width="13.42578125" style="8" bestFit="1" customWidth="1"/>
    <col min="15818" max="15818" width="13.7109375" style="8" bestFit="1" customWidth="1"/>
    <col min="15819" max="15819" width="11" style="8" bestFit="1" customWidth="1"/>
    <col min="15820" max="15820" width="13.42578125" style="8" bestFit="1" customWidth="1"/>
    <col min="15821" max="15821" width="13.7109375" style="8" bestFit="1" customWidth="1"/>
    <col min="15822" max="15822" width="13.7109375" style="8" customWidth="1"/>
    <col min="15823" max="15823" width="13.7109375" style="8" bestFit="1" customWidth="1"/>
    <col min="15824" max="15824" width="6.85546875" style="8" customWidth="1"/>
    <col min="15825" max="15825" width="9.28515625" style="8" customWidth="1"/>
    <col min="15826" max="15826" width="12.7109375" style="8" customWidth="1"/>
    <col min="15827" max="15838" width="11.28515625" style="8" customWidth="1"/>
    <col min="15839" max="15839" width="10.85546875" style="8" customWidth="1"/>
    <col min="15840" max="15852" width="11.42578125" style="8" customWidth="1"/>
    <col min="15853" max="15853" width="9.28515625" style="8" customWidth="1"/>
    <col min="15854" max="15854" width="12.7109375" style="8" customWidth="1"/>
    <col min="15855" max="15866" width="11.42578125" style="8" customWidth="1"/>
    <col min="15867" max="15867" width="11.85546875" style="8" customWidth="1"/>
    <col min="15868" max="15880" width="11.42578125" style="8" customWidth="1"/>
    <col min="15881" max="15881" width="9.28515625" style="8" customWidth="1"/>
    <col min="15882" max="15882" width="11.28515625" style="8" customWidth="1"/>
    <col min="15883" max="15883" width="10" style="8" customWidth="1"/>
    <col min="15884" max="15884" width="9.28515625" style="8" customWidth="1"/>
    <col min="15885" max="15890" width="12" style="8" customWidth="1"/>
    <col min="15891" max="15891" width="10" style="8" customWidth="1"/>
    <col min="15892" max="15892" width="10.7109375" style="8" customWidth="1"/>
    <col min="15893" max="15893" width="10.28515625" style="8" customWidth="1"/>
    <col min="15894" max="15894" width="9.5703125" style="8" customWidth="1"/>
    <col min="15895" max="15895" width="10.85546875" style="8" customWidth="1"/>
    <col min="15896" max="15896" width="9.7109375" style="8" customWidth="1"/>
    <col min="15897" max="15897" width="9" style="8" customWidth="1"/>
    <col min="15898" max="15899" width="9.7109375" style="8" customWidth="1"/>
    <col min="15900" max="15900" width="10.140625" style="8" customWidth="1"/>
    <col min="15901" max="15901" width="9.85546875" style="8" customWidth="1"/>
    <col min="15902" max="15902" width="10.85546875" style="8" customWidth="1"/>
    <col min="15903" max="15903" width="10" style="8" customWidth="1"/>
    <col min="15904" max="15904" width="11.140625" style="8" customWidth="1"/>
    <col min="15905" max="15905" width="10.140625" style="8" customWidth="1"/>
    <col min="15906" max="15906" width="10.5703125" style="8" customWidth="1"/>
    <col min="15907" max="15907" width="10.7109375" style="8" customWidth="1"/>
    <col min="15908" max="16052" width="9.140625" style="8"/>
    <col min="16053" max="16053" width="9.28515625" style="8" customWidth="1"/>
    <col min="16054" max="16054" width="13.42578125" style="8" bestFit="1" customWidth="1"/>
    <col min="16055" max="16055" width="12" style="8" bestFit="1" customWidth="1"/>
    <col min="16056" max="16056" width="10.5703125" style="8" bestFit="1" customWidth="1"/>
    <col min="16057" max="16057" width="10.7109375" style="8" bestFit="1" customWidth="1"/>
    <col min="16058" max="16062" width="12" style="8" bestFit="1" customWidth="1"/>
    <col min="16063" max="16063" width="11.85546875" style="8" bestFit="1" customWidth="1"/>
    <col min="16064" max="16065" width="12" style="8" bestFit="1" customWidth="1"/>
    <col min="16066" max="16066" width="13.5703125" style="8" bestFit="1" customWidth="1"/>
    <col min="16067" max="16067" width="10.85546875" style="8" customWidth="1"/>
    <col min="16068" max="16068" width="13" style="8" customWidth="1"/>
    <col min="16069" max="16069" width="11.28515625" style="8" customWidth="1"/>
    <col min="16070" max="16070" width="13.5703125" style="8" bestFit="1" customWidth="1"/>
    <col min="16071" max="16071" width="12" style="8" bestFit="1" customWidth="1"/>
    <col min="16072" max="16072" width="11.7109375" style="8" customWidth="1"/>
    <col min="16073" max="16073" width="13.42578125" style="8" bestFit="1" customWidth="1"/>
    <col min="16074" max="16074" width="13.7109375" style="8" bestFit="1" customWidth="1"/>
    <col min="16075" max="16075" width="11" style="8" bestFit="1" customWidth="1"/>
    <col min="16076" max="16076" width="13.42578125" style="8" bestFit="1" customWidth="1"/>
    <col min="16077" max="16077" width="13.7109375" style="8" bestFit="1" customWidth="1"/>
    <col min="16078" max="16078" width="13.7109375" style="8" customWidth="1"/>
    <col min="16079" max="16079" width="13.7109375" style="8" bestFit="1" customWidth="1"/>
    <col min="16080" max="16080" width="6.85546875" style="8" customWidth="1"/>
    <col min="16081" max="16081" width="9.28515625" style="8" customWidth="1"/>
    <col min="16082" max="16082" width="12.7109375" style="8" customWidth="1"/>
    <col min="16083" max="16094" width="11.28515625" style="8" customWidth="1"/>
    <col min="16095" max="16095" width="10.85546875" style="8" customWidth="1"/>
    <col min="16096" max="16108" width="11.42578125" style="8" customWidth="1"/>
    <col min="16109" max="16109" width="9.28515625" style="8" customWidth="1"/>
    <col min="16110" max="16110" width="12.7109375" style="8" customWidth="1"/>
    <col min="16111" max="16122" width="11.42578125" style="8" customWidth="1"/>
    <col min="16123" max="16123" width="11.85546875" style="8" customWidth="1"/>
    <col min="16124" max="16136" width="11.42578125" style="8" customWidth="1"/>
    <col min="16137" max="16137" width="9.28515625" style="8" customWidth="1"/>
    <col min="16138" max="16138" width="11.28515625" style="8" customWidth="1"/>
    <col min="16139" max="16139" width="10" style="8" customWidth="1"/>
    <col min="16140" max="16140" width="9.28515625" style="8" customWidth="1"/>
    <col min="16141" max="16146" width="12" style="8" customWidth="1"/>
    <col min="16147" max="16147" width="10" style="8" customWidth="1"/>
    <col min="16148" max="16148" width="10.7109375" style="8" customWidth="1"/>
    <col min="16149" max="16149" width="10.28515625" style="8" customWidth="1"/>
    <col min="16150" max="16150" width="9.5703125" style="8" customWidth="1"/>
    <col min="16151" max="16151" width="10.85546875" style="8" customWidth="1"/>
    <col min="16152" max="16152" width="9.7109375" style="8" customWidth="1"/>
    <col min="16153" max="16153" width="9" style="8" customWidth="1"/>
    <col min="16154" max="16155" width="9.7109375" style="8" customWidth="1"/>
    <col min="16156" max="16156" width="10.140625" style="8" customWidth="1"/>
    <col min="16157" max="16157" width="9.85546875" style="8" customWidth="1"/>
    <col min="16158" max="16158" width="10.85546875" style="8" customWidth="1"/>
    <col min="16159" max="16159" width="10" style="8" customWidth="1"/>
    <col min="16160" max="16160" width="11.140625" style="8" customWidth="1"/>
    <col min="16161" max="16161" width="10.140625" style="8" customWidth="1"/>
    <col min="16162" max="16162" width="10.5703125" style="8" customWidth="1"/>
    <col min="16163" max="16163" width="10.7109375" style="8" customWidth="1"/>
    <col min="16164" max="16384" width="9.140625" style="8"/>
  </cols>
  <sheetData>
    <row r="1" spans="1:59" s="1" customFormat="1" ht="12.75" thickBot="1">
      <c r="A1" s="1" t="s">
        <v>160</v>
      </c>
      <c r="C1" s="9" t="s">
        <v>132</v>
      </c>
      <c r="D1" s="3" t="s">
        <v>97</v>
      </c>
      <c r="E1" s="3"/>
      <c r="M1" s="4"/>
      <c r="N1" s="4" t="s">
        <v>53</v>
      </c>
      <c r="O1" s="1" t="s">
        <v>159</v>
      </c>
      <c r="P1" s="5"/>
      <c r="Q1" s="2" t="s">
        <v>132</v>
      </c>
      <c r="R1" s="5" t="s">
        <v>54</v>
      </c>
      <c r="AA1" s="4" t="s">
        <v>53</v>
      </c>
      <c r="AC1" s="17"/>
      <c r="AD1" s="1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s="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153</v>
      </c>
      <c r="W2" s="98" t="s">
        <v>154</v>
      </c>
      <c r="X2" s="96" t="s">
        <v>2</v>
      </c>
      <c r="Y2" s="196" t="s">
        <v>80</v>
      </c>
      <c r="Z2" s="197"/>
      <c r="AA2" s="198"/>
      <c r="AB2" s="112"/>
      <c r="AC2" s="66"/>
      <c r="AD2" s="67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155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C3" s="68" t="s">
        <v>85</v>
      </c>
      <c r="AD3" s="69" t="s">
        <v>87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s="1" customFormat="1">
      <c r="A4" s="91" t="s">
        <v>6</v>
      </c>
      <c r="B4" s="1">
        <v>2372267447.3424597</v>
      </c>
      <c r="C4" s="1">
        <v>25625167</v>
      </c>
      <c r="D4" s="1">
        <v>338800</v>
      </c>
      <c r="E4" s="1">
        <v>2450574</v>
      </c>
      <c r="F4" s="1">
        <v>184460064.27381873</v>
      </c>
      <c r="G4" s="1">
        <v>47273055</v>
      </c>
      <c r="H4" s="1">
        <v>98670682</v>
      </c>
      <c r="I4" s="1">
        <v>312317826</v>
      </c>
      <c r="J4" s="1">
        <v>90454377</v>
      </c>
      <c r="K4" s="1">
        <v>75765699</v>
      </c>
      <c r="L4" s="1">
        <v>108089510</v>
      </c>
      <c r="M4" s="1">
        <v>116211298</v>
      </c>
      <c r="N4" s="106">
        <v>298419782</v>
      </c>
      <c r="O4" s="105" t="s">
        <v>6</v>
      </c>
      <c r="P4" s="1">
        <v>228480695</v>
      </c>
      <c r="Q4" s="1">
        <v>224093073.06864095</v>
      </c>
      <c r="R4" s="1">
        <v>134902194</v>
      </c>
      <c r="S4" s="1">
        <v>289462060</v>
      </c>
      <c r="T4" s="1">
        <v>135252591</v>
      </c>
      <c r="U4" s="1">
        <v>2372267447.3424597</v>
      </c>
      <c r="V4" s="1">
        <v>38840786</v>
      </c>
      <c r="W4" s="1">
        <v>25684342</v>
      </c>
      <c r="X4" s="1">
        <v>2385423891.3424597</v>
      </c>
      <c r="Y4" s="120">
        <v>28414541</v>
      </c>
      <c r="Z4" s="1">
        <v>283130746.27381873</v>
      </c>
      <c r="AA4" s="106">
        <v>2060722160.0686409</v>
      </c>
      <c r="AC4" s="70">
        <v>740822</v>
      </c>
      <c r="AD4" s="71">
        <f>X4/AC4</f>
        <v>3219.9690227105293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1" customFormat="1">
      <c r="A5" s="105" t="s">
        <v>7</v>
      </c>
      <c r="B5" s="1">
        <v>396354344.03717595</v>
      </c>
      <c r="C5" s="1">
        <v>21353483</v>
      </c>
      <c r="D5" s="1">
        <v>1154289</v>
      </c>
      <c r="E5" s="1">
        <v>168352</v>
      </c>
      <c r="F5" s="1">
        <v>92853578.987968087</v>
      </c>
      <c r="G5" s="1">
        <v>10294717</v>
      </c>
      <c r="H5" s="1">
        <v>20459186</v>
      </c>
      <c r="I5" s="1">
        <v>38457842</v>
      </c>
      <c r="J5" s="1">
        <v>25174383</v>
      </c>
      <c r="K5" s="1">
        <v>10206665</v>
      </c>
      <c r="L5" s="1">
        <v>10013623</v>
      </c>
      <c r="M5" s="1">
        <v>11345328</v>
      </c>
      <c r="N5" s="106">
        <v>38219716</v>
      </c>
      <c r="O5" s="105" t="s">
        <v>7</v>
      </c>
      <c r="P5" s="1">
        <v>16846831</v>
      </c>
      <c r="Q5" s="1">
        <v>20079708.049207874</v>
      </c>
      <c r="R5" s="1">
        <v>17616726</v>
      </c>
      <c r="S5" s="1">
        <v>43558236</v>
      </c>
      <c r="T5" s="1">
        <v>18551680</v>
      </c>
      <c r="U5" s="1">
        <v>396354344.03717595</v>
      </c>
      <c r="V5" s="1">
        <v>6492610</v>
      </c>
      <c r="W5" s="1">
        <v>4291295</v>
      </c>
      <c r="X5" s="1">
        <v>398555659.03717595</v>
      </c>
      <c r="Y5" s="121">
        <v>22676124</v>
      </c>
      <c r="Z5" s="1">
        <v>113312764.98796809</v>
      </c>
      <c r="AA5" s="106">
        <v>260365455.04920787</v>
      </c>
      <c r="AC5" s="72">
        <v>127472</v>
      </c>
      <c r="AD5" s="71">
        <f t="shared" ref="AD5:AD49" si="0">X5/AC5</f>
        <v>3126.6133663641895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s="1" customFormat="1">
      <c r="A6" s="105" t="s">
        <v>8</v>
      </c>
      <c r="B6" s="1">
        <v>107006289.93888296</v>
      </c>
      <c r="C6" s="1">
        <v>1726618</v>
      </c>
      <c r="D6" s="1">
        <v>327187</v>
      </c>
      <c r="E6" s="1">
        <v>39675</v>
      </c>
      <c r="F6" s="1">
        <v>11355563.171875386</v>
      </c>
      <c r="G6" s="1">
        <v>4175616</v>
      </c>
      <c r="H6" s="1">
        <v>4215974</v>
      </c>
      <c r="I6" s="1">
        <v>10926388</v>
      </c>
      <c r="J6" s="1">
        <v>7224071</v>
      </c>
      <c r="K6" s="1">
        <v>5520819</v>
      </c>
      <c r="L6" s="1">
        <v>3204569</v>
      </c>
      <c r="M6" s="1">
        <v>3999661</v>
      </c>
      <c r="N6" s="106">
        <v>9639856</v>
      </c>
      <c r="O6" s="105" t="s">
        <v>8</v>
      </c>
      <c r="P6" s="1">
        <v>4851167</v>
      </c>
      <c r="Q6" s="1">
        <v>8390332.7670075782</v>
      </c>
      <c r="R6" s="1">
        <v>4137964</v>
      </c>
      <c r="S6" s="1">
        <v>18985996</v>
      </c>
      <c r="T6" s="1">
        <v>8284833</v>
      </c>
      <c r="U6" s="1">
        <v>107006289.93888296</v>
      </c>
      <c r="V6" s="1">
        <v>1771130</v>
      </c>
      <c r="W6" s="1">
        <v>1158548</v>
      </c>
      <c r="X6" s="1">
        <v>107618871.93888296</v>
      </c>
      <c r="Y6" s="121">
        <v>2093480</v>
      </c>
      <c r="Z6" s="1">
        <v>15571537.171875386</v>
      </c>
      <c r="AA6" s="106">
        <v>89341272.767007574</v>
      </c>
      <c r="AC6" s="72">
        <v>33880</v>
      </c>
      <c r="AD6" s="71">
        <f t="shared" si="0"/>
        <v>3176.4720170862738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s="1" customFormat="1">
      <c r="A7" s="105" t="s">
        <v>9</v>
      </c>
      <c r="B7" s="1">
        <v>105221599.20795289</v>
      </c>
      <c r="C7" s="1">
        <v>1098823</v>
      </c>
      <c r="D7" s="1">
        <v>28674</v>
      </c>
      <c r="E7" s="1">
        <v>129185</v>
      </c>
      <c r="F7" s="1">
        <v>15463736.834128665</v>
      </c>
      <c r="G7" s="1">
        <v>3441692</v>
      </c>
      <c r="H7" s="1">
        <v>4163110</v>
      </c>
      <c r="I7" s="1">
        <v>9529922</v>
      </c>
      <c r="J7" s="1">
        <v>2103617</v>
      </c>
      <c r="K7" s="1">
        <v>3943058</v>
      </c>
      <c r="L7" s="1">
        <v>3882495</v>
      </c>
      <c r="M7" s="1">
        <v>2711711</v>
      </c>
      <c r="N7" s="106">
        <v>15924272</v>
      </c>
      <c r="O7" s="105" t="s">
        <v>9</v>
      </c>
      <c r="P7" s="1">
        <v>3996604</v>
      </c>
      <c r="Q7" s="1">
        <v>4261034.3738242285</v>
      </c>
      <c r="R7" s="1">
        <v>6038688</v>
      </c>
      <c r="S7" s="1">
        <v>18990899</v>
      </c>
      <c r="T7" s="1">
        <v>9514078</v>
      </c>
      <c r="U7" s="1">
        <v>105221599.20795289</v>
      </c>
      <c r="V7" s="1">
        <v>1787168</v>
      </c>
      <c r="W7" s="1">
        <v>1139225</v>
      </c>
      <c r="X7" s="1">
        <v>105869542.20795289</v>
      </c>
      <c r="Y7" s="121">
        <v>1256682</v>
      </c>
      <c r="Z7" s="1">
        <v>19626846.834128663</v>
      </c>
      <c r="AA7" s="106">
        <v>84338070.373824224</v>
      </c>
      <c r="AC7" s="72">
        <v>53407</v>
      </c>
      <c r="AD7" s="71">
        <f t="shared" si="0"/>
        <v>1982.3158426414682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1" customFormat="1">
      <c r="A8" s="105" t="s">
        <v>10</v>
      </c>
      <c r="B8" s="1">
        <v>78819161.305343121</v>
      </c>
      <c r="C8" s="1">
        <v>746044</v>
      </c>
      <c r="D8" s="1">
        <v>293513</v>
      </c>
      <c r="E8" s="1">
        <v>13499</v>
      </c>
      <c r="F8" s="1">
        <v>18956639.963392608</v>
      </c>
      <c r="G8" s="1">
        <v>3206202</v>
      </c>
      <c r="H8" s="1">
        <v>4786600</v>
      </c>
      <c r="I8" s="1">
        <v>6067510</v>
      </c>
      <c r="J8" s="1">
        <v>2859389</v>
      </c>
      <c r="K8" s="1">
        <v>1993813</v>
      </c>
      <c r="L8" s="1">
        <v>1833521</v>
      </c>
      <c r="M8" s="1">
        <v>2138190</v>
      </c>
      <c r="N8" s="106">
        <v>6182500</v>
      </c>
      <c r="O8" s="105" t="s">
        <v>10</v>
      </c>
      <c r="P8" s="1">
        <v>3785356</v>
      </c>
      <c r="Q8" s="1">
        <v>4477930.3419505125</v>
      </c>
      <c r="R8" s="1">
        <v>3310212</v>
      </c>
      <c r="S8" s="1">
        <v>14487685</v>
      </c>
      <c r="T8" s="1">
        <v>3680557</v>
      </c>
      <c r="U8" s="1">
        <v>78819161.305343121</v>
      </c>
      <c r="V8" s="1">
        <v>1312638</v>
      </c>
      <c r="W8" s="1">
        <v>853368</v>
      </c>
      <c r="X8" s="1">
        <v>79278431.305343121</v>
      </c>
      <c r="Y8" s="121">
        <v>1053056</v>
      </c>
      <c r="Z8" s="1">
        <v>23743239.963392608</v>
      </c>
      <c r="AA8" s="106">
        <v>54022865.341950513</v>
      </c>
      <c r="AC8" s="72">
        <v>25411</v>
      </c>
      <c r="AD8" s="71">
        <f t="shared" si="0"/>
        <v>3119.8469680588378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1" customFormat="1">
      <c r="A9" s="105" t="s">
        <v>11</v>
      </c>
      <c r="B9" s="1">
        <v>169298585.42044359</v>
      </c>
      <c r="C9" s="1">
        <v>12255581</v>
      </c>
      <c r="D9" s="1">
        <v>123656</v>
      </c>
      <c r="E9" s="1">
        <v>754911</v>
      </c>
      <c r="F9" s="1">
        <v>22779013.030032173</v>
      </c>
      <c r="G9" s="1">
        <v>4078672</v>
      </c>
      <c r="H9" s="1">
        <v>9651353</v>
      </c>
      <c r="I9" s="1">
        <v>14750075</v>
      </c>
      <c r="J9" s="1">
        <v>6993723</v>
      </c>
      <c r="K9" s="1">
        <v>5579352</v>
      </c>
      <c r="L9" s="1">
        <v>5197078</v>
      </c>
      <c r="M9" s="1">
        <v>5554021</v>
      </c>
      <c r="N9" s="106">
        <v>19436434</v>
      </c>
      <c r="O9" s="105" t="s">
        <v>11</v>
      </c>
      <c r="P9" s="1">
        <v>7044087</v>
      </c>
      <c r="Q9" s="1">
        <v>10953014.390411427</v>
      </c>
      <c r="R9" s="1">
        <v>11033026</v>
      </c>
      <c r="S9" s="1">
        <v>22556108</v>
      </c>
      <c r="T9" s="1">
        <v>10558481</v>
      </c>
      <c r="U9" s="1">
        <v>169298585.42044359</v>
      </c>
      <c r="V9" s="1">
        <v>2816240</v>
      </c>
      <c r="W9" s="1">
        <v>1832982</v>
      </c>
      <c r="X9" s="1">
        <v>170281843.42044359</v>
      </c>
      <c r="Y9" s="121">
        <v>13134148</v>
      </c>
      <c r="Z9" s="1">
        <v>32430366.030032173</v>
      </c>
      <c r="AA9" s="106">
        <v>123734071.39041142</v>
      </c>
      <c r="AC9" s="72">
        <v>66782</v>
      </c>
      <c r="AD9" s="71">
        <f t="shared" si="0"/>
        <v>2549.816468815603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1" customFormat="1">
      <c r="A10" s="105" t="s">
        <v>12</v>
      </c>
      <c r="B10" s="1">
        <v>143639624.19707415</v>
      </c>
      <c r="C10" s="1">
        <v>9186557</v>
      </c>
      <c r="D10" s="1">
        <v>689163</v>
      </c>
      <c r="E10" s="1">
        <v>185989</v>
      </c>
      <c r="F10" s="1">
        <v>33306137.447721019</v>
      </c>
      <c r="G10" s="1">
        <v>3821830</v>
      </c>
      <c r="H10" s="1">
        <v>7755078</v>
      </c>
      <c r="I10" s="1">
        <v>10729405</v>
      </c>
      <c r="J10" s="1">
        <v>5385610</v>
      </c>
      <c r="K10" s="1">
        <v>6194708</v>
      </c>
      <c r="L10" s="1">
        <v>3731718</v>
      </c>
      <c r="M10" s="1">
        <v>4202633</v>
      </c>
      <c r="N10" s="106">
        <v>13310319</v>
      </c>
      <c r="O10" s="105" t="s">
        <v>12</v>
      </c>
      <c r="P10" s="1">
        <v>4973791</v>
      </c>
      <c r="Q10" s="1">
        <v>8510468.749353122</v>
      </c>
      <c r="R10" s="1">
        <v>7274375</v>
      </c>
      <c r="S10" s="1">
        <v>17163126</v>
      </c>
      <c r="T10" s="1">
        <v>7218716</v>
      </c>
      <c r="U10" s="1">
        <v>143639624.19707415</v>
      </c>
      <c r="V10" s="1">
        <v>2383578</v>
      </c>
      <c r="W10" s="1">
        <v>1555174</v>
      </c>
      <c r="X10" s="1">
        <v>144468028.19707415</v>
      </c>
      <c r="Y10" s="121">
        <v>10061709</v>
      </c>
      <c r="Z10" s="1">
        <v>41061215.447721019</v>
      </c>
      <c r="AA10" s="106">
        <v>92516699.749353126</v>
      </c>
      <c r="AC10" s="72">
        <v>52264</v>
      </c>
      <c r="AD10" s="71">
        <f t="shared" si="0"/>
        <v>2764.1976924283281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1" customFormat="1">
      <c r="A11" s="105" t="s">
        <v>13</v>
      </c>
      <c r="B11" s="1">
        <v>183052860.32315359</v>
      </c>
      <c r="C11" s="1">
        <v>14513865</v>
      </c>
      <c r="D11" s="1">
        <v>545782</v>
      </c>
      <c r="E11" s="1">
        <v>65281</v>
      </c>
      <c r="F11" s="1">
        <v>63961164.019934021</v>
      </c>
      <c r="G11" s="1">
        <v>4366638</v>
      </c>
      <c r="H11" s="1">
        <v>8859759</v>
      </c>
      <c r="I11" s="1">
        <v>15143044</v>
      </c>
      <c r="J11" s="1">
        <v>6247430</v>
      </c>
      <c r="K11" s="1">
        <v>4204854</v>
      </c>
      <c r="L11" s="1">
        <v>3454849</v>
      </c>
      <c r="M11" s="1">
        <v>3641310</v>
      </c>
      <c r="N11" s="106">
        <v>12338929</v>
      </c>
      <c r="O11" s="105" t="s">
        <v>13</v>
      </c>
      <c r="P11" s="1">
        <v>5526072</v>
      </c>
      <c r="Q11" s="1">
        <v>11546342.303219555</v>
      </c>
      <c r="R11" s="1">
        <v>5901784</v>
      </c>
      <c r="S11" s="1">
        <v>15636379</v>
      </c>
      <c r="T11" s="1">
        <v>7099378</v>
      </c>
      <c r="U11" s="1">
        <v>183052860.32315359</v>
      </c>
      <c r="V11" s="1">
        <v>2988870</v>
      </c>
      <c r="W11" s="1">
        <v>1981898</v>
      </c>
      <c r="X11" s="1">
        <v>184059832.32315359</v>
      </c>
      <c r="Y11" s="121">
        <v>15124928</v>
      </c>
      <c r="Z11" s="1">
        <v>72820923.019934028</v>
      </c>
      <c r="AA11" s="106">
        <v>95107009.303219557</v>
      </c>
      <c r="AC11" s="72">
        <v>48167</v>
      </c>
      <c r="AD11" s="71">
        <f t="shared" si="0"/>
        <v>3821.2849528339648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1" customFormat="1">
      <c r="A12" s="105" t="s">
        <v>14</v>
      </c>
      <c r="B12" s="1">
        <v>114516819.78548452</v>
      </c>
      <c r="C12" s="1">
        <v>2698085</v>
      </c>
      <c r="D12" s="1">
        <v>73156</v>
      </c>
      <c r="E12" s="1">
        <v>731578</v>
      </c>
      <c r="F12" s="1">
        <v>45162694.263794824</v>
      </c>
      <c r="G12" s="1">
        <v>2643247</v>
      </c>
      <c r="H12" s="1">
        <v>4793650</v>
      </c>
      <c r="I12" s="1">
        <v>10943638</v>
      </c>
      <c r="J12" s="1">
        <v>5928896</v>
      </c>
      <c r="K12" s="1">
        <v>1688977</v>
      </c>
      <c r="L12" s="1">
        <v>2704019</v>
      </c>
      <c r="M12" s="1">
        <v>2436282</v>
      </c>
      <c r="N12" s="106">
        <v>9559907</v>
      </c>
      <c r="O12" s="105" t="s">
        <v>14</v>
      </c>
      <c r="P12" s="1">
        <v>3917929</v>
      </c>
      <c r="Q12" s="1">
        <v>3254831.5216896976</v>
      </c>
      <c r="R12" s="1">
        <v>3390456</v>
      </c>
      <c r="S12" s="1">
        <v>9355211</v>
      </c>
      <c r="T12" s="1">
        <v>5234263</v>
      </c>
      <c r="U12" s="1">
        <v>114516819.78548452</v>
      </c>
      <c r="V12" s="1">
        <v>1895293</v>
      </c>
      <c r="W12" s="1">
        <v>1239864</v>
      </c>
      <c r="X12" s="1">
        <v>115172248.78548452</v>
      </c>
      <c r="Y12" s="121">
        <v>3502819</v>
      </c>
      <c r="Z12" s="1">
        <v>49956344.263794824</v>
      </c>
      <c r="AA12" s="106">
        <v>61057656.521689698</v>
      </c>
      <c r="AC12" s="72">
        <v>37026</v>
      </c>
      <c r="AD12" s="71">
        <f t="shared" si="0"/>
        <v>3110.5776693535495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1" customFormat="1">
      <c r="A13" s="105" t="s">
        <v>55</v>
      </c>
      <c r="B13" s="1">
        <v>68274205.50141795</v>
      </c>
      <c r="C13" s="1">
        <v>1439085</v>
      </c>
      <c r="D13" s="1">
        <v>198819</v>
      </c>
      <c r="E13" s="1">
        <v>4173054</v>
      </c>
      <c r="F13" s="1">
        <v>4720420.0276976824</v>
      </c>
      <c r="G13" s="1">
        <v>3119943</v>
      </c>
      <c r="H13" s="1">
        <v>3212689</v>
      </c>
      <c r="I13" s="1">
        <v>4369440</v>
      </c>
      <c r="J13" s="1">
        <v>10138706</v>
      </c>
      <c r="K13" s="1">
        <v>4644505</v>
      </c>
      <c r="L13" s="1">
        <v>1929607</v>
      </c>
      <c r="M13" s="1">
        <v>2167025</v>
      </c>
      <c r="N13" s="106">
        <v>7022073</v>
      </c>
      <c r="O13" s="105" t="s">
        <v>15</v>
      </c>
      <c r="P13" s="1">
        <v>2029958</v>
      </c>
      <c r="Q13" s="1">
        <v>3581256.4737202665</v>
      </c>
      <c r="R13" s="1">
        <v>3986419</v>
      </c>
      <c r="S13" s="1">
        <v>7335957</v>
      </c>
      <c r="T13" s="1">
        <v>4205249</v>
      </c>
      <c r="U13" s="1">
        <v>68274205.50141795</v>
      </c>
      <c r="V13" s="1">
        <v>1151814</v>
      </c>
      <c r="W13" s="1">
        <v>739199</v>
      </c>
      <c r="X13" s="1">
        <v>68686820.50141795</v>
      </c>
      <c r="Y13" s="121">
        <v>5810958</v>
      </c>
      <c r="Z13" s="1">
        <v>7933109.0276976824</v>
      </c>
      <c r="AA13" s="106">
        <v>54530138.473720267</v>
      </c>
      <c r="AC13" s="72">
        <v>27006</v>
      </c>
      <c r="AD13" s="71">
        <f t="shared" si="0"/>
        <v>2543.3911168413665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s="1" customFormat="1">
      <c r="A14" s="105" t="s">
        <v>56</v>
      </c>
      <c r="B14" s="121">
        <v>187425474.3567006</v>
      </c>
      <c r="C14" s="1">
        <v>10055658</v>
      </c>
      <c r="D14" s="1">
        <v>169812</v>
      </c>
      <c r="E14" s="4">
        <v>53066</v>
      </c>
      <c r="F14" s="1">
        <v>56470407.976047203</v>
      </c>
      <c r="G14" s="1">
        <v>4750429</v>
      </c>
      <c r="H14" s="1">
        <v>6993119</v>
      </c>
      <c r="I14" s="1">
        <v>13645350</v>
      </c>
      <c r="J14" s="1">
        <v>11973425</v>
      </c>
      <c r="K14" s="1">
        <v>3620426</v>
      </c>
      <c r="L14" s="1">
        <v>4420068</v>
      </c>
      <c r="M14" s="1">
        <v>3203961</v>
      </c>
      <c r="N14" s="106">
        <v>17423196</v>
      </c>
      <c r="O14" s="105" t="s">
        <v>16</v>
      </c>
      <c r="P14" s="1">
        <v>4611375</v>
      </c>
      <c r="Q14" s="1">
        <v>11019416.380653394</v>
      </c>
      <c r="R14" s="1">
        <v>8616880</v>
      </c>
      <c r="S14" s="1">
        <v>21114053</v>
      </c>
      <c r="T14" s="1">
        <v>9284832</v>
      </c>
      <c r="U14" s="1">
        <v>187425474.3567006</v>
      </c>
      <c r="V14" s="1">
        <v>3083076</v>
      </c>
      <c r="W14" s="1">
        <v>2029240</v>
      </c>
      <c r="X14" s="1">
        <v>188479310.3567006</v>
      </c>
      <c r="Y14" s="121">
        <v>10278536</v>
      </c>
      <c r="Z14" s="1">
        <v>63463526.976047203</v>
      </c>
      <c r="AA14" s="106">
        <v>113683411.3806534</v>
      </c>
      <c r="AC14" s="72">
        <v>59756</v>
      </c>
      <c r="AD14" s="71">
        <f t="shared" si="0"/>
        <v>3154.1487107018643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1" customFormat="1">
      <c r="A15" s="105" t="s">
        <v>57</v>
      </c>
      <c r="B15" s="1">
        <v>96905538.614683956</v>
      </c>
      <c r="C15" s="1">
        <v>6931101</v>
      </c>
      <c r="D15" s="1">
        <v>552195</v>
      </c>
      <c r="E15" s="149">
        <v>0</v>
      </c>
      <c r="F15" s="1">
        <v>22092450.727878802</v>
      </c>
      <c r="G15" s="1">
        <v>2308005</v>
      </c>
      <c r="H15" s="1">
        <v>10569858</v>
      </c>
      <c r="I15" s="1">
        <v>6676712</v>
      </c>
      <c r="J15" s="1">
        <v>1869311</v>
      </c>
      <c r="K15" s="1">
        <v>6074004</v>
      </c>
      <c r="L15" s="1">
        <v>2189352</v>
      </c>
      <c r="M15" s="1">
        <v>1722602</v>
      </c>
      <c r="N15" s="106">
        <v>6470248</v>
      </c>
      <c r="O15" s="105" t="s">
        <v>17</v>
      </c>
      <c r="P15" s="1">
        <v>2665732</v>
      </c>
      <c r="Q15" s="1">
        <v>7575127.8868051432</v>
      </c>
      <c r="R15" s="1">
        <v>3933938</v>
      </c>
      <c r="S15" s="1">
        <v>10093098</v>
      </c>
      <c r="T15" s="1">
        <v>5181804</v>
      </c>
      <c r="U15" s="1">
        <v>96905538.614683956</v>
      </c>
      <c r="V15" s="1">
        <v>1598234</v>
      </c>
      <c r="W15" s="1">
        <v>1049188</v>
      </c>
      <c r="X15" s="1">
        <v>97454584.614683956</v>
      </c>
      <c r="Y15" s="121">
        <v>7483296</v>
      </c>
      <c r="Z15" s="1">
        <v>32662308.727878802</v>
      </c>
      <c r="AA15" s="106">
        <v>56759933.886805154</v>
      </c>
      <c r="AC15" s="72">
        <v>27018</v>
      </c>
      <c r="AD15" s="71">
        <f t="shared" si="0"/>
        <v>3607.024376885186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1" customFormat="1">
      <c r="A16" s="105" t="s">
        <v>58</v>
      </c>
      <c r="B16" s="121">
        <v>202114863.29958531</v>
      </c>
      <c r="C16" s="1">
        <v>5178429</v>
      </c>
      <c r="D16" s="1">
        <v>1236481</v>
      </c>
      <c r="E16" s="4">
        <v>7536892</v>
      </c>
      <c r="F16" s="1">
        <v>12174751.786023632</v>
      </c>
      <c r="G16" s="1">
        <v>8219606</v>
      </c>
      <c r="H16" s="1">
        <v>11746532</v>
      </c>
      <c r="I16" s="1">
        <v>21406217</v>
      </c>
      <c r="J16" s="1">
        <v>10484285</v>
      </c>
      <c r="K16" s="1">
        <v>7200082</v>
      </c>
      <c r="L16" s="1">
        <v>6719151</v>
      </c>
      <c r="M16" s="1">
        <v>6297258</v>
      </c>
      <c r="N16" s="106">
        <v>22057519</v>
      </c>
      <c r="O16" s="105" t="s">
        <v>18</v>
      </c>
      <c r="P16" s="1">
        <v>8471235</v>
      </c>
      <c r="Q16" s="1">
        <v>16919848.51356167</v>
      </c>
      <c r="R16" s="1">
        <v>11130303</v>
      </c>
      <c r="S16" s="1">
        <v>32978535</v>
      </c>
      <c r="T16" s="1">
        <v>12357738</v>
      </c>
      <c r="U16" s="1">
        <v>202114863.29958531</v>
      </c>
      <c r="V16" s="1">
        <v>3363725</v>
      </c>
      <c r="W16" s="1">
        <v>2188281</v>
      </c>
      <c r="X16" s="1">
        <v>203290307.29958531</v>
      </c>
      <c r="Y16" s="121">
        <v>13951802</v>
      </c>
      <c r="Z16" s="1">
        <v>23921283.786023632</v>
      </c>
      <c r="AA16" s="106">
        <v>164241777.51356167</v>
      </c>
      <c r="AC16" s="72">
        <v>82739</v>
      </c>
      <c r="AD16" s="71">
        <f t="shared" si="0"/>
        <v>2457.0070619609291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1" customFormat="1">
      <c r="A17" s="107" t="s">
        <v>59</v>
      </c>
      <c r="B17" s="122">
        <v>220676515.98368338</v>
      </c>
      <c r="C17" s="86">
        <v>3433570</v>
      </c>
      <c r="D17" s="86">
        <v>17803</v>
      </c>
      <c r="E17" s="86">
        <v>0</v>
      </c>
      <c r="F17" s="86">
        <v>107245549.6299182</v>
      </c>
      <c r="G17" s="86">
        <v>3579629</v>
      </c>
      <c r="H17" s="86">
        <v>8737839</v>
      </c>
      <c r="I17" s="86">
        <v>10030286</v>
      </c>
      <c r="J17" s="86">
        <v>4589853</v>
      </c>
      <c r="K17" s="86">
        <v>2209411</v>
      </c>
      <c r="L17" s="86">
        <v>4878275</v>
      </c>
      <c r="M17" s="86">
        <v>1528687</v>
      </c>
      <c r="N17" s="108">
        <v>18395010</v>
      </c>
      <c r="O17" s="107" t="s">
        <v>19</v>
      </c>
      <c r="P17" s="86">
        <v>16433624</v>
      </c>
      <c r="Q17" s="86">
        <v>4397533.3537651664</v>
      </c>
      <c r="R17" s="86">
        <v>9195593</v>
      </c>
      <c r="S17" s="86">
        <v>20534536</v>
      </c>
      <c r="T17" s="86">
        <v>5469317</v>
      </c>
      <c r="U17" s="86">
        <v>220676515.98368338</v>
      </c>
      <c r="V17" s="86">
        <v>3598382</v>
      </c>
      <c r="W17" s="86">
        <v>2389246</v>
      </c>
      <c r="X17" s="86">
        <v>221885651.98368338</v>
      </c>
      <c r="Y17" s="122">
        <v>3451373</v>
      </c>
      <c r="Z17" s="86">
        <v>115983388.6299182</v>
      </c>
      <c r="AA17" s="108">
        <v>101241754.35376517</v>
      </c>
      <c r="AC17" s="73">
        <v>58370</v>
      </c>
      <c r="AD17" s="71">
        <f t="shared" si="0"/>
        <v>3801.3646048258247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1" customFormat="1">
      <c r="A18" s="107" t="s">
        <v>60</v>
      </c>
      <c r="B18" s="86">
        <v>18608259.077049032</v>
      </c>
      <c r="C18" s="86">
        <v>869022</v>
      </c>
      <c r="D18" s="86">
        <v>265471</v>
      </c>
      <c r="E18" s="150">
        <v>0</v>
      </c>
      <c r="F18" s="86">
        <v>1686080.2958925085</v>
      </c>
      <c r="G18" s="86">
        <v>1752296</v>
      </c>
      <c r="H18" s="86">
        <v>2034542</v>
      </c>
      <c r="I18" s="86">
        <v>1071035</v>
      </c>
      <c r="J18" s="86">
        <v>442165</v>
      </c>
      <c r="K18" s="86">
        <v>474181</v>
      </c>
      <c r="L18" s="86">
        <v>730447</v>
      </c>
      <c r="M18" s="86">
        <v>336016</v>
      </c>
      <c r="N18" s="108">
        <v>2230085</v>
      </c>
      <c r="O18" s="107" t="s">
        <v>20</v>
      </c>
      <c r="P18" s="86">
        <v>136102</v>
      </c>
      <c r="Q18" s="86">
        <v>1489197.781156525</v>
      </c>
      <c r="R18" s="86">
        <v>928182</v>
      </c>
      <c r="S18" s="86">
        <v>3133706</v>
      </c>
      <c r="T18" s="86">
        <v>1029731</v>
      </c>
      <c r="U18" s="86">
        <v>18608259.077049032</v>
      </c>
      <c r="V18" s="86">
        <v>340017</v>
      </c>
      <c r="W18" s="86">
        <v>201470</v>
      </c>
      <c r="X18" s="86">
        <v>18746806.077049032</v>
      </c>
      <c r="Y18" s="122">
        <v>1134493</v>
      </c>
      <c r="Z18" s="86">
        <v>3720622.2958925087</v>
      </c>
      <c r="AA18" s="108">
        <v>13753143.781156523</v>
      </c>
      <c r="AC18" s="73">
        <v>10333</v>
      </c>
      <c r="AD18" s="71">
        <f t="shared" si="0"/>
        <v>1814.2655644100485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1" customFormat="1">
      <c r="A19" s="105" t="s">
        <v>21</v>
      </c>
      <c r="B19" s="121">
        <v>12298046.076569354</v>
      </c>
      <c r="C19" s="1">
        <v>1216583</v>
      </c>
      <c r="D19" s="1">
        <v>21692</v>
      </c>
      <c r="E19" s="1">
        <v>0</v>
      </c>
      <c r="F19" s="1">
        <v>3191372.1805870077</v>
      </c>
      <c r="G19" s="1">
        <v>460402</v>
      </c>
      <c r="H19" s="1">
        <v>1629396</v>
      </c>
      <c r="I19" s="1">
        <v>691363</v>
      </c>
      <c r="J19" s="1">
        <v>338551</v>
      </c>
      <c r="K19" s="1">
        <v>48799</v>
      </c>
      <c r="L19" s="1">
        <v>417739</v>
      </c>
      <c r="M19" s="1">
        <v>224793</v>
      </c>
      <c r="N19" s="106">
        <v>1355770</v>
      </c>
      <c r="O19" s="105" t="s">
        <v>21</v>
      </c>
      <c r="P19" s="1">
        <v>210040</v>
      </c>
      <c r="Q19" s="1">
        <v>707824.89598234568</v>
      </c>
      <c r="R19" s="1">
        <v>575339</v>
      </c>
      <c r="S19" s="1">
        <v>826872</v>
      </c>
      <c r="T19" s="1">
        <v>381510</v>
      </c>
      <c r="U19" s="1">
        <v>12298046.076569354</v>
      </c>
      <c r="V19" s="1">
        <v>230250</v>
      </c>
      <c r="W19" s="1">
        <v>133150</v>
      </c>
      <c r="X19" s="1">
        <v>12395146.076569354</v>
      </c>
      <c r="Y19" s="121">
        <v>1238275</v>
      </c>
      <c r="Z19" s="1">
        <v>4820768.1805870077</v>
      </c>
      <c r="AA19" s="106">
        <v>6239002.8959823465</v>
      </c>
      <c r="AC19" s="72">
        <v>5265</v>
      </c>
      <c r="AD19" s="71">
        <f t="shared" si="0"/>
        <v>2354.2537657301718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1" customFormat="1">
      <c r="A20" s="105" t="s">
        <v>22</v>
      </c>
      <c r="B20" s="121">
        <v>49282601.086095601</v>
      </c>
      <c r="C20" s="1">
        <v>1030879</v>
      </c>
      <c r="D20" s="1">
        <v>206933</v>
      </c>
      <c r="E20" s="1">
        <v>0</v>
      </c>
      <c r="F20" s="1">
        <v>30438697.255030442</v>
      </c>
      <c r="G20" s="1">
        <v>647850</v>
      </c>
      <c r="H20" s="1">
        <v>3223509</v>
      </c>
      <c r="I20" s="1">
        <v>1512507</v>
      </c>
      <c r="J20" s="1">
        <v>2263338</v>
      </c>
      <c r="K20" s="1">
        <v>1150347</v>
      </c>
      <c r="L20" s="1">
        <v>691026</v>
      </c>
      <c r="M20" s="1">
        <v>475983</v>
      </c>
      <c r="N20" s="106">
        <v>2246795</v>
      </c>
      <c r="O20" s="105" t="s">
        <v>22</v>
      </c>
      <c r="P20" s="1">
        <v>475472</v>
      </c>
      <c r="Q20" s="1">
        <v>1149576.8310651602</v>
      </c>
      <c r="R20" s="1">
        <v>1201861</v>
      </c>
      <c r="S20" s="1">
        <v>1428106</v>
      </c>
      <c r="T20" s="1">
        <v>1139721</v>
      </c>
      <c r="U20" s="1">
        <v>49282601.086095601</v>
      </c>
      <c r="V20" s="1">
        <v>817034</v>
      </c>
      <c r="W20" s="1">
        <v>533579</v>
      </c>
      <c r="X20" s="1">
        <v>49566056.086095601</v>
      </c>
      <c r="Y20" s="121">
        <v>1237812</v>
      </c>
      <c r="Z20" s="1">
        <v>33662206.255030438</v>
      </c>
      <c r="AA20" s="106">
        <v>14382582.831065163</v>
      </c>
      <c r="AC20" s="72">
        <v>9786</v>
      </c>
      <c r="AD20" s="71">
        <f t="shared" si="0"/>
        <v>5064.99653444672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1" customFormat="1">
      <c r="A21" s="105" t="s">
        <v>23</v>
      </c>
      <c r="B21" s="121">
        <v>73487672.525097042</v>
      </c>
      <c r="C21" s="1">
        <v>483439</v>
      </c>
      <c r="D21" s="1">
        <v>1030</v>
      </c>
      <c r="E21" s="1">
        <v>140590</v>
      </c>
      <c r="F21" s="1">
        <v>47068389.701750793</v>
      </c>
      <c r="G21" s="1">
        <v>1093299</v>
      </c>
      <c r="H21" s="1">
        <v>1703060</v>
      </c>
      <c r="I21" s="1">
        <v>2144515</v>
      </c>
      <c r="J21" s="1">
        <v>2807844</v>
      </c>
      <c r="K21" s="1">
        <v>989796</v>
      </c>
      <c r="L21" s="1">
        <v>1200312</v>
      </c>
      <c r="M21" s="1">
        <v>996419</v>
      </c>
      <c r="N21" s="106">
        <v>4401864</v>
      </c>
      <c r="O21" s="105" t="s">
        <v>23</v>
      </c>
      <c r="P21" s="1">
        <v>2863537</v>
      </c>
      <c r="Q21" s="1">
        <v>1202102.8233462591</v>
      </c>
      <c r="R21" s="1">
        <v>1304307</v>
      </c>
      <c r="S21" s="1">
        <v>3948653</v>
      </c>
      <c r="T21" s="1">
        <v>1138515</v>
      </c>
      <c r="U21" s="1">
        <v>73487672.525097042</v>
      </c>
      <c r="V21" s="1">
        <v>1208126</v>
      </c>
      <c r="W21" s="1">
        <v>795645</v>
      </c>
      <c r="X21" s="1">
        <v>73900153.525097042</v>
      </c>
      <c r="Y21" s="121">
        <v>625059</v>
      </c>
      <c r="Z21" s="1">
        <v>48771449.701750793</v>
      </c>
      <c r="AA21" s="106">
        <v>24091163.82334625</v>
      </c>
      <c r="AC21" s="72">
        <v>15889</v>
      </c>
      <c r="AD21" s="71">
        <f t="shared" si="0"/>
        <v>4651.0260888096827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s="1" customFormat="1">
      <c r="A22" s="107" t="s">
        <v>61</v>
      </c>
      <c r="B22" s="122">
        <v>27308475.191396803</v>
      </c>
      <c r="C22" s="86">
        <v>2030102</v>
      </c>
      <c r="D22" s="86">
        <v>272484</v>
      </c>
      <c r="E22" s="150">
        <v>0</v>
      </c>
      <c r="F22" s="86">
        <v>9127584.385400068</v>
      </c>
      <c r="G22" s="86">
        <v>469435</v>
      </c>
      <c r="H22" s="86">
        <v>1391014</v>
      </c>
      <c r="I22" s="86">
        <v>1176895</v>
      </c>
      <c r="J22" s="86">
        <v>2394755</v>
      </c>
      <c r="K22" s="86">
        <v>313720</v>
      </c>
      <c r="L22" s="86">
        <v>716142</v>
      </c>
      <c r="M22" s="86">
        <v>406533</v>
      </c>
      <c r="N22" s="108">
        <v>2311356</v>
      </c>
      <c r="O22" s="107" t="s">
        <v>24</v>
      </c>
      <c r="P22" s="86">
        <v>310508</v>
      </c>
      <c r="Q22" s="86">
        <v>1320163.8059967328</v>
      </c>
      <c r="R22" s="86">
        <v>965261</v>
      </c>
      <c r="S22" s="86">
        <v>2597716</v>
      </c>
      <c r="T22" s="86">
        <v>1504806</v>
      </c>
      <c r="U22" s="86">
        <v>27308475.191396803</v>
      </c>
      <c r="V22" s="86">
        <v>475343</v>
      </c>
      <c r="W22" s="86">
        <v>295667</v>
      </c>
      <c r="X22" s="86">
        <v>27488151.191396803</v>
      </c>
      <c r="Y22" s="122">
        <v>2302586</v>
      </c>
      <c r="Z22" s="86">
        <v>10518598.385400068</v>
      </c>
      <c r="AA22" s="108">
        <v>14487290.805996735</v>
      </c>
      <c r="AC22" s="73">
        <v>10191</v>
      </c>
      <c r="AD22" s="71">
        <f t="shared" si="0"/>
        <v>2697.2967511919146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1" customFormat="1">
      <c r="A23" s="105" t="s">
        <v>25</v>
      </c>
      <c r="B23" s="121">
        <v>136696994.9529801</v>
      </c>
      <c r="C23" s="1">
        <v>2813110</v>
      </c>
      <c r="D23" s="1">
        <v>127949</v>
      </c>
      <c r="E23" s="1">
        <v>0</v>
      </c>
      <c r="F23" s="1">
        <v>53885697.489410967</v>
      </c>
      <c r="G23" s="1">
        <v>3337096</v>
      </c>
      <c r="H23" s="1">
        <v>7427356</v>
      </c>
      <c r="I23" s="1">
        <v>11449761</v>
      </c>
      <c r="J23" s="1">
        <v>11324461</v>
      </c>
      <c r="K23" s="1">
        <v>4146894</v>
      </c>
      <c r="L23" s="1">
        <v>3259288</v>
      </c>
      <c r="M23" s="1">
        <v>1929933</v>
      </c>
      <c r="N23" s="106">
        <v>11084730</v>
      </c>
      <c r="O23" s="105" t="s">
        <v>25</v>
      </c>
      <c r="P23" s="1">
        <v>5260546</v>
      </c>
      <c r="Q23" s="1">
        <v>3650333.4635691307</v>
      </c>
      <c r="R23" s="1">
        <v>5080822</v>
      </c>
      <c r="S23" s="1">
        <v>7419844</v>
      </c>
      <c r="T23" s="1">
        <v>4499174</v>
      </c>
      <c r="U23" s="1">
        <v>136696994.9529801</v>
      </c>
      <c r="V23" s="1">
        <v>2233078</v>
      </c>
      <c r="W23" s="1">
        <v>1480007</v>
      </c>
      <c r="X23" s="1">
        <v>137450065.9529801</v>
      </c>
      <c r="Y23" s="121">
        <v>2941059</v>
      </c>
      <c r="Z23" s="1">
        <v>61313053.489410967</v>
      </c>
      <c r="AA23" s="106">
        <v>72442882.463569134</v>
      </c>
      <c r="AC23" s="72">
        <v>33452</v>
      </c>
      <c r="AD23" s="71">
        <f t="shared" si="0"/>
        <v>4108.8743857760401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1" customFormat="1">
      <c r="A24" s="107" t="s">
        <v>26</v>
      </c>
      <c r="B24" s="122">
        <v>225362001.65258998</v>
      </c>
      <c r="C24" s="86">
        <v>2205706</v>
      </c>
      <c r="D24" s="86">
        <v>11417</v>
      </c>
      <c r="E24" s="86">
        <v>0</v>
      </c>
      <c r="F24" s="86">
        <v>119492694.11400646</v>
      </c>
      <c r="G24" s="86">
        <v>1452827</v>
      </c>
      <c r="H24" s="86">
        <v>8075939</v>
      </c>
      <c r="I24" s="86">
        <v>20235927</v>
      </c>
      <c r="J24" s="86">
        <v>16439198</v>
      </c>
      <c r="K24" s="86">
        <v>4108318</v>
      </c>
      <c r="L24" s="86">
        <v>4355532</v>
      </c>
      <c r="M24" s="86">
        <v>1154078</v>
      </c>
      <c r="N24" s="108">
        <v>15191844</v>
      </c>
      <c r="O24" s="107" t="s">
        <v>26</v>
      </c>
      <c r="P24" s="86">
        <v>6774914</v>
      </c>
      <c r="Q24" s="86">
        <v>3139871.5385835194</v>
      </c>
      <c r="R24" s="86">
        <v>3553921</v>
      </c>
      <c r="S24" s="86">
        <v>12969027</v>
      </c>
      <c r="T24" s="86">
        <v>6200788</v>
      </c>
      <c r="U24" s="86">
        <v>225362001.65258998</v>
      </c>
      <c r="V24" s="86">
        <v>3632380</v>
      </c>
      <c r="W24" s="86">
        <v>2439976</v>
      </c>
      <c r="X24" s="86">
        <v>226554405.65258998</v>
      </c>
      <c r="Y24" s="122">
        <v>2217123</v>
      </c>
      <c r="Z24" s="86">
        <v>127568633.11400646</v>
      </c>
      <c r="AA24" s="108">
        <v>95576245.538583517</v>
      </c>
      <c r="AC24" s="73">
        <v>40984</v>
      </c>
      <c r="AD24" s="71">
        <f t="shared" si="0"/>
        <v>5527.8744303286639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1" customFormat="1">
      <c r="A25" s="105" t="s">
        <v>27</v>
      </c>
      <c r="B25" s="1">
        <v>11453934.515226537</v>
      </c>
      <c r="C25" s="1">
        <v>549738</v>
      </c>
      <c r="D25" s="1">
        <v>263303</v>
      </c>
      <c r="E25" s="1">
        <v>0</v>
      </c>
      <c r="F25" s="1">
        <v>317455.63110822195</v>
      </c>
      <c r="G25" s="1">
        <v>428319</v>
      </c>
      <c r="H25" s="1">
        <v>890567</v>
      </c>
      <c r="I25" s="1">
        <v>517093</v>
      </c>
      <c r="J25" s="1">
        <v>45075</v>
      </c>
      <c r="K25" s="1">
        <v>4524896</v>
      </c>
      <c r="L25" s="1">
        <v>309286</v>
      </c>
      <c r="M25" s="1">
        <v>211328</v>
      </c>
      <c r="N25" s="106">
        <v>1044078</v>
      </c>
      <c r="O25" s="105" t="s">
        <v>27</v>
      </c>
      <c r="P25" s="1">
        <v>43679</v>
      </c>
      <c r="Q25" s="1">
        <v>788557.8841183153</v>
      </c>
      <c r="R25" s="1">
        <v>563948</v>
      </c>
      <c r="S25" s="1">
        <v>640177</v>
      </c>
      <c r="T25" s="1">
        <v>316434</v>
      </c>
      <c r="U25" s="1">
        <v>11453934.515226537</v>
      </c>
      <c r="V25" s="1">
        <v>214355</v>
      </c>
      <c r="W25" s="1">
        <v>124011</v>
      </c>
      <c r="X25" s="1">
        <v>11544278.515226537</v>
      </c>
      <c r="Y25" s="121">
        <v>813041</v>
      </c>
      <c r="Z25" s="1">
        <v>1208022.6311082221</v>
      </c>
      <c r="AA25" s="106">
        <v>9432870.8841183148</v>
      </c>
      <c r="AC25" s="72">
        <v>4048</v>
      </c>
      <c r="AD25" s="71">
        <f t="shared" si="0"/>
        <v>2851.8474592950934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1" customFormat="1">
      <c r="A26" s="105" t="s">
        <v>28</v>
      </c>
      <c r="B26" s="1">
        <v>19873725.763914589</v>
      </c>
      <c r="C26" s="1">
        <v>1197338</v>
      </c>
      <c r="D26" s="1">
        <v>358526</v>
      </c>
      <c r="E26" s="1">
        <v>0</v>
      </c>
      <c r="F26" s="1">
        <v>1121936.9947305475</v>
      </c>
      <c r="G26" s="1">
        <v>1072339</v>
      </c>
      <c r="H26" s="1">
        <v>1046241</v>
      </c>
      <c r="I26" s="1">
        <v>1997169</v>
      </c>
      <c r="J26" s="1">
        <v>779794</v>
      </c>
      <c r="K26" s="1">
        <v>2097701</v>
      </c>
      <c r="L26" s="1">
        <v>615566</v>
      </c>
      <c r="M26" s="1">
        <v>476787</v>
      </c>
      <c r="N26" s="106">
        <v>1389976</v>
      </c>
      <c r="O26" s="105" t="s">
        <v>28</v>
      </c>
      <c r="P26" s="1">
        <v>262431</v>
      </c>
      <c r="Q26" s="1">
        <v>1570668.7691840427</v>
      </c>
      <c r="R26" s="1">
        <v>1282046</v>
      </c>
      <c r="S26" s="1">
        <v>3271432</v>
      </c>
      <c r="T26" s="1">
        <v>1333774</v>
      </c>
      <c r="U26" s="1">
        <v>19873725.763914589</v>
      </c>
      <c r="V26" s="1">
        <v>352680</v>
      </c>
      <c r="W26" s="1">
        <v>215171</v>
      </c>
      <c r="X26" s="1">
        <v>20011234.763914589</v>
      </c>
      <c r="Y26" s="121">
        <v>1555864</v>
      </c>
      <c r="Z26" s="1">
        <v>2168177.9947305475</v>
      </c>
      <c r="AA26" s="106">
        <v>16149683.769184042</v>
      </c>
      <c r="AC26" s="72">
        <v>7187</v>
      </c>
      <c r="AD26" s="71">
        <f t="shared" si="0"/>
        <v>2784.3654882307765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1" customFormat="1">
      <c r="A27" s="105" t="s">
        <v>29</v>
      </c>
      <c r="B27" s="1">
        <v>4082365.6800857177</v>
      </c>
      <c r="C27" s="1">
        <v>575866</v>
      </c>
      <c r="D27" s="1">
        <v>128345</v>
      </c>
      <c r="E27" s="1">
        <v>0</v>
      </c>
      <c r="F27" s="1">
        <v>68060.741082760534</v>
      </c>
      <c r="G27" s="1">
        <v>56586</v>
      </c>
      <c r="H27" s="1">
        <v>1147968</v>
      </c>
      <c r="I27" s="1">
        <v>88925</v>
      </c>
      <c r="J27" s="1">
        <v>14929</v>
      </c>
      <c r="K27" s="1">
        <v>207144</v>
      </c>
      <c r="L27" s="1">
        <v>107342</v>
      </c>
      <c r="M27" s="1">
        <v>44448</v>
      </c>
      <c r="N27" s="106">
        <v>290493</v>
      </c>
      <c r="O27" s="105" t="s">
        <v>29</v>
      </c>
      <c r="P27" s="1">
        <v>18879</v>
      </c>
      <c r="Q27" s="1">
        <v>415075.93900295714</v>
      </c>
      <c r="R27" s="1">
        <v>318880</v>
      </c>
      <c r="S27" s="1">
        <v>497971</v>
      </c>
      <c r="T27" s="1">
        <v>101453</v>
      </c>
      <c r="U27" s="1">
        <v>4082365.6800857177</v>
      </c>
      <c r="V27" s="1">
        <v>93723</v>
      </c>
      <c r="W27" s="1">
        <v>44199</v>
      </c>
      <c r="X27" s="1">
        <v>4131889.6800857177</v>
      </c>
      <c r="Y27" s="121">
        <v>704211</v>
      </c>
      <c r="Z27" s="1">
        <v>1216028.7410827605</v>
      </c>
      <c r="AA27" s="106">
        <v>2162125.9390029572</v>
      </c>
      <c r="AC27" s="72">
        <v>1510</v>
      </c>
      <c r="AD27" s="71">
        <f t="shared" si="0"/>
        <v>2736.3507815137204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1" customFormat="1">
      <c r="A28" s="105" t="s">
        <v>30</v>
      </c>
      <c r="B28" s="1">
        <v>16319889.204801695</v>
      </c>
      <c r="C28" s="1">
        <v>1389068</v>
      </c>
      <c r="D28" s="1">
        <v>347749</v>
      </c>
      <c r="E28" s="1">
        <v>46975</v>
      </c>
      <c r="F28" s="1">
        <v>2511139.4411872071</v>
      </c>
      <c r="G28" s="1">
        <v>267615</v>
      </c>
      <c r="H28" s="1">
        <v>1500319</v>
      </c>
      <c r="I28" s="1">
        <v>1618886</v>
      </c>
      <c r="J28" s="1">
        <v>440811</v>
      </c>
      <c r="K28" s="1">
        <v>722499</v>
      </c>
      <c r="L28" s="1">
        <v>455709</v>
      </c>
      <c r="M28" s="1">
        <v>345140</v>
      </c>
      <c r="N28" s="106">
        <v>1486804</v>
      </c>
      <c r="O28" s="105" t="s">
        <v>30</v>
      </c>
      <c r="P28" s="1">
        <v>164930</v>
      </c>
      <c r="Q28" s="1">
        <v>1608568.7636144892</v>
      </c>
      <c r="R28" s="1">
        <v>1162766</v>
      </c>
      <c r="S28" s="1">
        <v>1255444</v>
      </c>
      <c r="T28" s="1">
        <v>995466</v>
      </c>
      <c r="U28" s="1">
        <v>16319889.204801695</v>
      </c>
      <c r="V28" s="1">
        <v>295336</v>
      </c>
      <c r="W28" s="1">
        <v>176694</v>
      </c>
      <c r="X28" s="1">
        <v>16438531.204801695</v>
      </c>
      <c r="Y28" s="121">
        <v>1783792</v>
      </c>
      <c r="Z28" s="1">
        <v>4011458.4411872071</v>
      </c>
      <c r="AA28" s="106">
        <v>10524638.763614489</v>
      </c>
      <c r="AC28" s="72">
        <v>6325</v>
      </c>
      <c r="AD28" s="71">
        <f t="shared" si="0"/>
        <v>2598.9772655812958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1" customFormat="1">
      <c r="A29" s="105" t="s">
        <v>31</v>
      </c>
      <c r="B29" s="1">
        <v>30443893.275493167</v>
      </c>
      <c r="C29" s="1">
        <v>1423474</v>
      </c>
      <c r="D29" s="1">
        <v>137059</v>
      </c>
      <c r="E29" s="1">
        <v>0</v>
      </c>
      <c r="F29" s="1">
        <v>16528191.385760035</v>
      </c>
      <c r="G29" s="1">
        <v>795264</v>
      </c>
      <c r="H29" s="1">
        <v>1242698</v>
      </c>
      <c r="I29" s="1">
        <v>1179348</v>
      </c>
      <c r="J29" s="1">
        <v>1010967</v>
      </c>
      <c r="K29" s="1">
        <v>488244</v>
      </c>
      <c r="L29" s="1">
        <v>503923</v>
      </c>
      <c r="M29" s="1">
        <v>91883</v>
      </c>
      <c r="N29" s="106">
        <v>1976321</v>
      </c>
      <c r="O29" s="105" t="s">
        <v>31</v>
      </c>
      <c r="P29" s="1">
        <v>563837</v>
      </c>
      <c r="Q29" s="1">
        <v>750349.88973313046</v>
      </c>
      <c r="R29" s="1">
        <v>733717</v>
      </c>
      <c r="S29" s="1">
        <v>798383</v>
      </c>
      <c r="T29" s="1">
        <v>2220234</v>
      </c>
      <c r="U29" s="1">
        <v>30443893.275493167</v>
      </c>
      <c r="V29" s="1">
        <v>516615</v>
      </c>
      <c r="W29" s="1">
        <v>329613</v>
      </c>
      <c r="X29" s="1">
        <v>30630895.275493167</v>
      </c>
      <c r="Y29" s="121">
        <v>1560533</v>
      </c>
      <c r="Z29" s="1">
        <v>17770889.385760035</v>
      </c>
      <c r="AA29" s="106">
        <v>11112470.889733132</v>
      </c>
      <c r="AC29" s="72">
        <v>6802</v>
      </c>
      <c r="AD29" s="71">
        <f t="shared" si="0"/>
        <v>4503.2189467058461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s="1" customFormat="1">
      <c r="A30" s="107" t="s">
        <v>62</v>
      </c>
      <c r="B30" s="86">
        <v>27628651.39497016</v>
      </c>
      <c r="C30" s="86">
        <v>2348890</v>
      </c>
      <c r="D30" s="86">
        <v>194462</v>
      </c>
      <c r="E30" s="86">
        <v>0</v>
      </c>
      <c r="F30" s="86">
        <v>517466.65507653088</v>
      </c>
      <c r="G30" s="86">
        <v>1433193</v>
      </c>
      <c r="H30" s="86">
        <v>3614467</v>
      </c>
      <c r="I30" s="86">
        <v>1765684</v>
      </c>
      <c r="J30" s="86">
        <v>420419</v>
      </c>
      <c r="K30" s="86">
        <v>3020575</v>
      </c>
      <c r="L30" s="86">
        <v>841541</v>
      </c>
      <c r="M30" s="86">
        <v>295131</v>
      </c>
      <c r="N30" s="108">
        <v>3989101</v>
      </c>
      <c r="O30" s="107" t="s">
        <v>32</v>
      </c>
      <c r="P30" s="86">
        <v>353383</v>
      </c>
      <c r="Q30" s="86">
        <v>1769985.7398936292</v>
      </c>
      <c r="R30" s="86">
        <v>2325623</v>
      </c>
      <c r="S30" s="86">
        <v>2934829</v>
      </c>
      <c r="T30" s="86">
        <v>1803901</v>
      </c>
      <c r="U30" s="86">
        <v>27628651.39497016</v>
      </c>
      <c r="V30" s="86">
        <v>483282</v>
      </c>
      <c r="W30" s="86">
        <v>299133</v>
      </c>
      <c r="X30" s="86">
        <v>27812800.39497016</v>
      </c>
      <c r="Y30" s="122">
        <v>2543352</v>
      </c>
      <c r="Z30" s="86">
        <v>4131933.6550765308</v>
      </c>
      <c r="AA30" s="108">
        <v>20953365.73989363</v>
      </c>
      <c r="AC30" s="73">
        <v>11503</v>
      </c>
      <c r="AD30" s="71">
        <f t="shared" si="0"/>
        <v>2417.8736325280502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1" customFormat="1">
      <c r="A31" s="105" t="s">
        <v>33</v>
      </c>
      <c r="B31" s="1">
        <v>41669630.439566672</v>
      </c>
      <c r="C31" s="1">
        <v>1608552</v>
      </c>
      <c r="D31" s="1">
        <v>188245</v>
      </c>
      <c r="E31" s="1">
        <v>0</v>
      </c>
      <c r="F31" s="1">
        <v>3339335.038445171</v>
      </c>
      <c r="G31" s="1">
        <v>1497678</v>
      </c>
      <c r="H31" s="1">
        <v>4752182</v>
      </c>
      <c r="I31" s="1">
        <v>4892368</v>
      </c>
      <c r="J31" s="1">
        <v>3253635</v>
      </c>
      <c r="K31" s="1">
        <v>443257</v>
      </c>
      <c r="L31" s="1">
        <v>1247935</v>
      </c>
      <c r="M31" s="1">
        <v>965282</v>
      </c>
      <c r="N31" s="106">
        <v>3894277</v>
      </c>
      <c r="O31" s="105" t="s">
        <v>33</v>
      </c>
      <c r="P31" s="1">
        <v>814019</v>
      </c>
      <c r="Q31" s="1">
        <v>4075280.401121506</v>
      </c>
      <c r="R31" s="1">
        <v>2960750</v>
      </c>
      <c r="S31" s="1">
        <v>4412319</v>
      </c>
      <c r="T31" s="1">
        <v>3324516</v>
      </c>
      <c r="U31" s="1">
        <v>41669630.439566672</v>
      </c>
      <c r="V31" s="1">
        <v>715076</v>
      </c>
      <c r="W31" s="1">
        <v>451154</v>
      </c>
      <c r="X31" s="1">
        <v>41933552.439566672</v>
      </c>
      <c r="Y31" s="121">
        <v>1796797</v>
      </c>
      <c r="Z31" s="1">
        <v>8091517.038445171</v>
      </c>
      <c r="AA31" s="106">
        <v>31781316.401121501</v>
      </c>
      <c r="AC31" s="72">
        <v>17237</v>
      </c>
      <c r="AD31" s="71">
        <f t="shared" si="0"/>
        <v>2432.7639635416067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1" customFormat="1">
      <c r="A32" s="105" t="s">
        <v>34</v>
      </c>
      <c r="B32" s="1">
        <v>52500802.57589104</v>
      </c>
      <c r="C32" s="1">
        <v>637325</v>
      </c>
      <c r="D32" s="1">
        <v>10</v>
      </c>
      <c r="E32" s="1">
        <v>66643</v>
      </c>
      <c r="F32" s="1">
        <v>15957278.708828049</v>
      </c>
      <c r="G32" s="1">
        <v>478291</v>
      </c>
      <c r="H32" s="1">
        <v>2927136</v>
      </c>
      <c r="I32" s="1">
        <v>13592751</v>
      </c>
      <c r="J32" s="1">
        <v>1801592</v>
      </c>
      <c r="K32" s="1">
        <v>1238859</v>
      </c>
      <c r="L32" s="1">
        <v>871050</v>
      </c>
      <c r="M32" s="1">
        <v>468650</v>
      </c>
      <c r="N32" s="106">
        <v>3811520</v>
      </c>
      <c r="O32" s="105" t="s">
        <v>34</v>
      </c>
      <c r="P32" s="1">
        <v>2759804</v>
      </c>
      <c r="Q32" s="1">
        <v>904616.86706299114</v>
      </c>
      <c r="R32" s="1">
        <v>699295</v>
      </c>
      <c r="S32" s="1">
        <v>3790973</v>
      </c>
      <c r="T32" s="1">
        <v>2495008</v>
      </c>
      <c r="U32" s="1">
        <v>52500802.57589104</v>
      </c>
      <c r="V32" s="1">
        <v>865565</v>
      </c>
      <c r="W32" s="1">
        <v>568422</v>
      </c>
      <c r="X32" s="1">
        <v>52797945.57589104</v>
      </c>
      <c r="Y32" s="121">
        <v>703978</v>
      </c>
      <c r="Z32" s="1">
        <v>18884414.708828047</v>
      </c>
      <c r="AA32" s="106">
        <v>32912409.867062993</v>
      </c>
      <c r="AC32" s="72">
        <v>9054</v>
      </c>
      <c r="AD32" s="71">
        <f t="shared" si="0"/>
        <v>5831.4496991264677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1" customFormat="1">
      <c r="A33" s="105" t="s">
        <v>35</v>
      </c>
      <c r="B33" s="1">
        <v>118241466.26787685</v>
      </c>
      <c r="C33" s="1">
        <v>3509850</v>
      </c>
      <c r="D33" s="1">
        <v>60544</v>
      </c>
      <c r="E33" s="1">
        <v>0</v>
      </c>
      <c r="F33" s="1">
        <v>36626320.365750723</v>
      </c>
      <c r="G33" s="1">
        <v>2059314</v>
      </c>
      <c r="H33" s="1">
        <v>5478666</v>
      </c>
      <c r="I33" s="1">
        <v>8055805</v>
      </c>
      <c r="J33" s="1">
        <v>17425666</v>
      </c>
      <c r="K33" s="1">
        <v>898376</v>
      </c>
      <c r="L33" s="1">
        <v>5148186</v>
      </c>
      <c r="M33" s="1">
        <v>897081</v>
      </c>
      <c r="N33" s="106">
        <v>8639843</v>
      </c>
      <c r="O33" s="105" t="s">
        <v>35</v>
      </c>
      <c r="P33" s="1">
        <v>7142015</v>
      </c>
      <c r="Q33" s="1">
        <v>7470870.9021261176</v>
      </c>
      <c r="R33" s="1">
        <v>2378430</v>
      </c>
      <c r="S33" s="1">
        <v>8401606</v>
      </c>
      <c r="T33" s="1">
        <v>4048893</v>
      </c>
      <c r="U33" s="1">
        <v>118241466.26787685</v>
      </c>
      <c r="V33" s="1">
        <v>1945693</v>
      </c>
      <c r="W33" s="1">
        <v>1280191</v>
      </c>
      <c r="X33" s="1">
        <v>118906968.26787685</v>
      </c>
      <c r="Y33" s="121">
        <v>3570394</v>
      </c>
      <c r="Z33" s="1">
        <v>42104986.365750723</v>
      </c>
      <c r="AA33" s="106">
        <v>72566085.902126133</v>
      </c>
      <c r="AC33" s="72">
        <v>33611</v>
      </c>
      <c r="AD33" s="71">
        <f t="shared" si="0"/>
        <v>3537.739676530804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1" customFormat="1">
      <c r="A34" s="105" t="s">
        <v>36</v>
      </c>
      <c r="B34" s="1">
        <v>26256734.588974111</v>
      </c>
      <c r="C34" s="1">
        <v>1631362</v>
      </c>
      <c r="D34" s="1">
        <v>86979</v>
      </c>
      <c r="E34" s="1">
        <v>325822</v>
      </c>
      <c r="F34" s="1">
        <v>4628028.7424535127</v>
      </c>
      <c r="G34" s="1">
        <v>675522</v>
      </c>
      <c r="H34" s="1">
        <v>1664219</v>
      </c>
      <c r="I34" s="1">
        <v>1184702</v>
      </c>
      <c r="J34" s="1">
        <v>2727095</v>
      </c>
      <c r="K34" s="1">
        <v>211460</v>
      </c>
      <c r="L34" s="1">
        <v>772168</v>
      </c>
      <c r="M34" s="1">
        <v>942573</v>
      </c>
      <c r="N34" s="106">
        <v>3214217</v>
      </c>
      <c r="O34" s="105" t="s">
        <v>36</v>
      </c>
      <c r="P34" s="1">
        <v>1033438</v>
      </c>
      <c r="Q34" s="1">
        <v>1044404.8465205972</v>
      </c>
      <c r="R34" s="1">
        <v>1256607</v>
      </c>
      <c r="S34" s="1">
        <v>3321329</v>
      </c>
      <c r="T34" s="1">
        <v>1536808</v>
      </c>
      <c r="U34" s="1">
        <v>26256734.588974111</v>
      </c>
      <c r="V34" s="1">
        <v>460127</v>
      </c>
      <c r="W34" s="1">
        <v>284279</v>
      </c>
      <c r="X34" s="1">
        <v>26432582.588974111</v>
      </c>
      <c r="Y34" s="121">
        <v>2044163</v>
      </c>
      <c r="Z34" s="1">
        <v>6292247.7424535127</v>
      </c>
      <c r="AA34" s="106">
        <v>17920323.846520599</v>
      </c>
      <c r="AC34" s="72">
        <v>10717</v>
      </c>
      <c r="AD34" s="71">
        <f t="shared" si="0"/>
        <v>2466.4162161961472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s="1" customFormat="1">
      <c r="A35" s="107" t="s">
        <v>63</v>
      </c>
      <c r="B35" s="86">
        <v>36178169.615876406</v>
      </c>
      <c r="C35" s="86">
        <v>5467804</v>
      </c>
      <c r="D35" s="86">
        <v>1084408</v>
      </c>
      <c r="E35" s="86">
        <v>2578</v>
      </c>
      <c r="F35" s="86">
        <v>2310420.1416423847</v>
      </c>
      <c r="G35" s="86">
        <v>1282177</v>
      </c>
      <c r="H35" s="86">
        <v>3339439</v>
      </c>
      <c r="I35" s="86">
        <v>2619383</v>
      </c>
      <c r="J35" s="86">
        <v>1164212</v>
      </c>
      <c r="K35" s="86">
        <v>1110432</v>
      </c>
      <c r="L35" s="86">
        <v>1171898</v>
      </c>
      <c r="M35" s="86">
        <v>705366</v>
      </c>
      <c r="N35" s="108">
        <v>2582881</v>
      </c>
      <c r="O35" s="107" t="s">
        <v>37</v>
      </c>
      <c r="P35" s="86">
        <v>873523</v>
      </c>
      <c r="Q35" s="86">
        <v>3577760.4742340171</v>
      </c>
      <c r="R35" s="86">
        <v>2000789</v>
      </c>
      <c r="S35" s="86">
        <v>5181388</v>
      </c>
      <c r="T35" s="86">
        <v>1703711</v>
      </c>
      <c r="U35" s="86">
        <v>36178169.615876406</v>
      </c>
      <c r="V35" s="86">
        <v>624769</v>
      </c>
      <c r="W35" s="86">
        <v>391698</v>
      </c>
      <c r="X35" s="86">
        <v>36411240.615876406</v>
      </c>
      <c r="Y35" s="122">
        <v>6554790</v>
      </c>
      <c r="Z35" s="86">
        <v>5649859.1416423842</v>
      </c>
      <c r="AA35" s="108">
        <v>23973520.474234022</v>
      </c>
      <c r="AC35" s="73">
        <v>15149</v>
      </c>
      <c r="AD35" s="71">
        <f t="shared" si="0"/>
        <v>2403.5408684320028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s="1" customFormat="1">
      <c r="A36" s="123" t="s">
        <v>64</v>
      </c>
      <c r="B36" s="111">
        <v>23284743.689009883</v>
      </c>
      <c r="C36" s="111">
        <v>3789550</v>
      </c>
      <c r="D36" s="111">
        <v>9208</v>
      </c>
      <c r="E36" s="111">
        <v>2318</v>
      </c>
      <c r="F36" s="111">
        <v>311069.95063810924</v>
      </c>
      <c r="G36" s="111">
        <v>768404</v>
      </c>
      <c r="H36" s="111">
        <v>1923226</v>
      </c>
      <c r="I36" s="111">
        <v>1487296</v>
      </c>
      <c r="J36" s="111">
        <v>1619055</v>
      </c>
      <c r="K36" s="111">
        <v>434867</v>
      </c>
      <c r="L36" s="111">
        <v>1051354</v>
      </c>
      <c r="M36" s="111">
        <v>429381</v>
      </c>
      <c r="N36" s="124">
        <v>2939001</v>
      </c>
      <c r="O36" s="123" t="s">
        <v>38</v>
      </c>
      <c r="P36" s="111">
        <v>302639</v>
      </c>
      <c r="Q36" s="111">
        <v>1780341.7383717746</v>
      </c>
      <c r="R36" s="111">
        <v>1224035</v>
      </c>
      <c r="S36" s="111">
        <v>3912276</v>
      </c>
      <c r="T36" s="111">
        <v>1300722</v>
      </c>
      <c r="U36" s="111">
        <v>23284743.689009883</v>
      </c>
      <c r="V36" s="111">
        <v>416659</v>
      </c>
      <c r="W36" s="111">
        <v>252102</v>
      </c>
      <c r="X36" s="111">
        <v>23449300.689009883</v>
      </c>
      <c r="Y36" s="125">
        <v>3801076</v>
      </c>
      <c r="Z36" s="111">
        <v>2234295.9506381094</v>
      </c>
      <c r="AA36" s="124">
        <v>17249371.738371775</v>
      </c>
      <c r="AC36" s="73">
        <v>11994</v>
      </c>
      <c r="AD36" s="71">
        <f t="shared" si="0"/>
        <v>1955.0859337176823</v>
      </c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1" customFormat="1">
      <c r="A37" s="105" t="s">
        <v>65</v>
      </c>
      <c r="B37" s="121">
        <v>40040892.317927882</v>
      </c>
      <c r="C37" s="1">
        <v>1830724</v>
      </c>
      <c r="D37" s="1">
        <v>450366</v>
      </c>
      <c r="E37" s="1">
        <v>139454</v>
      </c>
      <c r="F37" s="1">
        <v>7541862.8874715874</v>
      </c>
      <c r="G37" s="1">
        <v>1269161</v>
      </c>
      <c r="H37" s="1">
        <v>4524533</v>
      </c>
      <c r="I37" s="1">
        <v>2725536</v>
      </c>
      <c r="J37" s="1">
        <v>1059901</v>
      </c>
      <c r="K37" s="1">
        <v>1070106</v>
      </c>
      <c r="L37" s="1">
        <v>1271011</v>
      </c>
      <c r="M37" s="1">
        <v>708436</v>
      </c>
      <c r="N37" s="106">
        <v>3932522</v>
      </c>
      <c r="O37" s="105" t="s">
        <v>39</v>
      </c>
      <c r="P37" s="1">
        <v>899153</v>
      </c>
      <c r="Q37" s="1">
        <v>3875661.4304562989</v>
      </c>
      <c r="R37" s="1">
        <v>2305292</v>
      </c>
      <c r="S37" s="1">
        <v>4860811</v>
      </c>
      <c r="T37" s="1">
        <v>1576362</v>
      </c>
      <c r="U37" s="1">
        <v>40040892.317927882</v>
      </c>
      <c r="V37" s="1">
        <v>690635</v>
      </c>
      <c r="W37" s="1">
        <v>433519</v>
      </c>
      <c r="X37" s="1">
        <v>40298008.317927882</v>
      </c>
      <c r="Y37" s="121">
        <v>2420544</v>
      </c>
      <c r="Z37" s="148">
        <v>12066395.887471586</v>
      </c>
      <c r="AA37" s="106">
        <v>25553952.430456296</v>
      </c>
      <c r="AC37" s="72">
        <v>17661</v>
      </c>
      <c r="AD37" s="71">
        <f t="shared" si="0"/>
        <v>2281.7512212178181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1" customFormat="1">
      <c r="A38" s="107" t="s">
        <v>40</v>
      </c>
      <c r="B38" s="122">
        <v>8354415.7632349059</v>
      </c>
      <c r="C38" s="86">
        <v>387415</v>
      </c>
      <c r="D38" s="86">
        <v>60347</v>
      </c>
      <c r="E38" s="86">
        <v>169786</v>
      </c>
      <c r="F38" s="86">
        <v>764630.87520232587</v>
      </c>
      <c r="G38" s="86">
        <v>150199</v>
      </c>
      <c r="H38" s="86">
        <v>1963345</v>
      </c>
      <c r="I38" s="86">
        <v>461845</v>
      </c>
      <c r="J38" s="86">
        <v>318235</v>
      </c>
      <c r="K38" s="86">
        <v>162662</v>
      </c>
      <c r="L38" s="86">
        <v>331152</v>
      </c>
      <c r="M38" s="86">
        <v>115835</v>
      </c>
      <c r="N38" s="108">
        <v>1248462</v>
      </c>
      <c r="O38" s="107" t="s">
        <v>40</v>
      </c>
      <c r="P38" s="86">
        <v>65593</v>
      </c>
      <c r="Q38" s="86">
        <v>761921.88803257979</v>
      </c>
      <c r="R38" s="86">
        <v>453985</v>
      </c>
      <c r="S38" s="86">
        <v>545549</v>
      </c>
      <c r="T38" s="86">
        <v>393453</v>
      </c>
      <c r="U38" s="86">
        <v>8354415.7632349059</v>
      </c>
      <c r="V38" s="86">
        <v>167434</v>
      </c>
      <c r="W38" s="86">
        <v>90453</v>
      </c>
      <c r="X38" s="86">
        <v>8431396.7632349059</v>
      </c>
      <c r="Y38" s="122">
        <v>617548</v>
      </c>
      <c r="Z38" s="86">
        <v>2727975.8752023261</v>
      </c>
      <c r="AA38" s="108">
        <v>5008891.8880325798</v>
      </c>
      <c r="AC38" s="72">
        <v>4673</v>
      </c>
      <c r="AD38" s="71">
        <f t="shared" si="0"/>
        <v>1804.2792131895797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1" customFormat="1">
      <c r="A39" s="105" t="s">
        <v>41</v>
      </c>
      <c r="B39" s="1">
        <v>31788150.522515681</v>
      </c>
      <c r="C39" s="1">
        <v>3492919</v>
      </c>
      <c r="D39" s="1">
        <v>96412</v>
      </c>
      <c r="E39" s="1">
        <v>3731</v>
      </c>
      <c r="F39" s="1">
        <v>6973965.7422279455</v>
      </c>
      <c r="G39" s="1">
        <v>419603</v>
      </c>
      <c r="H39" s="1">
        <v>1302226</v>
      </c>
      <c r="I39" s="1">
        <v>5960771</v>
      </c>
      <c r="J39" s="1">
        <v>993783</v>
      </c>
      <c r="K39" s="1">
        <v>409959</v>
      </c>
      <c r="L39" s="1">
        <v>758976</v>
      </c>
      <c r="M39" s="1">
        <v>172553</v>
      </c>
      <c r="N39" s="106">
        <v>2731952</v>
      </c>
      <c r="O39" s="105" t="s">
        <v>41</v>
      </c>
      <c r="P39" s="1">
        <v>1615204</v>
      </c>
      <c r="Q39" s="1">
        <v>1495109.7802877335</v>
      </c>
      <c r="R39" s="1">
        <v>1450492</v>
      </c>
      <c r="S39" s="1">
        <v>2002803</v>
      </c>
      <c r="T39" s="1">
        <v>1907691</v>
      </c>
      <c r="U39" s="1">
        <v>31788150.522515681</v>
      </c>
      <c r="V39" s="1">
        <v>546477</v>
      </c>
      <c r="W39" s="1">
        <v>344168</v>
      </c>
      <c r="X39" s="1">
        <v>31990459.522515681</v>
      </c>
      <c r="Y39" s="121">
        <v>3593062</v>
      </c>
      <c r="Z39" s="1">
        <v>8276191.7422279455</v>
      </c>
      <c r="AA39" s="106">
        <v>19918896.780287735</v>
      </c>
      <c r="AC39" s="74">
        <v>10766</v>
      </c>
      <c r="AD39" s="71">
        <f t="shared" si="0"/>
        <v>2971.434100177938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1" customFormat="1">
      <c r="A40" s="105" t="s">
        <v>42</v>
      </c>
      <c r="B40" s="1">
        <v>23564636.611924089</v>
      </c>
      <c r="C40" s="1">
        <v>2204501</v>
      </c>
      <c r="D40" s="1">
        <v>333347</v>
      </c>
      <c r="E40" s="1">
        <v>3724</v>
      </c>
      <c r="F40" s="1">
        <v>2642838.9328740845</v>
      </c>
      <c r="G40" s="1">
        <v>1282659</v>
      </c>
      <c r="H40" s="1">
        <v>1620347</v>
      </c>
      <c r="I40" s="1">
        <v>1816125</v>
      </c>
      <c r="J40" s="1">
        <v>167624</v>
      </c>
      <c r="K40" s="1">
        <v>391659</v>
      </c>
      <c r="L40" s="1">
        <v>705082</v>
      </c>
      <c r="M40" s="1">
        <v>569518</v>
      </c>
      <c r="N40" s="106">
        <v>2320819</v>
      </c>
      <c r="O40" s="105" t="s">
        <v>42</v>
      </c>
      <c r="P40" s="1">
        <v>953000</v>
      </c>
      <c r="Q40" s="1">
        <v>2184017.6790500064</v>
      </c>
      <c r="R40" s="1">
        <v>1895053</v>
      </c>
      <c r="S40" s="1">
        <v>3175741</v>
      </c>
      <c r="T40" s="1">
        <v>1298581</v>
      </c>
      <c r="U40" s="1">
        <v>23564636.611924089</v>
      </c>
      <c r="V40" s="1">
        <v>416074</v>
      </c>
      <c r="W40" s="1">
        <v>255132</v>
      </c>
      <c r="X40" s="1">
        <v>23725578.611924089</v>
      </c>
      <c r="Y40" s="121">
        <v>2541572</v>
      </c>
      <c r="Z40" s="1">
        <v>4263185.9328740845</v>
      </c>
      <c r="AA40" s="106">
        <v>16759878.679050006</v>
      </c>
      <c r="AC40" s="72">
        <v>9791</v>
      </c>
      <c r="AD40" s="71">
        <f t="shared" si="0"/>
        <v>2423.2027997062701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s="1" customFormat="1">
      <c r="A41" s="105" t="s">
        <v>43</v>
      </c>
      <c r="B41" s="1">
        <v>7391470.4627278075</v>
      </c>
      <c r="C41" s="1">
        <v>848741</v>
      </c>
      <c r="D41" s="1">
        <v>44120</v>
      </c>
      <c r="E41" s="1">
        <v>3423</v>
      </c>
      <c r="F41" s="1">
        <v>1326385.5724339013</v>
      </c>
      <c r="G41" s="1">
        <v>248759</v>
      </c>
      <c r="H41" s="1">
        <v>760099</v>
      </c>
      <c r="I41" s="1">
        <v>394574</v>
      </c>
      <c r="J41" s="1">
        <v>203117</v>
      </c>
      <c r="K41" s="1">
        <v>314315</v>
      </c>
      <c r="L41" s="1">
        <v>283916</v>
      </c>
      <c r="M41" s="1">
        <v>165123</v>
      </c>
      <c r="N41" s="106">
        <v>773944</v>
      </c>
      <c r="O41" s="105" t="s">
        <v>43</v>
      </c>
      <c r="P41" s="1">
        <v>45587</v>
      </c>
      <c r="Q41" s="1">
        <v>746533.89029390679</v>
      </c>
      <c r="R41" s="1">
        <v>309296</v>
      </c>
      <c r="S41" s="1">
        <v>424128</v>
      </c>
      <c r="T41" s="1">
        <v>499409</v>
      </c>
      <c r="U41" s="1">
        <v>7391470.4627278075</v>
      </c>
      <c r="V41" s="1">
        <v>150875</v>
      </c>
      <c r="W41" s="1">
        <v>80027</v>
      </c>
      <c r="X41" s="1">
        <v>7462318.4627278075</v>
      </c>
      <c r="Y41" s="121">
        <v>896284</v>
      </c>
      <c r="Z41" s="1">
        <v>2086484.5724339013</v>
      </c>
      <c r="AA41" s="106">
        <v>4408701.8902939064</v>
      </c>
      <c r="AC41" s="72">
        <v>3985</v>
      </c>
      <c r="AD41" s="71">
        <f t="shared" si="0"/>
        <v>1872.6018727045941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s="1" customFormat="1">
      <c r="A42" s="105" t="s">
        <v>44</v>
      </c>
      <c r="B42" s="1">
        <v>6041437.9872152656</v>
      </c>
      <c r="C42" s="1">
        <v>216536</v>
      </c>
      <c r="D42" s="1">
        <v>433591</v>
      </c>
      <c r="E42" s="1">
        <v>4449</v>
      </c>
      <c r="F42" s="1">
        <v>677956.08436164889</v>
      </c>
      <c r="G42" s="1">
        <v>427847</v>
      </c>
      <c r="H42" s="1">
        <v>1099250</v>
      </c>
      <c r="I42" s="1">
        <v>80230</v>
      </c>
      <c r="J42" s="1">
        <v>37321</v>
      </c>
      <c r="K42" s="1">
        <v>250352</v>
      </c>
      <c r="L42" s="1">
        <v>165993</v>
      </c>
      <c r="M42" s="1">
        <v>51944</v>
      </c>
      <c r="N42" s="106">
        <v>408019</v>
      </c>
      <c r="O42" s="105" t="s">
        <v>44</v>
      </c>
      <c r="P42" s="1">
        <v>21877</v>
      </c>
      <c r="Q42" s="1">
        <v>661066.90285361686</v>
      </c>
      <c r="R42" s="1">
        <v>449772</v>
      </c>
      <c r="S42" s="1">
        <v>817364</v>
      </c>
      <c r="T42" s="1">
        <v>237870</v>
      </c>
      <c r="U42" s="1">
        <v>6041437.9872152656</v>
      </c>
      <c r="V42" s="1">
        <v>125890</v>
      </c>
      <c r="W42" s="1">
        <v>65410</v>
      </c>
      <c r="X42" s="1">
        <v>6101917.9872152656</v>
      </c>
      <c r="Y42" s="121">
        <v>654576</v>
      </c>
      <c r="Z42" s="1">
        <v>1777206.0843616489</v>
      </c>
      <c r="AA42" s="106">
        <v>3609655.9028536165</v>
      </c>
      <c r="AC42" s="72">
        <v>2232</v>
      </c>
      <c r="AD42" s="71">
        <f t="shared" si="0"/>
        <v>2733.8342236627536</v>
      </c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s="1" customFormat="1">
      <c r="A43" s="105" t="s">
        <v>45</v>
      </c>
      <c r="B43" s="1">
        <v>9379426.8997790292</v>
      </c>
      <c r="C43" s="1">
        <v>931942</v>
      </c>
      <c r="D43" s="1">
        <v>178656</v>
      </c>
      <c r="E43" s="1">
        <v>36678</v>
      </c>
      <c r="F43" s="1">
        <v>1788448.0628492306</v>
      </c>
      <c r="G43" s="1">
        <v>249933</v>
      </c>
      <c r="H43" s="1">
        <v>557643</v>
      </c>
      <c r="I43" s="1">
        <v>616071</v>
      </c>
      <c r="J43" s="1">
        <v>259433</v>
      </c>
      <c r="K43" s="1">
        <v>272464</v>
      </c>
      <c r="L43" s="1">
        <v>316816</v>
      </c>
      <c r="M43" s="1">
        <v>80837</v>
      </c>
      <c r="N43" s="106">
        <v>838558</v>
      </c>
      <c r="O43" s="105" t="s">
        <v>45</v>
      </c>
      <c r="P43" s="1">
        <v>326634</v>
      </c>
      <c r="Q43" s="1">
        <v>1109668.836929797</v>
      </c>
      <c r="R43" s="1">
        <v>473837</v>
      </c>
      <c r="S43" s="1">
        <v>1003039</v>
      </c>
      <c r="T43" s="1">
        <v>338769</v>
      </c>
      <c r="U43" s="1">
        <v>9379426.8997790292</v>
      </c>
      <c r="V43" s="1">
        <v>182954</v>
      </c>
      <c r="W43" s="1">
        <v>101550</v>
      </c>
      <c r="X43" s="1">
        <v>9460830.8997790292</v>
      </c>
      <c r="Y43" s="121">
        <v>1147276</v>
      </c>
      <c r="Z43" s="1">
        <v>2346091.0628492306</v>
      </c>
      <c r="AA43" s="106">
        <v>5886059.8369297981</v>
      </c>
      <c r="AC43" s="72">
        <v>4468</v>
      </c>
      <c r="AD43" s="71">
        <f t="shared" si="0"/>
        <v>2117.4643911770431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1" customFormat="1">
      <c r="A44" s="105" t="s">
        <v>46</v>
      </c>
      <c r="B44" s="1">
        <v>5434589.6779532041</v>
      </c>
      <c r="C44" s="1">
        <v>18160</v>
      </c>
      <c r="D44" s="1">
        <v>611531</v>
      </c>
      <c r="E44" s="1">
        <v>9640</v>
      </c>
      <c r="F44" s="1">
        <v>294225.78207637189</v>
      </c>
      <c r="G44" s="1">
        <v>542590</v>
      </c>
      <c r="H44" s="1">
        <v>1999935</v>
      </c>
      <c r="I44" s="1">
        <v>78233</v>
      </c>
      <c r="J44" s="1">
        <v>14929</v>
      </c>
      <c r="K44" s="1">
        <v>72182</v>
      </c>
      <c r="L44" s="1">
        <v>77276</v>
      </c>
      <c r="M44" s="1">
        <v>45282</v>
      </c>
      <c r="N44" s="106">
        <v>284418</v>
      </c>
      <c r="O44" s="105" t="s">
        <v>46</v>
      </c>
      <c r="P44" s="1">
        <v>19537</v>
      </c>
      <c r="Q44" s="1">
        <v>708542.89587683277</v>
      </c>
      <c r="R44" s="1">
        <v>364332</v>
      </c>
      <c r="S44" s="1">
        <v>247329</v>
      </c>
      <c r="T44" s="1">
        <v>46447</v>
      </c>
      <c r="U44" s="1">
        <v>5434589.6779532041</v>
      </c>
      <c r="V44" s="1">
        <v>113784</v>
      </c>
      <c r="W44" s="1">
        <v>58840</v>
      </c>
      <c r="X44" s="1">
        <v>5489533.6779532041</v>
      </c>
      <c r="Y44" s="121">
        <v>639331</v>
      </c>
      <c r="Z44" s="1">
        <v>2294160.7820763718</v>
      </c>
      <c r="AA44" s="106">
        <v>2501097.8958768323</v>
      </c>
      <c r="AC44" s="72">
        <v>1055</v>
      </c>
      <c r="AD44" s="71">
        <f t="shared" si="0"/>
        <v>5203.3494577755491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1" customFormat="1">
      <c r="A45" s="105" t="s">
        <v>47</v>
      </c>
      <c r="B45" s="1">
        <v>8906951.3614636753</v>
      </c>
      <c r="C45" s="1">
        <v>285044</v>
      </c>
      <c r="D45" s="1">
        <v>268393</v>
      </c>
      <c r="E45" s="1">
        <v>4975</v>
      </c>
      <c r="F45" s="1">
        <v>194681.46649281273</v>
      </c>
      <c r="G45" s="1">
        <v>209121</v>
      </c>
      <c r="H45" s="1">
        <v>519173</v>
      </c>
      <c r="I45" s="1">
        <v>359436</v>
      </c>
      <c r="J45" s="1">
        <v>3998812</v>
      </c>
      <c r="K45" s="1">
        <v>254418</v>
      </c>
      <c r="L45" s="1">
        <v>239295</v>
      </c>
      <c r="M45" s="1">
        <v>56949</v>
      </c>
      <c r="N45" s="106">
        <v>588427</v>
      </c>
      <c r="O45" s="105" t="s">
        <v>47</v>
      </c>
      <c r="P45" s="1">
        <v>19537</v>
      </c>
      <c r="Q45" s="1">
        <v>714707.89497086196</v>
      </c>
      <c r="R45" s="1">
        <v>462688</v>
      </c>
      <c r="S45" s="1">
        <v>549293</v>
      </c>
      <c r="T45" s="1">
        <v>182001</v>
      </c>
      <c r="U45" s="1">
        <v>8906951.3614636753</v>
      </c>
      <c r="V45" s="1">
        <v>173239</v>
      </c>
      <c r="W45" s="1">
        <v>96435</v>
      </c>
      <c r="X45" s="1">
        <v>8983755.3614636753</v>
      </c>
      <c r="Y45" s="121">
        <v>558412</v>
      </c>
      <c r="Z45" s="1">
        <v>713854.46649281273</v>
      </c>
      <c r="AA45" s="106">
        <v>7634684.8949708622</v>
      </c>
      <c r="AC45" s="72">
        <v>3422</v>
      </c>
      <c r="AD45" s="71">
        <f t="shared" si="0"/>
        <v>2625.2937935311734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1" customFormat="1">
      <c r="A46" s="105" t="s">
        <v>48</v>
      </c>
      <c r="B46" s="1">
        <v>7267310.9496677155</v>
      </c>
      <c r="C46" s="1">
        <v>414086</v>
      </c>
      <c r="D46" s="1">
        <v>482502</v>
      </c>
      <c r="E46" s="1">
        <v>83287</v>
      </c>
      <c r="F46" s="1">
        <v>338585.06027331331</v>
      </c>
      <c r="G46" s="1">
        <v>179047</v>
      </c>
      <c r="H46" s="1">
        <v>1564111</v>
      </c>
      <c r="I46" s="1">
        <v>150070</v>
      </c>
      <c r="J46" s="1">
        <v>120568</v>
      </c>
      <c r="K46" s="1">
        <v>191979</v>
      </c>
      <c r="L46" s="1">
        <v>258595</v>
      </c>
      <c r="M46" s="1">
        <v>80450</v>
      </c>
      <c r="N46" s="106">
        <v>722626</v>
      </c>
      <c r="O46" s="105" t="s">
        <v>48</v>
      </c>
      <c r="P46" s="1">
        <v>136760</v>
      </c>
      <c r="Q46" s="1">
        <v>752654.88939440181</v>
      </c>
      <c r="R46" s="1">
        <v>600105</v>
      </c>
      <c r="S46" s="1">
        <v>643726</v>
      </c>
      <c r="T46" s="1">
        <v>548159</v>
      </c>
      <c r="U46" s="1">
        <v>7267310.9496677155</v>
      </c>
      <c r="V46" s="1">
        <v>148295</v>
      </c>
      <c r="W46" s="1">
        <v>78683</v>
      </c>
      <c r="X46" s="1">
        <v>7336922.9496677155</v>
      </c>
      <c r="Y46" s="121">
        <v>979875</v>
      </c>
      <c r="Z46" s="1">
        <v>1902696.0602733134</v>
      </c>
      <c r="AA46" s="106">
        <v>4384739.8893944025</v>
      </c>
      <c r="AC46" s="72">
        <v>3698</v>
      </c>
      <c r="AD46" s="71">
        <f t="shared" si="0"/>
        <v>1984.0245942854829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1" customFormat="1">
      <c r="A47" s="107" t="s">
        <v>66</v>
      </c>
      <c r="B47" s="86">
        <v>35192696.196052194</v>
      </c>
      <c r="C47" s="86">
        <v>4195292</v>
      </c>
      <c r="D47" s="86">
        <v>299431</v>
      </c>
      <c r="E47" s="86">
        <v>10592</v>
      </c>
      <c r="F47" s="86">
        <v>6150852.4782959931</v>
      </c>
      <c r="G47" s="86">
        <v>829648</v>
      </c>
      <c r="H47" s="86">
        <v>1576947</v>
      </c>
      <c r="I47" s="86">
        <v>3127010</v>
      </c>
      <c r="J47" s="86">
        <v>869768</v>
      </c>
      <c r="K47" s="86">
        <v>623539</v>
      </c>
      <c r="L47" s="86">
        <v>1146728</v>
      </c>
      <c r="M47" s="86">
        <v>813555</v>
      </c>
      <c r="N47" s="108">
        <v>3494960</v>
      </c>
      <c r="O47" s="107" t="s">
        <v>49</v>
      </c>
      <c r="P47" s="86">
        <v>2559754</v>
      </c>
      <c r="Q47" s="86">
        <v>1920627.7177561978</v>
      </c>
      <c r="R47" s="86">
        <v>2332445</v>
      </c>
      <c r="S47" s="86">
        <v>3327636</v>
      </c>
      <c r="T47" s="86">
        <v>1913911</v>
      </c>
      <c r="U47" s="86">
        <v>35192696.196052194</v>
      </c>
      <c r="V47" s="86">
        <v>610244</v>
      </c>
      <c r="W47" s="86">
        <v>381028</v>
      </c>
      <c r="X47" s="86">
        <v>35421912.196052194</v>
      </c>
      <c r="Y47" s="122">
        <v>4505315</v>
      </c>
      <c r="Z47" s="86">
        <v>7727799.4782959931</v>
      </c>
      <c r="AA47" s="108">
        <v>22959581.717756201</v>
      </c>
      <c r="AC47" s="73">
        <v>15523</v>
      </c>
      <c r="AD47" s="71">
        <f t="shared" si="0"/>
        <v>2281.8986147041292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1" customFormat="1">
      <c r="A48" s="123" t="s">
        <v>50</v>
      </c>
      <c r="B48" s="125">
        <v>51976256.9940634</v>
      </c>
      <c r="C48" s="111">
        <v>911217</v>
      </c>
      <c r="D48" s="111">
        <v>113405</v>
      </c>
      <c r="E48" s="111">
        <v>117552</v>
      </c>
      <c r="F48" s="111">
        <v>1076969.1584051908</v>
      </c>
      <c r="G48" s="111">
        <v>35765354</v>
      </c>
      <c r="H48" s="111">
        <v>1390582</v>
      </c>
      <c r="I48" s="111">
        <v>914390</v>
      </c>
      <c r="J48" s="111">
        <v>406793</v>
      </c>
      <c r="K48" s="111">
        <v>633884</v>
      </c>
      <c r="L48" s="111">
        <v>565070</v>
      </c>
      <c r="M48" s="111">
        <v>314118</v>
      </c>
      <c r="N48" s="124">
        <v>2325542</v>
      </c>
      <c r="O48" s="123" t="s">
        <v>50</v>
      </c>
      <c r="P48" s="111">
        <v>505593</v>
      </c>
      <c r="Q48" s="111">
        <v>1118321.835658205</v>
      </c>
      <c r="R48" s="111">
        <v>1485187</v>
      </c>
      <c r="S48" s="111">
        <v>3581675</v>
      </c>
      <c r="T48" s="111">
        <v>750604</v>
      </c>
      <c r="U48" s="111">
        <v>51976256.9940634</v>
      </c>
      <c r="V48" s="111">
        <v>854433</v>
      </c>
      <c r="W48" s="111">
        <v>562743</v>
      </c>
      <c r="X48" s="111">
        <v>52267946.9940634</v>
      </c>
      <c r="Y48" s="125">
        <v>1142174</v>
      </c>
      <c r="Z48" s="111">
        <v>2467551.1584051908</v>
      </c>
      <c r="AA48" s="124">
        <v>48366531.835658208</v>
      </c>
      <c r="AC48" s="73">
        <v>7739</v>
      </c>
      <c r="AD48" s="71">
        <f t="shared" si="0"/>
        <v>6753.837316715777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s="1" customFormat="1">
      <c r="A49" s="109" t="s">
        <v>51</v>
      </c>
      <c r="B49" s="87">
        <v>5631889622.6320324</v>
      </c>
      <c r="C49" s="87">
        <v>166756301</v>
      </c>
      <c r="D49" s="87">
        <v>12828829</v>
      </c>
      <c r="E49" s="87">
        <v>17532689</v>
      </c>
      <c r="F49" s="87">
        <v>1069900793.4619768</v>
      </c>
      <c r="G49" s="87">
        <v>166881109</v>
      </c>
      <c r="H49" s="87">
        <v>278505564</v>
      </c>
      <c r="I49" s="87">
        <v>578959359</v>
      </c>
      <c r="J49" s="87">
        <v>266590922</v>
      </c>
      <c r="K49" s="87">
        <v>170124257</v>
      </c>
      <c r="L49" s="87">
        <v>192834189</v>
      </c>
      <c r="M49" s="87">
        <v>181731372</v>
      </c>
      <c r="N49" s="110">
        <v>588150966</v>
      </c>
      <c r="O49" s="109" t="s">
        <v>51</v>
      </c>
      <c r="P49" s="87">
        <v>351166381</v>
      </c>
      <c r="Q49" s="87">
        <v>393524307.17005414</v>
      </c>
      <c r="R49" s="87">
        <v>273567621</v>
      </c>
      <c r="S49" s="87">
        <v>634173024</v>
      </c>
      <c r="T49" s="87">
        <v>288661939</v>
      </c>
      <c r="U49" s="87">
        <v>5631889622.6320324</v>
      </c>
      <c r="V49" s="87">
        <v>93183986</v>
      </c>
      <c r="W49" s="87">
        <v>60975999</v>
      </c>
      <c r="X49" s="87">
        <v>5664097609.6320324</v>
      </c>
      <c r="Y49" s="126">
        <v>197117819</v>
      </c>
      <c r="Z49" s="87">
        <v>1348406357.4619768</v>
      </c>
      <c r="AA49" s="110">
        <v>4086365446.1700554</v>
      </c>
      <c r="AC49" s="75">
        <v>1786170</v>
      </c>
      <c r="AD49" s="71">
        <f t="shared" si="0"/>
        <v>3171.0854003997561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s="1" customFormat="1" ht="12.75" thickBot="1">
      <c r="A50" s="29" t="s">
        <v>72</v>
      </c>
      <c r="B50" s="145">
        <f>AVERAGE(B4:B48)</f>
        <v>125153102.72515625</v>
      </c>
      <c r="C50" s="145">
        <f t="shared" ref="C50:AA50" si="1">AVERAGE(C4:C48)</f>
        <v>3705695.5777777778</v>
      </c>
      <c r="D50" s="189">
        <f>D49/COUNTA($A$4:$A$48)</f>
        <v>285085.08888888889</v>
      </c>
      <c r="E50" s="189">
        <f>E49/COUNTA($A$4:$A$48)</f>
        <v>389615.31111111114</v>
      </c>
      <c r="F50" s="145">
        <f t="shared" si="1"/>
        <v>23775573.18804393</v>
      </c>
      <c r="G50" s="145">
        <f t="shared" si="1"/>
        <v>3708469.0888888887</v>
      </c>
      <c r="H50" s="145">
        <f t="shared" si="1"/>
        <v>6189012.5333333332</v>
      </c>
      <c r="I50" s="145">
        <f t="shared" si="1"/>
        <v>12865763.533333333</v>
      </c>
      <c r="J50" s="145">
        <f t="shared" si="1"/>
        <v>5924242.7111111116</v>
      </c>
      <c r="K50" s="145">
        <f t="shared" si="1"/>
        <v>3780539.0444444446</v>
      </c>
      <c r="L50" s="145">
        <f t="shared" si="1"/>
        <v>4285204.2</v>
      </c>
      <c r="M50" s="145">
        <f t="shared" si="1"/>
        <v>4038474.9333333331</v>
      </c>
      <c r="N50" s="145">
        <f t="shared" si="1"/>
        <v>13070021.466666667</v>
      </c>
      <c r="O50" s="31" t="s">
        <v>152</v>
      </c>
      <c r="P50" s="145">
        <f t="shared" si="1"/>
        <v>7803697.3555555558</v>
      </c>
      <c r="Q50" s="145">
        <f t="shared" si="1"/>
        <v>8744984.6037789807</v>
      </c>
      <c r="R50" s="145">
        <f t="shared" si="1"/>
        <v>6079280.4666666668</v>
      </c>
      <c r="S50" s="145">
        <f t="shared" si="1"/>
        <v>14092733.866666667</v>
      </c>
      <c r="T50" s="145">
        <f t="shared" si="1"/>
        <v>6414709.7555555552</v>
      </c>
      <c r="U50" s="145">
        <f t="shared" si="1"/>
        <v>125153102.72515625</v>
      </c>
      <c r="V50" s="145">
        <f t="shared" si="1"/>
        <v>2070755.2444444445</v>
      </c>
      <c r="W50" s="145">
        <f t="shared" si="1"/>
        <v>1355022.2</v>
      </c>
      <c r="X50" s="145">
        <f t="shared" si="1"/>
        <v>125868835.7696007</v>
      </c>
      <c r="Y50" s="145">
        <f t="shared" si="1"/>
        <v>4380395.9777777782</v>
      </c>
      <c r="Z50" s="145">
        <f t="shared" si="1"/>
        <v>29964585.721377272</v>
      </c>
      <c r="AA50" s="145">
        <f t="shared" si="1"/>
        <v>90808121.026001185</v>
      </c>
      <c r="AC50" s="76">
        <f>AVERAGE(AC4:AC48)</f>
        <v>39692.666666666664</v>
      </c>
      <c r="AD50" s="77">
        <f>X50/AC50</f>
        <v>3171.0854003997561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12.75" thickTop="1">
      <c r="AB51" s="127"/>
    </row>
    <row r="52" spans="1:59">
      <c r="A52" s="142" t="s">
        <v>171</v>
      </c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30"/>
      <c r="AC52" s="133"/>
      <c r="AD52" s="17"/>
    </row>
    <row r="53" spans="1:59">
      <c r="A53" s="31" t="s">
        <v>151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C53" s="17"/>
      <c r="AD53" s="17"/>
    </row>
    <row r="54" spans="1:59" s="6" customFormat="1">
      <c r="A54" s="179" t="s">
        <v>161</v>
      </c>
      <c r="AC54" s="17"/>
      <c r="AD54" s="17"/>
    </row>
    <row r="55" spans="1:59" s="6" customFormat="1">
      <c r="AC55" s="17"/>
      <c r="AD55" s="17"/>
    </row>
    <row r="56" spans="1:59" s="6" customFormat="1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C56" s="17"/>
      <c r="AD56" s="17"/>
    </row>
    <row r="57" spans="1:59" s="6" customFormat="1">
      <c r="AC57" s="17"/>
      <c r="AD57" s="17"/>
    </row>
    <row r="58" spans="1:59" s="6" customFormat="1">
      <c r="AC58" s="17"/>
      <c r="AD58" s="17"/>
    </row>
    <row r="59" spans="1:59" s="6" customFormat="1">
      <c r="AC59" s="17"/>
      <c r="AD59" s="17"/>
    </row>
    <row r="60" spans="1:59" s="6" customFormat="1">
      <c r="AC60" s="17"/>
      <c r="AD60" s="17"/>
    </row>
    <row r="61" spans="1:59" s="6" customFormat="1">
      <c r="AC61" s="17"/>
      <c r="AD61" s="17"/>
    </row>
    <row r="62" spans="1:59" s="6" customFormat="1">
      <c r="AC62" s="17"/>
      <c r="AD62" s="17"/>
    </row>
    <row r="63" spans="1:59" s="6" customFormat="1">
      <c r="AC63" s="17"/>
      <c r="AD63" s="17"/>
    </row>
    <row r="64" spans="1:59" s="6" customFormat="1" ht="9" customHeight="1">
      <c r="AC64" s="17"/>
      <c r="AD64" s="17"/>
    </row>
    <row r="65" spans="29:30" s="6" customFormat="1" ht="9" customHeight="1">
      <c r="AC65" s="17"/>
      <c r="AD65" s="17"/>
    </row>
    <row r="66" spans="29:30" s="6" customFormat="1" ht="9" customHeight="1">
      <c r="AC66" s="17"/>
      <c r="AD66" s="17"/>
    </row>
    <row r="67" spans="29:30" s="6" customFormat="1" ht="9" customHeight="1">
      <c r="AC67" s="17"/>
      <c r="AD67" s="17"/>
    </row>
    <row r="68" spans="29:30" s="6" customFormat="1" ht="9" customHeight="1">
      <c r="AC68" s="17"/>
      <c r="AD68" s="17"/>
    </row>
    <row r="69" spans="29:30" s="6" customFormat="1" ht="9" customHeight="1">
      <c r="AC69" s="17"/>
      <c r="AD69" s="17"/>
    </row>
    <row r="70" spans="29:30" s="6" customFormat="1" ht="9" customHeight="1">
      <c r="AC70" s="17"/>
      <c r="AD70" s="17"/>
    </row>
    <row r="71" spans="29:30" s="6" customFormat="1" ht="9" customHeight="1">
      <c r="AC71" s="17"/>
      <c r="AD71" s="17"/>
    </row>
    <row r="72" spans="29:30" s="6" customFormat="1" ht="9" customHeight="1">
      <c r="AC72" s="17"/>
      <c r="AD72" s="17"/>
    </row>
    <row r="73" spans="29:30" s="6" customFormat="1" ht="9" customHeight="1">
      <c r="AC73" s="17"/>
      <c r="AD73" s="17"/>
    </row>
    <row r="74" spans="29:30" s="6" customFormat="1" ht="9" customHeight="1">
      <c r="AC74" s="17"/>
      <c r="AD74" s="17"/>
    </row>
    <row r="75" spans="29:30" s="6" customFormat="1" ht="9" customHeight="1">
      <c r="AC75" s="17"/>
      <c r="AD75" s="17"/>
    </row>
    <row r="76" spans="29:30" s="6" customFormat="1" ht="9" customHeight="1">
      <c r="AC76" s="17"/>
      <c r="AD76" s="17"/>
    </row>
    <row r="77" spans="29:30" s="6" customFormat="1" ht="9" customHeight="1">
      <c r="AC77" s="17"/>
      <c r="AD77" s="17"/>
    </row>
    <row r="78" spans="29:30" s="6" customFormat="1" ht="9" customHeight="1">
      <c r="AC78" s="17"/>
      <c r="AD78" s="17"/>
    </row>
    <row r="79" spans="29:30" s="6" customFormat="1" ht="9" customHeight="1">
      <c r="AC79" s="17"/>
      <c r="AD79" s="17"/>
    </row>
    <row r="80" spans="29:30" s="6" customFormat="1" ht="9" customHeight="1">
      <c r="AC80" s="17"/>
      <c r="AD80" s="17"/>
    </row>
    <row r="81" spans="29:30" s="6" customFormat="1" ht="9" customHeight="1">
      <c r="AC81" s="17"/>
      <c r="AD81" s="17"/>
    </row>
    <row r="82" spans="29:30" s="6" customFormat="1" ht="9" customHeight="1">
      <c r="AC82" s="17"/>
      <c r="AD82" s="17"/>
    </row>
    <row r="83" spans="29:30" s="6" customFormat="1" ht="9" customHeight="1">
      <c r="AC83" s="17"/>
      <c r="AD83" s="17"/>
    </row>
    <row r="84" spans="29:30" s="6" customFormat="1" ht="9" customHeight="1">
      <c r="AC84" s="17"/>
      <c r="AD84" s="17"/>
    </row>
    <row r="85" spans="29:30" s="6" customFormat="1" ht="9" customHeight="1">
      <c r="AC85" s="17"/>
      <c r="AD85" s="17"/>
    </row>
    <row r="86" spans="29:30" s="6" customFormat="1" ht="9" customHeight="1">
      <c r="AC86" s="17"/>
      <c r="AD86" s="17"/>
    </row>
    <row r="87" spans="29:30" s="6" customFormat="1" ht="9" customHeight="1">
      <c r="AC87" s="17"/>
      <c r="AD87" s="17"/>
    </row>
    <row r="88" spans="29:30" s="6" customFormat="1" ht="9" customHeight="1">
      <c r="AC88" s="17"/>
      <c r="AD88" s="17"/>
    </row>
    <row r="89" spans="29:30" s="6" customFormat="1" ht="9" customHeight="1">
      <c r="AC89" s="17"/>
      <c r="AD89" s="17"/>
    </row>
    <row r="90" spans="29:30" s="6" customFormat="1" ht="9" customHeight="1">
      <c r="AC90" s="17"/>
      <c r="AD90" s="17"/>
    </row>
    <row r="91" spans="29:30" s="6" customFormat="1" ht="9" customHeight="1">
      <c r="AC91" s="17"/>
      <c r="AD91" s="17"/>
    </row>
    <row r="92" spans="29:30" s="6" customFormat="1" ht="9" customHeight="1">
      <c r="AC92" s="17"/>
      <c r="AD92" s="17"/>
    </row>
    <row r="93" spans="29:30" s="6" customFormat="1" ht="9" customHeight="1">
      <c r="AC93" s="17"/>
      <c r="AD93" s="17"/>
    </row>
    <row r="94" spans="29:30" s="6" customFormat="1" ht="9" customHeight="1">
      <c r="AC94" s="17"/>
      <c r="AD94" s="17"/>
    </row>
    <row r="95" spans="29:30" s="6" customFormat="1" ht="9" customHeight="1">
      <c r="AC95" s="17"/>
      <c r="AD95" s="17"/>
    </row>
    <row r="96" spans="29:30" s="6" customFormat="1" ht="9" customHeight="1">
      <c r="AC96" s="17"/>
      <c r="AD96" s="17"/>
    </row>
    <row r="97" spans="29:30" s="6" customFormat="1" ht="9" customHeight="1">
      <c r="AC97" s="17"/>
      <c r="AD97" s="17"/>
    </row>
    <row r="98" spans="29:30" s="6" customFormat="1" ht="9" customHeight="1">
      <c r="AC98" s="17"/>
      <c r="AD98" s="17"/>
    </row>
    <row r="99" spans="29:30" s="6" customFormat="1" ht="9" customHeight="1">
      <c r="AC99" s="17"/>
      <c r="AD99" s="17"/>
    </row>
    <row r="100" spans="29:30" s="6" customFormat="1" ht="11.1" customHeight="1">
      <c r="AC100" s="17"/>
      <c r="AD100" s="17"/>
    </row>
    <row r="101" spans="29:30" s="6" customFormat="1" ht="11.1" customHeight="1">
      <c r="AC101" s="17"/>
      <c r="AD101" s="17"/>
    </row>
    <row r="102" spans="29:30" s="6" customFormat="1" ht="11.1" customHeight="1">
      <c r="AC102" s="17"/>
      <c r="AD102" s="17"/>
    </row>
    <row r="103" spans="29:30" s="6" customFormat="1" ht="9" customHeight="1">
      <c r="AC103" s="17"/>
      <c r="AD103" s="17"/>
    </row>
    <row r="104" spans="29:30" s="6" customFormat="1" ht="9" customHeight="1">
      <c r="AC104" s="17"/>
      <c r="AD104" s="17"/>
    </row>
    <row r="105" spans="29:30" s="6" customFormat="1" ht="9" customHeight="1">
      <c r="AC105" s="17"/>
      <c r="AD105" s="17"/>
    </row>
    <row r="106" spans="29:30" s="6" customFormat="1" ht="9" customHeight="1">
      <c r="AC106" s="17"/>
      <c r="AD106" s="17"/>
    </row>
    <row r="107" spans="29:30" s="6" customFormat="1" ht="9" customHeight="1">
      <c r="AC107" s="17"/>
      <c r="AD107" s="17"/>
    </row>
    <row r="108" spans="29:30" s="6" customFormat="1" ht="9" customHeight="1">
      <c r="AC108" s="17"/>
      <c r="AD108" s="17"/>
    </row>
    <row r="109" spans="29:30" s="6" customFormat="1" ht="9" customHeight="1">
      <c r="AC109" s="17"/>
      <c r="AD109" s="17"/>
    </row>
    <row r="110" spans="29:30" s="6" customFormat="1" ht="9" customHeight="1">
      <c r="AC110" s="17"/>
      <c r="AD110" s="17"/>
    </row>
    <row r="111" spans="29:30" s="6" customFormat="1" ht="9" customHeight="1">
      <c r="AC111" s="17"/>
      <c r="AD111" s="17"/>
    </row>
    <row r="112" spans="29:30" s="6" customFormat="1" ht="9" customHeight="1">
      <c r="AC112" s="17"/>
      <c r="AD112" s="17"/>
    </row>
    <row r="113" spans="29:30" s="6" customFormat="1" ht="9" customHeight="1">
      <c r="AC113" s="17"/>
      <c r="AD113" s="17"/>
    </row>
    <row r="114" spans="29:30" s="6" customFormat="1" ht="9" customHeight="1">
      <c r="AC114" s="17"/>
      <c r="AD114" s="17"/>
    </row>
    <row r="115" spans="29:30" s="6" customFormat="1" ht="9" customHeight="1">
      <c r="AC115" s="17"/>
      <c r="AD115" s="17"/>
    </row>
    <row r="116" spans="29:30" s="6" customFormat="1" ht="9" customHeight="1">
      <c r="AC116" s="17"/>
      <c r="AD116" s="17"/>
    </row>
    <row r="117" spans="29:30" s="6" customFormat="1" ht="9" customHeight="1">
      <c r="AC117" s="17"/>
      <c r="AD117" s="17"/>
    </row>
    <row r="118" spans="29:30" s="6" customFormat="1" ht="9" customHeight="1">
      <c r="AC118" s="17"/>
      <c r="AD118" s="17"/>
    </row>
    <row r="119" spans="29:30" s="6" customFormat="1" ht="9" customHeight="1">
      <c r="AC119" s="17"/>
      <c r="AD119" s="17"/>
    </row>
    <row r="120" spans="29:30" s="6" customFormat="1" ht="9" customHeight="1">
      <c r="AC120" s="17"/>
      <c r="AD120" s="17"/>
    </row>
    <row r="121" spans="29:30" s="6" customFormat="1" ht="9" customHeight="1">
      <c r="AC121" s="17"/>
      <c r="AD121" s="17"/>
    </row>
    <row r="122" spans="29:30" s="6" customFormat="1" ht="9" customHeight="1">
      <c r="AC122" s="17"/>
      <c r="AD122" s="17"/>
    </row>
    <row r="123" spans="29:30" s="6" customFormat="1" ht="9" customHeight="1">
      <c r="AC123" s="17"/>
      <c r="AD123" s="17"/>
    </row>
    <row r="124" spans="29:30" s="6" customFormat="1" ht="9" customHeight="1">
      <c r="AC124" s="17"/>
      <c r="AD124" s="17"/>
    </row>
    <row r="125" spans="29:30" s="6" customFormat="1" ht="9" customHeight="1">
      <c r="AC125" s="17"/>
      <c r="AD125" s="17"/>
    </row>
    <row r="126" spans="29:30" s="6" customFormat="1" ht="9" customHeight="1">
      <c r="AC126" s="17"/>
      <c r="AD126" s="17"/>
    </row>
    <row r="127" spans="29:30" s="6" customFormat="1" ht="9" customHeight="1">
      <c r="AC127" s="17"/>
      <c r="AD127" s="17"/>
    </row>
    <row r="128" spans="29:30" s="6" customFormat="1" ht="9" customHeight="1">
      <c r="AC128" s="17"/>
      <c r="AD128" s="17"/>
    </row>
    <row r="129" spans="29:30" s="6" customFormat="1" ht="9" customHeight="1">
      <c r="AC129" s="17"/>
      <c r="AD129" s="17"/>
    </row>
    <row r="130" spans="29:30" s="6" customFormat="1" ht="9" customHeight="1">
      <c r="AC130" s="17"/>
      <c r="AD130" s="17"/>
    </row>
    <row r="131" spans="29:30" s="6" customFormat="1" ht="9" customHeight="1">
      <c r="AC131" s="17"/>
      <c r="AD131" s="17"/>
    </row>
    <row r="132" spans="29:30" s="6" customFormat="1" ht="9" customHeight="1">
      <c r="AC132" s="17"/>
      <c r="AD132" s="17"/>
    </row>
    <row r="133" spans="29:30" s="6" customFormat="1" ht="9" customHeight="1">
      <c r="AC133" s="17"/>
      <c r="AD133" s="17"/>
    </row>
    <row r="134" spans="29:30" s="6" customFormat="1" ht="9" customHeight="1">
      <c r="AC134" s="17"/>
      <c r="AD134" s="17"/>
    </row>
    <row r="135" spans="29:30" s="6" customFormat="1" ht="9" customHeight="1">
      <c r="AC135" s="17"/>
      <c r="AD135" s="17"/>
    </row>
    <row r="136" spans="29:30" s="6" customFormat="1" ht="9" customHeight="1">
      <c r="AC136" s="17"/>
      <c r="AD136" s="17"/>
    </row>
    <row r="137" spans="29:30" s="6" customFormat="1" ht="9" customHeight="1">
      <c r="AC137" s="17"/>
      <c r="AD137" s="17"/>
    </row>
    <row r="138" spans="29:30" s="6" customFormat="1" ht="9" customHeight="1">
      <c r="AC138" s="17"/>
      <c r="AD138" s="17"/>
    </row>
    <row r="139" spans="29:30" s="6" customFormat="1" ht="9" customHeight="1">
      <c r="AC139" s="17"/>
      <c r="AD139" s="17"/>
    </row>
    <row r="140" spans="29:30" s="6" customFormat="1" ht="9" customHeight="1">
      <c r="AC140" s="17"/>
      <c r="AD140" s="17"/>
    </row>
    <row r="141" spans="29:30" s="6" customFormat="1" ht="9" customHeight="1">
      <c r="AC141" s="17"/>
      <c r="AD141" s="17"/>
    </row>
    <row r="142" spans="29:30" s="6" customFormat="1" ht="9" customHeight="1">
      <c r="AC142" s="17"/>
      <c r="AD142" s="17"/>
    </row>
    <row r="143" spans="29:30" s="6" customFormat="1" ht="9" customHeight="1">
      <c r="AC143" s="17"/>
      <c r="AD143" s="17"/>
    </row>
    <row r="144" spans="29:30" s="6" customFormat="1" ht="9" customHeight="1">
      <c r="AC144" s="17"/>
      <c r="AD144" s="17"/>
    </row>
    <row r="145" spans="29:30" s="6" customFormat="1" ht="9.9499999999999993" customHeight="1">
      <c r="AC145" s="17"/>
      <c r="AD145" s="17"/>
    </row>
    <row r="146" spans="29:30" s="6" customFormat="1">
      <c r="AC146" s="17"/>
      <c r="AD146" s="17"/>
    </row>
    <row r="147" spans="29:30" s="6" customFormat="1">
      <c r="AC147" s="17"/>
      <c r="AD147" s="17"/>
    </row>
    <row r="148" spans="29:30" s="6" customFormat="1">
      <c r="AC148" s="17"/>
      <c r="AD148" s="17"/>
    </row>
    <row r="149" spans="29:30" s="6" customFormat="1">
      <c r="AC149" s="17"/>
      <c r="AD149" s="17"/>
    </row>
    <row r="150" spans="29:30" s="6" customFormat="1">
      <c r="AC150" s="17"/>
      <c r="AD150" s="17"/>
    </row>
    <row r="151" spans="29:30" s="6" customFormat="1">
      <c r="AC151" s="17"/>
      <c r="AD151" s="17"/>
    </row>
    <row r="152" spans="29:30" s="6" customFormat="1">
      <c r="AC152" s="17"/>
      <c r="AD152" s="17"/>
    </row>
    <row r="153" spans="29:30" s="6" customFormat="1">
      <c r="AC153" s="17"/>
      <c r="AD153" s="17"/>
    </row>
    <row r="154" spans="29:30" s="6" customFormat="1">
      <c r="AC154" s="17"/>
      <c r="AD154" s="17"/>
    </row>
    <row r="155" spans="29:30" s="6" customFormat="1">
      <c r="AC155" s="17"/>
      <c r="AD155" s="17"/>
    </row>
    <row r="156" spans="29:30" s="6" customFormat="1">
      <c r="AC156" s="17"/>
      <c r="AD156" s="17"/>
    </row>
    <row r="157" spans="29:30" s="6" customFormat="1">
      <c r="AC157" s="17"/>
      <c r="AD157" s="17"/>
    </row>
    <row r="158" spans="29:30" s="6" customFormat="1">
      <c r="AC158" s="17"/>
      <c r="AD158" s="17"/>
    </row>
    <row r="159" spans="29:30" s="6" customFormat="1">
      <c r="AC159" s="17"/>
      <c r="AD159" s="17"/>
    </row>
    <row r="160" spans="29:30" s="6" customFormat="1">
      <c r="AC160" s="17"/>
      <c r="AD160" s="17"/>
    </row>
    <row r="161" spans="29:30" s="6" customFormat="1">
      <c r="AC161" s="17"/>
      <c r="AD161" s="17"/>
    </row>
    <row r="162" spans="29:30" s="6" customFormat="1">
      <c r="AC162" s="17"/>
      <c r="AD162" s="17"/>
    </row>
    <row r="163" spans="29:30" s="6" customFormat="1">
      <c r="AC163" s="17"/>
      <c r="AD163" s="17"/>
    </row>
    <row r="164" spans="29:30" s="6" customFormat="1">
      <c r="AC164" s="17"/>
      <c r="AD164" s="17"/>
    </row>
    <row r="165" spans="29:30" s="6" customFormat="1">
      <c r="AC165" s="17"/>
      <c r="AD165" s="17"/>
    </row>
    <row r="166" spans="29:30" s="6" customFormat="1">
      <c r="AC166" s="17"/>
      <c r="AD166" s="17"/>
    </row>
    <row r="167" spans="29:30" s="6" customFormat="1">
      <c r="AC167" s="17"/>
      <c r="AD167" s="17"/>
    </row>
    <row r="168" spans="29:30" s="6" customFormat="1">
      <c r="AC168" s="17"/>
      <c r="AD168" s="17"/>
    </row>
    <row r="169" spans="29:30" s="6" customFormat="1">
      <c r="AC169" s="17"/>
      <c r="AD169" s="17"/>
    </row>
    <row r="170" spans="29:30" s="6" customFormat="1">
      <c r="AC170" s="17"/>
      <c r="AD170" s="17"/>
    </row>
    <row r="171" spans="29:30" s="6" customFormat="1">
      <c r="AC171" s="17"/>
      <c r="AD171" s="17"/>
    </row>
    <row r="172" spans="29:30" s="6" customFormat="1">
      <c r="AC172" s="17"/>
      <c r="AD172" s="17"/>
    </row>
    <row r="173" spans="29:30" s="6" customFormat="1">
      <c r="AC173" s="17"/>
      <c r="AD173" s="17"/>
    </row>
    <row r="174" spans="29:30" s="6" customFormat="1">
      <c r="AC174" s="17"/>
      <c r="AD174" s="17"/>
    </row>
    <row r="175" spans="29:30" s="6" customFormat="1">
      <c r="AC175" s="17"/>
      <c r="AD175" s="17"/>
    </row>
    <row r="176" spans="29:30" s="6" customFormat="1">
      <c r="AC176" s="17"/>
      <c r="AD176" s="17"/>
    </row>
    <row r="177" spans="29:30" s="6" customFormat="1">
      <c r="AC177" s="17"/>
      <c r="AD177" s="17"/>
    </row>
    <row r="178" spans="29:30" s="6" customFormat="1">
      <c r="AC178" s="17"/>
      <c r="AD178" s="17"/>
    </row>
    <row r="179" spans="29:30" s="6" customFormat="1">
      <c r="AC179" s="17"/>
      <c r="AD179" s="17"/>
    </row>
    <row r="180" spans="29:30" s="6" customFormat="1">
      <c r="AC180" s="17"/>
      <c r="AD180" s="17"/>
    </row>
    <row r="181" spans="29:30" s="6" customFormat="1">
      <c r="AC181" s="17"/>
      <c r="AD181" s="17"/>
    </row>
    <row r="182" spans="29:30" s="6" customFormat="1">
      <c r="AC182" s="17"/>
      <c r="AD182" s="17"/>
    </row>
    <row r="183" spans="29:30" s="6" customFormat="1">
      <c r="AC183" s="17"/>
      <c r="AD183" s="17"/>
    </row>
    <row r="184" spans="29:30" s="6" customFormat="1">
      <c r="AC184" s="17"/>
      <c r="AD184" s="17"/>
    </row>
    <row r="185" spans="29:30" s="6" customFormat="1">
      <c r="AC185" s="17"/>
      <c r="AD185" s="17"/>
    </row>
    <row r="186" spans="29:30" s="6" customFormat="1">
      <c r="AC186" s="17"/>
      <c r="AD186" s="17"/>
    </row>
    <row r="187" spans="29:30" s="6" customFormat="1">
      <c r="AC187" s="17"/>
      <c r="AD187" s="17"/>
    </row>
    <row r="188" spans="29:30" s="6" customFormat="1">
      <c r="AC188" s="17"/>
      <c r="AD188" s="17"/>
    </row>
    <row r="189" spans="29:30" s="6" customFormat="1">
      <c r="AC189" s="17"/>
      <c r="AD189" s="17"/>
    </row>
    <row r="190" spans="29:30" s="6" customFormat="1">
      <c r="AC190" s="17"/>
      <c r="AD190" s="17"/>
    </row>
    <row r="191" spans="29:30" s="6" customFormat="1">
      <c r="AC191" s="17"/>
      <c r="AD191" s="17"/>
    </row>
    <row r="192" spans="29:30" s="6" customFormat="1">
      <c r="AC192" s="17"/>
      <c r="AD192" s="17"/>
    </row>
    <row r="193" spans="29:30" s="6" customFormat="1">
      <c r="AC193" s="17"/>
      <c r="AD193" s="17"/>
    </row>
    <row r="194" spans="29:30" s="6" customFormat="1">
      <c r="AC194" s="17"/>
      <c r="AD194" s="17"/>
    </row>
    <row r="195" spans="29:30" s="6" customFormat="1">
      <c r="AC195" s="17"/>
      <c r="AD195" s="17"/>
    </row>
    <row r="196" spans="29:30" s="6" customFormat="1">
      <c r="AC196" s="17"/>
      <c r="AD196" s="17"/>
    </row>
    <row r="197" spans="29:30" s="6" customFormat="1">
      <c r="AC197" s="17"/>
      <c r="AD197" s="17"/>
    </row>
    <row r="198" spans="29:30" s="6" customFormat="1">
      <c r="AC198" s="17"/>
      <c r="AD198" s="17"/>
    </row>
    <row r="199" spans="29:30" s="6" customFormat="1">
      <c r="AC199" s="17"/>
      <c r="AD199" s="17"/>
    </row>
    <row r="200" spans="29:30" s="6" customFormat="1">
      <c r="AC200" s="17"/>
      <c r="AD200" s="17"/>
    </row>
    <row r="201" spans="29:30" s="6" customFormat="1">
      <c r="AC201" s="17"/>
      <c r="AD201" s="17"/>
    </row>
    <row r="202" spans="29:30" s="6" customFormat="1">
      <c r="AC202" s="17"/>
      <c r="AD202" s="17"/>
    </row>
    <row r="203" spans="29:30" s="6" customFormat="1">
      <c r="AC203" s="17"/>
      <c r="AD203" s="17"/>
    </row>
    <row r="204" spans="29:30" s="6" customFormat="1">
      <c r="AC204" s="17"/>
      <c r="AD204" s="17"/>
    </row>
    <row r="205" spans="29:30" s="6" customFormat="1">
      <c r="AC205" s="17"/>
      <c r="AD205" s="17"/>
    </row>
    <row r="206" spans="29:30" s="6" customFormat="1">
      <c r="AC206" s="17"/>
      <c r="AD206" s="17"/>
    </row>
    <row r="207" spans="29:30" s="6" customFormat="1">
      <c r="AC207" s="17"/>
      <c r="AD207" s="17"/>
    </row>
    <row r="208" spans="29:30" s="6" customFormat="1">
      <c r="AC208" s="17"/>
      <c r="AD208" s="17"/>
    </row>
    <row r="209" spans="29:30" s="6" customFormat="1">
      <c r="AC209" s="17"/>
      <c r="AD209" s="17"/>
    </row>
    <row r="210" spans="29:30" s="6" customFormat="1">
      <c r="AC210" s="17"/>
      <c r="AD210" s="17"/>
    </row>
    <row r="211" spans="29:30" s="6" customFormat="1">
      <c r="AC211" s="17"/>
      <c r="AD211" s="17"/>
    </row>
    <row r="212" spans="29:30" s="6" customFormat="1">
      <c r="AC212" s="17"/>
      <c r="AD212" s="17"/>
    </row>
    <row r="213" spans="29:30" s="6" customFormat="1">
      <c r="AC213" s="17"/>
      <c r="AD213" s="17"/>
    </row>
    <row r="214" spans="29:30" s="6" customFormat="1">
      <c r="AC214" s="17"/>
      <c r="AD214" s="17"/>
    </row>
    <row r="215" spans="29:30" s="6" customFormat="1">
      <c r="AC215" s="17"/>
      <c r="AD215" s="17"/>
    </row>
    <row r="216" spans="29:30" s="6" customFormat="1">
      <c r="AC216" s="17"/>
      <c r="AD216" s="17"/>
    </row>
    <row r="217" spans="29:30" s="6" customFormat="1">
      <c r="AC217" s="17"/>
      <c r="AD217" s="17"/>
    </row>
    <row r="218" spans="29:30" s="6" customFormat="1">
      <c r="AC218" s="17"/>
      <c r="AD218" s="17"/>
    </row>
    <row r="219" spans="29:30" s="6" customFormat="1">
      <c r="AC219" s="17"/>
      <c r="AD219" s="17"/>
    </row>
    <row r="220" spans="29:30" s="6" customFormat="1">
      <c r="AC220" s="17"/>
      <c r="AD220" s="17"/>
    </row>
    <row r="221" spans="29:30" s="6" customFormat="1">
      <c r="AC221" s="17"/>
      <c r="AD221" s="17"/>
    </row>
    <row r="222" spans="29:30" s="6" customFormat="1">
      <c r="AC222" s="17"/>
      <c r="AD222" s="17"/>
    </row>
    <row r="223" spans="29:30" s="6" customFormat="1">
      <c r="AC223" s="17"/>
      <c r="AD223" s="17"/>
    </row>
    <row r="224" spans="29:30" s="6" customFormat="1">
      <c r="AC224" s="17"/>
      <c r="AD224" s="17"/>
    </row>
    <row r="225" spans="29:30" s="6" customFormat="1">
      <c r="AC225" s="17"/>
      <c r="AD225" s="17"/>
    </row>
    <row r="226" spans="29:30" s="6" customFormat="1">
      <c r="AC226" s="17"/>
      <c r="AD226" s="17"/>
    </row>
    <row r="227" spans="29:30" s="6" customFormat="1">
      <c r="AC227" s="17"/>
      <c r="AD227" s="17"/>
    </row>
    <row r="228" spans="29:30" s="6" customFormat="1">
      <c r="AC228" s="17"/>
      <c r="AD228" s="17"/>
    </row>
    <row r="229" spans="29:30" s="6" customFormat="1">
      <c r="AC229" s="17"/>
      <c r="AD229" s="17"/>
    </row>
    <row r="230" spans="29:30" s="6" customFormat="1">
      <c r="AC230" s="17"/>
      <c r="AD230" s="17"/>
    </row>
    <row r="231" spans="29:30" s="6" customFormat="1">
      <c r="AC231" s="17"/>
      <c r="AD231" s="17"/>
    </row>
    <row r="232" spans="29:30" s="6" customFormat="1">
      <c r="AC232" s="17"/>
      <c r="AD232" s="17"/>
    </row>
    <row r="233" spans="29:30" s="6" customFormat="1">
      <c r="AC233" s="17"/>
      <c r="AD233" s="17"/>
    </row>
    <row r="234" spans="29:30" s="6" customFormat="1">
      <c r="AC234" s="17"/>
      <c r="AD234" s="17"/>
    </row>
    <row r="235" spans="29:30" s="6" customFormat="1">
      <c r="AC235" s="17"/>
      <c r="AD235" s="17"/>
    </row>
    <row r="236" spans="29:30" s="6" customFormat="1">
      <c r="AC236" s="17"/>
      <c r="AD236" s="17"/>
    </row>
    <row r="237" spans="29:30" s="6" customFormat="1">
      <c r="AC237" s="17"/>
      <c r="AD237" s="17"/>
    </row>
    <row r="238" spans="29:30" s="6" customFormat="1">
      <c r="AC238" s="17"/>
      <c r="AD238" s="17"/>
    </row>
    <row r="239" spans="29:30" s="6" customFormat="1">
      <c r="AC239" s="17"/>
      <c r="AD239" s="17"/>
    </row>
    <row r="240" spans="29:30" s="6" customFormat="1">
      <c r="AC240" s="17"/>
      <c r="AD240" s="17"/>
    </row>
    <row r="241" spans="29:30" s="6" customFormat="1">
      <c r="AC241" s="17"/>
      <c r="AD241" s="17"/>
    </row>
    <row r="242" spans="29:30" s="6" customFormat="1">
      <c r="AC242" s="17"/>
      <c r="AD242" s="17"/>
    </row>
    <row r="243" spans="29:30" s="6" customFormat="1">
      <c r="AC243" s="17"/>
      <c r="AD243" s="17"/>
    </row>
    <row r="244" spans="29:30" s="6" customFormat="1">
      <c r="AC244" s="17"/>
      <c r="AD244" s="17"/>
    </row>
    <row r="245" spans="29:30" s="6" customFormat="1">
      <c r="AC245" s="17"/>
      <c r="AD245" s="17"/>
    </row>
    <row r="246" spans="29:30" s="6" customFormat="1">
      <c r="AC246" s="17"/>
      <c r="AD246" s="17"/>
    </row>
    <row r="247" spans="29:30" s="6" customFormat="1">
      <c r="AC247" s="17"/>
      <c r="AD247" s="17"/>
    </row>
    <row r="248" spans="29:30" s="6" customFormat="1">
      <c r="AC248" s="17"/>
      <c r="AD248" s="17"/>
    </row>
    <row r="249" spans="29:30" s="6" customFormat="1">
      <c r="AC249" s="17"/>
      <c r="AD249" s="17"/>
    </row>
    <row r="250" spans="29:30" s="6" customFormat="1">
      <c r="AC250" s="17"/>
      <c r="AD250" s="17"/>
    </row>
    <row r="251" spans="29:30" s="6" customFormat="1">
      <c r="AC251" s="17"/>
      <c r="AD251" s="17"/>
    </row>
    <row r="252" spans="29:30" s="6" customFormat="1">
      <c r="AC252" s="17"/>
      <c r="AD252" s="17"/>
    </row>
    <row r="253" spans="29:30" s="6" customFormat="1">
      <c r="AC253" s="17"/>
      <c r="AD253" s="17"/>
    </row>
    <row r="254" spans="29:30" s="6" customFormat="1">
      <c r="AC254" s="17"/>
      <c r="AD254" s="17"/>
    </row>
    <row r="255" spans="29:30" s="6" customFormat="1">
      <c r="AC255" s="17"/>
      <c r="AD255" s="17"/>
    </row>
    <row r="256" spans="29:30" s="6" customFormat="1">
      <c r="AC256" s="17"/>
      <c r="AD256" s="17"/>
    </row>
    <row r="257" spans="29:30" s="6" customFormat="1">
      <c r="AC257" s="17"/>
      <c r="AD257" s="17"/>
    </row>
    <row r="258" spans="29:30" s="6" customFormat="1">
      <c r="AC258" s="17"/>
      <c r="AD258" s="17"/>
    </row>
    <row r="259" spans="29:30" s="6" customFormat="1">
      <c r="AC259" s="17"/>
      <c r="AD259" s="17"/>
    </row>
    <row r="260" spans="29:30" s="6" customFormat="1">
      <c r="AC260" s="17"/>
      <c r="AD260" s="17"/>
    </row>
    <row r="261" spans="29:30" s="6" customFormat="1">
      <c r="AC261" s="17"/>
      <c r="AD261" s="17"/>
    </row>
    <row r="262" spans="29:30" s="6" customFormat="1">
      <c r="AC262" s="17"/>
      <c r="AD262" s="17"/>
    </row>
    <row r="263" spans="29:30" s="6" customFormat="1">
      <c r="AC263" s="17"/>
      <c r="AD263" s="17"/>
    </row>
    <row r="264" spans="29:30" s="6" customFormat="1">
      <c r="AC264" s="17"/>
      <c r="AD264" s="17"/>
    </row>
    <row r="265" spans="29:30" s="6" customFormat="1">
      <c r="AC265" s="17"/>
      <c r="AD265" s="17"/>
    </row>
    <row r="266" spans="29:30" s="6" customFormat="1">
      <c r="AC266" s="17"/>
      <c r="AD266" s="17"/>
    </row>
    <row r="267" spans="29:30" s="6" customFormat="1">
      <c r="AC267" s="17"/>
      <c r="AD267" s="17"/>
    </row>
    <row r="268" spans="29:30" s="6" customFormat="1">
      <c r="AC268" s="17"/>
      <c r="AD268" s="17"/>
    </row>
    <row r="269" spans="29:30" s="6" customFormat="1">
      <c r="AC269" s="17"/>
      <c r="AD269" s="17"/>
    </row>
    <row r="270" spans="29:30" s="6" customFormat="1">
      <c r="AC270" s="17"/>
      <c r="AD270" s="17"/>
    </row>
    <row r="271" spans="29:30" s="6" customFormat="1">
      <c r="AC271" s="17"/>
      <c r="AD271" s="17"/>
    </row>
    <row r="272" spans="29:30" s="6" customFormat="1">
      <c r="AC272" s="17"/>
      <c r="AD272" s="17"/>
    </row>
    <row r="273" spans="29:30" s="6" customFormat="1">
      <c r="AC273" s="17"/>
      <c r="AD273" s="17"/>
    </row>
    <row r="274" spans="29:30" s="6" customFormat="1">
      <c r="AC274" s="17"/>
      <c r="AD274" s="17"/>
    </row>
    <row r="275" spans="29:30" s="6" customFormat="1">
      <c r="AC275" s="17"/>
      <c r="AD275" s="17"/>
    </row>
    <row r="276" spans="29:30" s="6" customFormat="1">
      <c r="AC276" s="17"/>
      <c r="AD276" s="17"/>
    </row>
    <row r="277" spans="29:30" s="6" customFormat="1">
      <c r="AC277" s="17"/>
      <c r="AD277" s="17"/>
    </row>
    <row r="278" spans="29:30" s="6" customFormat="1">
      <c r="AC278" s="17"/>
      <c r="AD278" s="17"/>
    </row>
    <row r="279" spans="29:30" s="6" customFormat="1">
      <c r="AC279" s="17"/>
      <c r="AD279" s="17"/>
    </row>
    <row r="280" spans="29:30" s="6" customFormat="1">
      <c r="AC280" s="17"/>
      <c r="AD280" s="17"/>
    </row>
    <row r="281" spans="29:30" s="6" customFormat="1">
      <c r="AC281" s="17"/>
      <c r="AD281" s="17"/>
    </row>
    <row r="282" spans="29:30" s="6" customFormat="1">
      <c r="AC282" s="17"/>
      <c r="AD282" s="17"/>
    </row>
    <row r="283" spans="29:30" s="6" customFormat="1">
      <c r="AC283" s="17"/>
      <c r="AD283" s="17"/>
    </row>
    <row r="284" spans="29:30" s="6" customFormat="1">
      <c r="AC284" s="17"/>
      <c r="AD284" s="17"/>
    </row>
    <row r="285" spans="29:30" s="6" customFormat="1">
      <c r="AC285" s="17"/>
      <c r="AD285" s="17"/>
    </row>
    <row r="286" spans="29:30" s="6" customFormat="1">
      <c r="AC286" s="17"/>
      <c r="AD286" s="17"/>
    </row>
    <row r="287" spans="29:30" s="6" customFormat="1">
      <c r="AC287" s="17"/>
      <c r="AD287" s="17"/>
    </row>
    <row r="288" spans="29:30" s="6" customFormat="1">
      <c r="AC288" s="17"/>
      <c r="AD288" s="17"/>
    </row>
    <row r="289" spans="29:30" s="6" customFormat="1">
      <c r="AC289" s="17"/>
      <c r="AD289" s="17"/>
    </row>
    <row r="290" spans="29:30" s="6" customFormat="1">
      <c r="AC290" s="17"/>
      <c r="AD290" s="17"/>
    </row>
    <row r="291" spans="29:30" s="6" customFormat="1">
      <c r="AC291" s="17"/>
      <c r="AD291" s="17"/>
    </row>
    <row r="292" spans="29:30" s="6" customFormat="1">
      <c r="AC292" s="17"/>
      <c r="AD292" s="17"/>
    </row>
    <row r="293" spans="29:30" s="6" customFormat="1">
      <c r="AC293" s="17"/>
      <c r="AD293" s="17"/>
    </row>
    <row r="294" spans="29:30" s="6" customFormat="1">
      <c r="AC294" s="17"/>
      <c r="AD294" s="17"/>
    </row>
    <row r="295" spans="29:30" s="6" customFormat="1">
      <c r="AC295" s="17"/>
      <c r="AD295" s="17"/>
    </row>
    <row r="296" spans="29:30" s="6" customFormat="1">
      <c r="AC296" s="17"/>
      <c r="AD296" s="17"/>
    </row>
    <row r="297" spans="29:30" s="6" customFormat="1">
      <c r="AC297" s="17"/>
      <c r="AD297" s="17"/>
    </row>
    <row r="298" spans="29:30" s="6" customFormat="1">
      <c r="AC298" s="17"/>
      <c r="AD298" s="17"/>
    </row>
    <row r="299" spans="29:30" s="6" customFormat="1">
      <c r="AC299" s="17"/>
      <c r="AD299" s="17"/>
    </row>
    <row r="300" spans="29:30" s="6" customFormat="1">
      <c r="AC300" s="17"/>
      <c r="AD300" s="17"/>
    </row>
    <row r="301" spans="29:30" s="6" customFormat="1">
      <c r="AC301" s="17"/>
      <c r="AD301" s="17"/>
    </row>
    <row r="302" spans="29:30" s="6" customFormat="1">
      <c r="AC302" s="17"/>
      <c r="AD302" s="17"/>
    </row>
    <row r="303" spans="29:30" s="6" customFormat="1">
      <c r="AC303" s="17"/>
      <c r="AD303" s="17"/>
    </row>
    <row r="304" spans="29:30" s="6" customFormat="1">
      <c r="AC304" s="17"/>
      <c r="AD304" s="17"/>
    </row>
    <row r="305" spans="29:30" s="6" customFormat="1">
      <c r="AC305" s="17"/>
      <c r="AD305" s="17"/>
    </row>
    <row r="306" spans="29:30" s="6" customFormat="1">
      <c r="AC306" s="17"/>
      <c r="AD306" s="17"/>
    </row>
    <row r="307" spans="29:30" s="6" customFormat="1">
      <c r="AC307" s="17"/>
      <c r="AD307" s="17"/>
    </row>
    <row r="308" spans="29:30" s="6" customFormat="1">
      <c r="AC308" s="17"/>
      <c r="AD308" s="17"/>
    </row>
    <row r="309" spans="29:30" s="6" customFormat="1">
      <c r="AC309" s="17"/>
      <c r="AD309" s="17"/>
    </row>
    <row r="310" spans="29:30" s="6" customFormat="1">
      <c r="AC310" s="17"/>
      <c r="AD310" s="17"/>
    </row>
    <row r="311" spans="29:30" s="6" customFormat="1">
      <c r="AC311" s="17"/>
      <c r="AD311" s="17"/>
    </row>
    <row r="312" spans="29:30" s="6" customFormat="1">
      <c r="AC312" s="17"/>
      <c r="AD312" s="17"/>
    </row>
    <row r="313" spans="29:30" s="6" customFormat="1">
      <c r="AC313" s="17"/>
      <c r="AD313" s="17"/>
    </row>
    <row r="314" spans="29:30" s="6" customFormat="1">
      <c r="AC314" s="17"/>
      <c r="AD314" s="17"/>
    </row>
    <row r="315" spans="29:30" s="6" customFormat="1">
      <c r="AC315" s="17"/>
      <c r="AD315" s="17"/>
    </row>
    <row r="316" spans="29:30" s="6" customFormat="1">
      <c r="AC316" s="17"/>
      <c r="AD316" s="17"/>
    </row>
    <row r="317" spans="29:30" s="6" customFormat="1">
      <c r="AC317" s="17"/>
      <c r="AD317" s="17"/>
    </row>
    <row r="318" spans="29:30" s="6" customFormat="1">
      <c r="AC318" s="17"/>
      <c r="AD318" s="17"/>
    </row>
    <row r="319" spans="29:30" s="6" customFormat="1">
      <c r="AC319" s="17"/>
      <c r="AD319" s="17"/>
    </row>
    <row r="320" spans="29:30" s="6" customFormat="1">
      <c r="AC320" s="17"/>
      <c r="AD320" s="17"/>
    </row>
    <row r="321" spans="29:30" s="6" customFormat="1">
      <c r="AC321" s="17"/>
      <c r="AD321" s="17"/>
    </row>
    <row r="322" spans="29:30" s="6" customFormat="1">
      <c r="AC322" s="17"/>
      <c r="AD322" s="17"/>
    </row>
    <row r="323" spans="29:30" s="6" customFormat="1">
      <c r="AC323" s="17"/>
      <c r="AD323" s="17"/>
    </row>
    <row r="324" spans="29:30" s="6" customFormat="1">
      <c r="AC324" s="17"/>
      <c r="AD324" s="17"/>
    </row>
    <row r="325" spans="29:30" s="6" customFormat="1">
      <c r="AC325" s="17"/>
      <c r="AD325" s="17"/>
    </row>
    <row r="326" spans="29:30" s="6" customFormat="1">
      <c r="AC326" s="17"/>
      <c r="AD326" s="17"/>
    </row>
    <row r="327" spans="29:30" s="6" customFormat="1">
      <c r="AC327" s="17"/>
      <c r="AD327" s="17"/>
    </row>
    <row r="328" spans="29:30" s="6" customFormat="1">
      <c r="AC328" s="17"/>
      <c r="AD328" s="17"/>
    </row>
    <row r="329" spans="29:30" s="6" customFormat="1">
      <c r="AC329" s="17"/>
      <c r="AD329" s="17"/>
    </row>
    <row r="330" spans="29:30" s="6" customFormat="1">
      <c r="AC330" s="17"/>
      <c r="AD330" s="17"/>
    </row>
    <row r="331" spans="29:30" s="6" customFormat="1">
      <c r="AC331" s="17"/>
      <c r="AD331" s="17"/>
    </row>
    <row r="332" spans="29:30" s="6" customFormat="1">
      <c r="AC332" s="17"/>
      <c r="AD332" s="17"/>
    </row>
    <row r="333" spans="29:30" s="6" customFormat="1">
      <c r="AC333" s="29"/>
      <c r="AD333" s="29"/>
    </row>
    <row r="334" spans="29:30" s="6" customFormat="1">
      <c r="AC334" s="29"/>
      <c r="AD334" s="29"/>
    </row>
  </sheetData>
  <sheetProtection sheet="1" objects="1" scenarios="1"/>
  <mergeCells count="1">
    <mergeCell ref="Y2:AA2"/>
  </mergeCells>
  <phoneticPr fontId="5"/>
  <pageMargins left="0.78740157480314965" right="0.59055118110236227" top="0.78740157480314965" bottom="0.78740157480314965" header="0.51181102362204722" footer="0.51181102362204722"/>
  <pageSetup paperSize="9" scale="84" orientation="landscape" r:id="rId1"/>
  <headerFooter alignWithMargins="0"/>
  <colBreaks count="1" manualBreakCount="1">
    <brk id="1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EE332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3.28515625" style="29" bestFit="1" customWidth="1"/>
    <col min="3" max="3" width="11.7109375" style="29" bestFit="1" customWidth="1"/>
    <col min="4" max="4" width="9.5703125" style="29" bestFit="1" customWidth="1"/>
    <col min="5" max="5" width="10.5703125" style="29" bestFit="1" customWidth="1"/>
    <col min="6" max="6" width="13.28515625" style="29" customWidth="1"/>
    <col min="7" max="10" width="11.7109375" style="29" bestFit="1" customWidth="1"/>
    <col min="11" max="11" width="10.5703125" style="29" bestFit="1" customWidth="1"/>
    <col min="12" max="13" width="11.7109375" style="29" bestFit="1" customWidth="1"/>
    <col min="14" max="14" width="13.28515625" style="29" bestFit="1" customWidth="1"/>
    <col min="15" max="15" width="10.85546875" style="29" customWidth="1"/>
    <col min="16" max="16" width="13" style="29" customWidth="1"/>
    <col min="17" max="17" width="11.28515625" style="29" customWidth="1"/>
    <col min="18" max="18" width="13.28515625" style="29" bestFit="1" customWidth="1"/>
    <col min="19" max="19" width="11.7109375" style="29" bestFit="1" customWidth="1"/>
    <col min="20" max="20" width="11.7109375" style="29" customWidth="1"/>
    <col min="21" max="21" width="12.28515625" style="29" customWidth="1"/>
    <col min="22" max="22" width="13.28515625" style="29" bestFit="1" customWidth="1"/>
    <col min="23" max="23" width="10.5703125" style="29" bestFit="1" customWidth="1"/>
    <col min="24" max="24" width="12.85546875" style="29" bestFit="1" customWidth="1"/>
    <col min="25" max="25" width="14.7109375" style="29" customWidth="1"/>
    <col min="26" max="26" width="12.85546875" style="29" customWidth="1"/>
    <col min="27" max="27" width="13.85546875" style="29" customWidth="1"/>
    <col min="28" max="28" width="5.5703125" style="29" customWidth="1"/>
    <col min="29" max="29" width="9.28515625" style="29" customWidth="1"/>
    <col min="30" max="30" width="12.7109375" style="29" customWidth="1"/>
    <col min="31" max="42" width="11.28515625" style="29" customWidth="1"/>
    <col min="43" max="43" width="10.85546875" style="29" customWidth="1"/>
    <col min="44" max="56" width="11.42578125" style="29" customWidth="1"/>
    <col min="57" max="57" width="9.28515625" style="29" customWidth="1"/>
    <col min="58" max="58" width="12.7109375" style="29" customWidth="1"/>
    <col min="59" max="70" width="11.42578125" style="29" customWidth="1"/>
    <col min="71" max="71" width="11.85546875" style="29" customWidth="1"/>
    <col min="72" max="84" width="11.42578125" style="29" customWidth="1"/>
    <col min="85" max="85" width="9.28515625" style="17" customWidth="1"/>
    <col min="86" max="86" width="11.28515625" style="17" customWidth="1"/>
    <col min="87" max="87" width="10" style="17" customWidth="1"/>
    <col min="88" max="88" width="9.28515625" style="17" customWidth="1"/>
    <col min="89" max="94" width="12" style="17" customWidth="1"/>
    <col min="95" max="95" width="10" style="17" customWidth="1"/>
    <col min="96" max="96" width="10.7109375" style="17" customWidth="1"/>
    <col min="97" max="97" width="10.28515625" style="17" customWidth="1"/>
    <col min="98" max="98" width="9.5703125" style="17" customWidth="1"/>
    <col min="99" max="99" width="10.85546875" style="17" customWidth="1"/>
    <col min="100" max="100" width="9.7109375" style="17" customWidth="1"/>
    <col min="101" max="101" width="9" style="17" customWidth="1"/>
    <col min="102" max="103" width="9.7109375" style="17" customWidth="1"/>
    <col min="104" max="104" width="10.140625" style="17" customWidth="1"/>
    <col min="105" max="105" width="9.85546875" style="17" customWidth="1"/>
    <col min="106" max="106" width="10.85546875" style="17" customWidth="1"/>
    <col min="107" max="107" width="10" style="17" customWidth="1"/>
    <col min="108" max="108" width="11.140625" style="17" customWidth="1"/>
    <col min="109" max="109" width="10.140625" style="17" customWidth="1"/>
    <col min="110" max="110" width="10.5703125" style="17" customWidth="1"/>
    <col min="111" max="111" width="10.7109375" style="17" customWidth="1"/>
    <col min="112" max="135" width="9.140625" style="17"/>
    <col min="136" max="16384" width="9.140625" style="29"/>
  </cols>
  <sheetData>
    <row r="1" spans="1:79" s="11" customFormat="1" ht="10.5" customHeight="1" thickBot="1">
      <c r="A1" s="11" t="s">
        <v>160</v>
      </c>
      <c r="C1" s="12" t="s">
        <v>78</v>
      </c>
      <c r="D1" s="13" t="s">
        <v>52</v>
      </c>
      <c r="E1" s="13"/>
      <c r="M1" s="14"/>
      <c r="N1" s="14" t="s">
        <v>53</v>
      </c>
      <c r="O1" s="11" t="str">
        <f>$A$1</f>
        <v>市町村内総生産（2008SNA）</v>
      </c>
      <c r="P1" s="15"/>
      <c r="Q1" s="16" t="str">
        <f>C1</f>
        <v>平成25年度</v>
      </c>
      <c r="R1" s="15" t="str">
        <f>$D$1</f>
        <v>(実数)</v>
      </c>
      <c r="AB1" s="14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</row>
    <row r="2" spans="1:79" s="1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98</v>
      </c>
      <c r="W2" s="98" t="s">
        <v>99</v>
      </c>
      <c r="X2" s="96" t="s">
        <v>2</v>
      </c>
      <c r="Y2" s="196" t="s">
        <v>80</v>
      </c>
      <c r="Z2" s="197"/>
      <c r="AA2" s="198"/>
      <c r="AB2" s="112"/>
      <c r="AC2" s="66"/>
      <c r="AD2" s="6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s="1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106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B3" s="5"/>
      <c r="AC3" s="68" t="s">
        <v>85</v>
      </c>
      <c r="AD3" s="69" t="s">
        <v>87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79" s="11" customFormat="1" ht="10.5" customHeight="1">
      <c r="A4" s="91" t="s">
        <v>6</v>
      </c>
      <c r="B4" s="1">
        <v>2351612363.3126559</v>
      </c>
      <c r="C4" s="1">
        <v>25834188</v>
      </c>
      <c r="D4" s="1">
        <v>320083</v>
      </c>
      <c r="E4" s="1">
        <v>2145043</v>
      </c>
      <c r="F4" s="1">
        <v>175851661.60767341</v>
      </c>
      <c r="G4" s="1">
        <v>39059010</v>
      </c>
      <c r="H4" s="1">
        <v>101024020</v>
      </c>
      <c r="I4" s="1">
        <v>295463189</v>
      </c>
      <c r="J4" s="1">
        <v>89019831</v>
      </c>
      <c r="K4" s="1">
        <v>79609816</v>
      </c>
      <c r="L4" s="1">
        <v>106963277</v>
      </c>
      <c r="M4" s="1">
        <v>133376708</v>
      </c>
      <c r="N4" s="106">
        <v>298324345</v>
      </c>
      <c r="O4" s="105" t="s">
        <v>6</v>
      </c>
      <c r="P4" s="1">
        <v>228120246</v>
      </c>
      <c r="Q4" s="1">
        <v>226969519.70498255</v>
      </c>
      <c r="R4" s="1">
        <v>132892096</v>
      </c>
      <c r="S4" s="1">
        <v>279228569</v>
      </c>
      <c r="T4" s="1">
        <v>137410761</v>
      </c>
      <c r="U4" s="1">
        <v>2351612363.3126559</v>
      </c>
      <c r="V4" s="1">
        <v>39598510</v>
      </c>
      <c r="W4" s="1">
        <v>19024132</v>
      </c>
      <c r="X4" s="1">
        <v>2372186741.3126559</v>
      </c>
      <c r="Y4" s="120">
        <v>28299314</v>
      </c>
      <c r="Z4" s="1">
        <v>276875681.60767341</v>
      </c>
      <c r="AA4" s="106">
        <v>2046437367.7049825</v>
      </c>
      <c r="AB4" s="1"/>
      <c r="AC4" s="70">
        <v>740580</v>
      </c>
      <c r="AD4" s="71">
        <f>X4/AC4</f>
        <v>3203.1471837109507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</row>
    <row r="5" spans="1:79" s="11" customFormat="1" ht="10.5" customHeight="1">
      <c r="A5" s="105" t="s">
        <v>7</v>
      </c>
      <c r="B5" s="1">
        <v>390279906.26307511</v>
      </c>
      <c r="C5" s="1">
        <v>21078597</v>
      </c>
      <c r="D5" s="1">
        <v>1149309</v>
      </c>
      <c r="E5" s="1">
        <v>165861</v>
      </c>
      <c r="F5" s="1">
        <v>91741735.154398263</v>
      </c>
      <c r="G5" s="1">
        <v>8489730</v>
      </c>
      <c r="H5" s="1">
        <v>20216524</v>
      </c>
      <c r="I5" s="1">
        <v>35522992</v>
      </c>
      <c r="J5" s="1">
        <v>24506360</v>
      </c>
      <c r="K5" s="1">
        <v>10494793</v>
      </c>
      <c r="L5" s="1">
        <v>9729639</v>
      </c>
      <c r="M5" s="1">
        <v>13785079</v>
      </c>
      <c r="N5" s="106">
        <v>38049060</v>
      </c>
      <c r="O5" s="105" t="s">
        <v>7</v>
      </c>
      <c r="P5" s="1">
        <v>17451044</v>
      </c>
      <c r="Q5" s="1">
        <v>19806076.108676847</v>
      </c>
      <c r="R5" s="1">
        <v>17274408</v>
      </c>
      <c r="S5" s="1">
        <v>42857836</v>
      </c>
      <c r="T5" s="1">
        <v>17960863</v>
      </c>
      <c r="U5" s="1">
        <v>390279906.26307511</v>
      </c>
      <c r="V5" s="1">
        <v>6570459</v>
      </c>
      <c r="W5" s="1">
        <v>3157296</v>
      </c>
      <c r="X5" s="1">
        <v>393693069.26307511</v>
      </c>
      <c r="Y5" s="121">
        <v>22393767</v>
      </c>
      <c r="Z5" s="1">
        <v>111958259.15439826</v>
      </c>
      <c r="AA5" s="106">
        <v>255927880.10867685</v>
      </c>
      <c r="AB5" s="1"/>
      <c r="AC5" s="72">
        <v>128596</v>
      </c>
      <c r="AD5" s="71">
        <f t="shared" ref="AD5:AD48" si="0">X5/AC5</f>
        <v>3061.4721240402123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1:79" s="11" customFormat="1" ht="10.5" customHeight="1">
      <c r="A6" s="105" t="s">
        <v>8</v>
      </c>
      <c r="B6" s="1">
        <v>105379622.69659165</v>
      </c>
      <c r="C6" s="1">
        <v>1710296</v>
      </c>
      <c r="D6" s="1">
        <v>344697</v>
      </c>
      <c r="E6" s="1">
        <v>45709</v>
      </c>
      <c r="F6" s="1">
        <v>12451703.22762754</v>
      </c>
      <c r="G6" s="1">
        <v>3081223</v>
      </c>
      <c r="H6" s="1">
        <v>3604148</v>
      </c>
      <c r="I6" s="1">
        <v>10984528</v>
      </c>
      <c r="J6" s="1">
        <v>7188842</v>
      </c>
      <c r="K6" s="1">
        <v>5398574</v>
      </c>
      <c r="L6" s="1">
        <v>3177298</v>
      </c>
      <c r="M6" s="1">
        <v>4073444</v>
      </c>
      <c r="N6" s="106">
        <v>9905297</v>
      </c>
      <c r="O6" s="105" t="s">
        <v>8</v>
      </c>
      <c r="P6" s="1">
        <v>5076919</v>
      </c>
      <c r="Q6" s="1">
        <v>8377859.4689641083</v>
      </c>
      <c r="R6" s="1">
        <v>4146349</v>
      </c>
      <c r="S6" s="1">
        <v>17666337</v>
      </c>
      <c r="T6" s="1">
        <v>8146399</v>
      </c>
      <c r="U6" s="1">
        <v>105379622.69659165</v>
      </c>
      <c r="V6" s="1">
        <v>1793528</v>
      </c>
      <c r="W6" s="1">
        <v>852503</v>
      </c>
      <c r="X6" s="1">
        <v>106320647.69659165</v>
      </c>
      <c r="Y6" s="121">
        <v>2100702</v>
      </c>
      <c r="Z6" s="1">
        <v>16055851.22762754</v>
      </c>
      <c r="AA6" s="106">
        <v>87223069.4689641</v>
      </c>
      <c r="AB6" s="1"/>
      <c r="AC6" s="72">
        <v>34267</v>
      </c>
      <c r="AD6" s="71">
        <f t="shared" si="0"/>
        <v>3102.7124550322947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</row>
    <row r="7" spans="1:79" s="11" customFormat="1" ht="10.5" customHeight="1">
      <c r="A7" s="105" t="s">
        <v>9</v>
      </c>
      <c r="B7" s="1">
        <v>99255825.933331877</v>
      </c>
      <c r="C7" s="1">
        <v>1164783</v>
      </c>
      <c r="D7" s="1">
        <v>28486</v>
      </c>
      <c r="E7" s="1">
        <v>92436</v>
      </c>
      <c r="F7" s="1">
        <v>11543339.680412559</v>
      </c>
      <c r="G7" s="1">
        <v>2867051</v>
      </c>
      <c r="H7" s="1">
        <v>4262785</v>
      </c>
      <c r="I7" s="1">
        <v>8892848</v>
      </c>
      <c r="J7" s="1">
        <v>2021074</v>
      </c>
      <c r="K7" s="1">
        <v>4136053</v>
      </c>
      <c r="L7" s="1">
        <v>3816626</v>
      </c>
      <c r="M7" s="1">
        <v>2604862</v>
      </c>
      <c r="N7" s="106">
        <v>15608530</v>
      </c>
      <c r="O7" s="105" t="s">
        <v>9</v>
      </c>
      <c r="P7" s="1">
        <v>4289309</v>
      </c>
      <c r="Q7" s="1">
        <v>4518304.2529193209</v>
      </c>
      <c r="R7" s="1">
        <v>6020227</v>
      </c>
      <c r="S7" s="1">
        <v>18526603</v>
      </c>
      <c r="T7" s="1">
        <v>8862509</v>
      </c>
      <c r="U7" s="1">
        <v>99255825.933331877</v>
      </c>
      <c r="V7" s="1">
        <v>1738530</v>
      </c>
      <c r="W7" s="1">
        <v>802962</v>
      </c>
      <c r="X7" s="1">
        <v>100191393.93333188</v>
      </c>
      <c r="Y7" s="121">
        <v>1285705</v>
      </c>
      <c r="Z7" s="1">
        <v>15806124.680412559</v>
      </c>
      <c r="AA7" s="106">
        <v>82163996.252919316</v>
      </c>
      <c r="AB7" s="1"/>
      <c r="AC7" s="72">
        <v>53859</v>
      </c>
      <c r="AD7" s="71">
        <f t="shared" si="0"/>
        <v>1860.2535125667368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s="11" customFormat="1" ht="10.5" customHeight="1">
      <c r="A8" s="105" t="s">
        <v>10</v>
      </c>
      <c r="B8" s="1">
        <v>81580871.650875106</v>
      </c>
      <c r="C8" s="1">
        <v>791646</v>
      </c>
      <c r="D8" s="1">
        <v>295079</v>
      </c>
      <c r="E8" s="1">
        <v>6577</v>
      </c>
      <c r="F8" s="1">
        <v>23788416.401488192</v>
      </c>
      <c r="G8" s="1">
        <v>2943661</v>
      </c>
      <c r="H8" s="1">
        <v>3535730</v>
      </c>
      <c r="I8" s="1">
        <v>6510386</v>
      </c>
      <c r="J8" s="1">
        <v>2844269</v>
      </c>
      <c r="K8" s="1">
        <v>2024535</v>
      </c>
      <c r="L8" s="1">
        <v>1863631</v>
      </c>
      <c r="M8" s="1">
        <v>2107912</v>
      </c>
      <c r="N8" s="106">
        <v>6219657</v>
      </c>
      <c r="O8" s="105" t="s">
        <v>10</v>
      </c>
      <c r="P8" s="1">
        <v>2877934</v>
      </c>
      <c r="Q8" s="1">
        <v>4455199.2493869169</v>
      </c>
      <c r="R8" s="1">
        <v>3388649</v>
      </c>
      <c r="S8" s="1">
        <v>14159183</v>
      </c>
      <c r="T8" s="1">
        <v>3768407</v>
      </c>
      <c r="U8" s="1">
        <v>81580871.650875106</v>
      </c>
      <c r="V8" s="1">
        <v>1393270</v>
      </c>
      <c r="W8" s="1">
        <v>659975</v>
      </c>
      <c r="X8" s="1">
        <v>82314166.650875106</v>
      </c>
      <c r="Y8" s="121">
        <v>1093302</v>
      </c>
      <c r="Z8" s="1">
        <v>27324146.401488192</v>
      </c>
      <c r="AA8" s="106">
        <v>53163423.249386914</v>
      </c>
      <c r="AB8" s="1"/>
      <c r="AC8" s="72">
        <v>25753</v>
      </c>
      <c r="AD8" s="71">
        <f t="shared" si="0"/>
        <v>3196.2942822535279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79" s="11" customFormat="1" ht="10.5" customHeight="1">
      <c r="A9" s="105" t="s">
        <v>11</v>
      </c>
      <c r="B9" s="1">
        <v>162706258.9381822</v>
      </c>
      <c r="C9" s="1">
        <v>11931516</v>
      </c>
      <c r="D9" s="1">
        <v>110335</v>
      </c>
      <c r="E9" s="1">
        <v>609511</v>
      </c>
      <c r="F9" s="1">
        <v>21483618.322395649</v>
      </c>
      <c r="G9" s="1">
        <v>3438462</v>
      </c>
      <c r="H9" s="1">
        <v>8973144</v>
      </c>
      <c r="I9" s="1">
        <v>13485094</v>
      </c>
      <c r="J9" s="1">
        <v>6705824</v>
      </c>
      <c r="K9" s="1">
        <v>5535060</v>
      </c>
      <c r="L9" s="1">
        <v>5217132</v>
      </c>
      <c r="M9" s="1">
        <v>5938453</v>
      </c>
      <c r="N9" s="106">
        <v>19203164</v>
      </c>
      <c r="O9" s="105" t="s">
        <v>11</v>
      </c>
      <c r="P9" s="1">
        <v>6927900</v>
      </c>
      <c r="Q9" s="1">
        <v>11000784.615786547</v>
      </c>
      <c r="R9" s="1">
        <v>10828987</v>
      </c>
      <c r="S9" s="1">
        <v>21611791</v>
      </c>
      <c r="T9" s="1">
        <v>9705483</v>
      </c>
      <c r="U9" s="1">
        <v>162706258.9381822</v>
      </c>
      <c r="V9" s="1">
        <v>2786417</v>
      </c>
      <c r="W9" s="1">
        <v>1316265</v>
      </c>
      <c r="X9" s="1">
        <v>164176410.9381822</v>
      </c>
      <c r="Y9" s="121">
        <v>12651362</v>
      </c>
      <c r="Z9" s="1">
        <v>30456762.322395649</v>
      </c>
      <c r="AA9" s="106">
        <v>119598134.61578655</v>
      </c>
      <c r="AB9" s="1"/>
      <c r="AC9" s="72">
        <v>67419</v>
      </c>
      <c r="AD9" s="71">
        <f t="shared" si="0"/>
        <v>2435.1653233981847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  <row r="10" spans="1:79" s="11" customFormat="1" ht="10.5" customHeight="1">
      <c r="A10" s="105" t="s">
        <v>12</v>
      </c>
      <c r="B10" s="1">
        <v>149108871.86377054</v>
      </c>
      <c r="C10" s="1">
        <v>9136096</v>
      </c>
      <c r="D10" s="1">
        <v>702503</v>
      </c>
      <c r="E10" s="1">
        <v>172949</v>
      </c>
      <c r="F10" s="1">
        <v>40260212.370985173</v>
      </c>
      <c r="G10" s="1">
        <v>3022684</v>
      </c>
      <c r="H10" s="1">
        <v>8019103</v>
      </c>
      <c r="I10" s="1">
        <v>10271208</v>
      </c>
      <c r="J10" s="1">
        <v>5376114</v>
      </c>
      <c r="K10" s="1">
        <v>5756956</v>
      </c>
      <c r="L10" s="1">
        <v>3799092</v>
      </c>
      <c r="M10" s="1">
        <v>3872902</v>
      </c>
      <c r="N10" s="106">
        <v>13282757</v>
      </c>
      <c r="O10" s="105" t="s">
        <v>12</v>
      </c>
      <c r="P10" s="1">
        <v>5366497</v>
      </c>
      <c r="Q10" s="1">
        <v>8803416.4927853458</v>
      </c>
      <c r="R10" s="1">
        <v>7102006</v>
      </c>
      <c r="S10" s="1">
        <v>16807343</v>
      </c>
      <c r="T10" s="1">
        <v>7357033</v>
      </c>
      <c r="U10" s="1">
        <v>149108871.86377054</v>
      </c>
      <c r="V10" s="1">
        <v>2537558</v>
      </c>
      <c r="W10" s="1">
        <v>1206265</v>
      </c>
      <c r="X10" s="1">
        <v>150440164.86377054</v>
      </c>
      <c r="Y10" s="121">
        <v>10011548</v>
      </c>
      <c r="Z10" s="1">
        <v>48279315.370985173</v>
      </c>
      <c r="AA10" s="106">
        <v>90818008.492785364</v>
      </c>
      <c r="AB10" s="1"/>
      <c r="AC10" s="72">
        <v>52949</v>
      </c>
      <c r="AD10" s="71">
        <f t="shared" si="0"/>
        <v>2841.2276882239616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1" customFormat="1" ht="10.5" customHeight="1">
      <c r="A11" s="105" t="s">
        <v>13</v>
      </c>
      <c r="B11" s="1">
        <v>177101070.11030567</v>
      </c>
      <c r="C11" s="1">
        <v>14538585</v>
      </c>
      <c r="D11" s="1">
        <v>543463</v>
      </c>
      <c r="E11" s="1">
        <v>59310</v>
      </c>
      <c r="F11" s="1">
        <v>61602077.47013396</v>
      </c>
      <c r="G11" s="1">
        <v>3511906</v>
      </c>
      <c r="H11" s="1">
        <v>8652559</v>
      </c>
      <c r="I11" s="1">
        <v>14814146</v>
      </c>
      <c r="J11" s="1">
        <v>6262162</v>
      </c>
      <c r="K11" s="1">
        <v>4067718</v>
      </c>
      <c r="L11" s="1">
        <v>3451048</v>
      </c>
      <c r="M11" s="1">
        <v>3423739</v>
      </c>
      <c r="N11" s="106">
        <v>12459983</v>
      </c>
      <c r="O11" s="105" t="s">
        <v>13</v>
      </c>
      <c r="P11" s="1">
        <v>4991155</v>
      </c>
      <c r="Q11" s="1">
        <v>11436415.640171692</v>
      </c>
      <c r="R11" s="1">
        <v>5790525</v>
      </c>
      <c r="S11" s="1">
        <v>14310155</v>
      </c>
      <c r="T11" s="1">
        <v>7186123</v>
      </c>
      <c r="U11" s="1">
        <v>177101070.11030567</v>
      </c>
      <c r="V11" s="1">
        <v>2974749</v>
      </c>
      <c r="W11" s="1">
        <v>1432717</v>
      </c>
      <c r="X11" s="1">
        <v>178643102.11030567</v>
      </c>
      <c r="Y11" s="121">
        <v>15141358</v>
      </c>
      <c r="Z11" s="1">
        <v>70254636.47013396</v>
      </c>
      <c r="AA11" s="106">
        <v>91705075.640171707</v>
      </c>
      <c r="AB11" s="1"/>
      <c r="AC11" s="72">
        <v>48634</v>
      </c>
      <c r="AD11" s="71">
        <f t="shared" si="0"/>
        <v>3673.2142556710464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1" customFormat="1" ht="10.5" customHeight="1">
      <c r="A12" s="105" t="s">
        <v>14</v>
      </c>
      <c r="B12" s="1">
        <v>103266319.3691195</v>
      </c>
      <c r="C12" s="1">
        <v>2711056</v>
      </c>
      <c r="D12" s="1">
        <v>71959</v>
      </c>
      <c r="E12" s="1">
        <v>670230</v>
      </c>
      <c r="F12" s="1">
        <v>36922422.194507875</v>
      </c>
      <c r="G12" s="1">
        <v>2183090</v>
      </c>
      <c r="H12" s="1">
        <v>4324949</v>
      </c>
      <c r="I12" s="1">
        <v>10683175</v>
      </c>
      <c r="J12" s="1">
        <v>5725159</v>
      </c>
      <c r="K12" s="1">
        <v>1782841</v>
      </c>
      <c r="L12" s="1">
        <v>2702840</v>
      </c>
      <c r="M12" s="1">
        <v>2170886</v>
      </c>
      <c r="N12" s="106">
        <v>9485701</v>
      </c>
      <c r="O12" s="105" t="s">
        <v>14</v>
      </c>
      <c r="P12" s="1">
        <v>2945043</v>
      </c>
      <c r="Q12" s="1">
        <v>3119368.1746116322</v>
      </c>
      <c r="R12" s="1">
        <v>3382002</v>
      </c>
      <c r="S12" s="1">
        <v>9127485</v>
      </c>
      <c r="T12" s="1">
        <v>5258113</v>
      </c>
      <c r="U12" s="1">
        <v>103266319.3691195</v>
      </c>
      <c r="V12" s="1">
        <v>1764294</v>
      </c>
      <c r="W12" s="1">
        <v>835406</v>
      </c>
      <c r="X12" s="1">
        <v>104195207.3691195</v>
      </c>
      <c r="Y12" s="121">
        <v>3453245</v>
      </c>
      <c r="Z12" s="1">
        <v>41247371.194507875</v>
      </c>
      <c r="AA12" s="106">
        <v>58565703.174611621</v>
      </c>
      <c r="AB12" s="1"/>
      <c r="AC12" s="72">
        <v>37217</v>
      </c>
      <c r="AD12" s="71">
        <f t="shared" si="0"/>
        <v>2799.6670169309587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1" customFormat="1" ht="10.5" customHeight="1">
      <c r="A13" s="105" t="s">
        <v>55</v>
      </c>
      <c r="B13" s="1">
        <v>67479838.97435078</v>
      </c>
      <c r="C13" s="1">
        <v>1430582</v>
      </c>
      <c r="D13" s="1">
        <v>199431</v>
      </c>
      <c r="E13" s="1">
        <v>3686345</v>
      </c>
      <c r="F13" s="1">
        <v>5043790.778857464</v>
      </c>
      <c r="G13" s="1">
        <v>3145665</v>
      </c>
      <c r="H13" s="1">
        <v>3594137</v>
      </c>
      <c r="I13" s="1">
        <v>4560388</v>
      </c>
      <c r="J13" s="1">
        <v>9903403</v>
      </c>
      <c r="K13" s="1">
        <v>4279268</v>
      </c>
      <c r="L13" s="1">
        <v>1954840</v>
      </c>
      <c r="M13" s="1">
        <v>2084896</v>
      </c>
      <c r="N13" s="106">
        <v>7055205</v>
      </c>
      <c r="O13" s="105" t="s">
        <v>15</v>
      </c>
      <c r="P13" s="1">
        <v>1486563</v>
      </c>
      <c r="Q13" s="1">
        <v>3492411.195493313</v>
      </c>
      <c r="R13" s="1">
        <v>4107324</v>
      </c>
      <c r="S13" s="1">
        <v>7208142</v>
      </c>
      <c r="T13" s="1">
        <v>4247448</v>
      </c>
      <c r="U13" s="1">
        <v>67479838.97435078</v>
      </c>
      <c r="V13" s="1">
        <v>1173706</v>
      </c>
      <c r="W13" s="1">
        <v>545900</v>
      </c>
      <c r="X13" s="1">
        <v>68107644.97435078</v>
      </c>
      <c r="Y13" s="121">
        <v>5316358</v>
      </c>
      <c r="Z13" s="1">
        <v>8637927.778857464</v>
      </c>
      <c r="AA13" s="106">
        <v>53525553.195493318</v>
      </c>
      <c r="AB13" s="1"/>
      <c r="AC13" s="72">
        <v>27601</v>
      </c>
      <c r="AD13" s="71">
        <f t="shared" si="0"/>
        <v>2467.5788911398422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s="11" customFormat="1" ht="10.5" customHeight="1">
      <c r="A14" s="105" t="s">
        <v>56</v>
      </c>
      <c r="B14" s="121">
        <v>178229092.89950934</v>
      </c>
      <c r="C14" s="1">
        <v>10151823</v>
      </c>
      <c r="D14" s="1">
        <v>184999</v>
      </c>
      <c r="E14" s="4">
        <v>56186</v>
      </c>
      <c r="F14" s="1">
        <v>48550168.286580227</v>
      </c>
      <c r="G14" s="1">
        <v>3378574</v>
      </c>
      <c r="H14" s="1">
        <v>7425075</v>
      </c>
      <c r="I14" s="1">
        <v>13180261</v>
      </c>
      <c r="J14" s="1">
        <v>11984453</v>
      </c>
      <c r="K14" s="1">
        <v>3822526</v>
      </c>
      <c r="L14" s="1">
        <v>4537481</v>
      </c>
      <c r="M14" s="1">
        <v>3177352</v>
      </c>
      <c r="N14" s="106">
        <v>17275924</v>
      </c>
      <c r="O14" s="105" t="s">
        <v>16</v>
      </c>
      <c r="P14" s="1">
        <v>4505854</v>
      </c>
      <c r="Q14" s="1">
        <v>10949737.612929109</v>
      </c>
      <c r="R14" s="1">
        <v>8731654</v>
      </c>
      <c r="S14" s="1">
        <v>20908642</v>
      </c>
      <c r="T14" s="1">
        <v>9408383</v>
      </c>
      <c r="U14" s="1">
        <v>178229092.89950934</v>
      </c>
      <c r="V14" s="1">
        <v>3018394</v>
      </c>
      <c r="W14" s="1">
        <v>1441842</v>
      </c>
      <c r="X14" s="1">
        <v>179805644.89950934</v>
      </c>
      <c r="Y14" s="121">
        <v>10393008</v>
      </c>
      <c r="Z14" s="1">
        <v>55975243.286580227</v>
      </c>
      <c r="AA14" s="106">
        <v>111860841.61292911</v>
      </c>
      <c r="AB14" s="1"/>
      <c r="AC14" s="72">
        <v>60258</v>
      </c>
      <c r="AD14" s="71">
        <f t="shared" si="0"/>
        <v>2983.9298499702836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1" customFormat="1" ht="10.5" customHeight="1">
      <c r="A15" s="105" t="s">
        <v>57</v>
      </c>
      <c r="B15" s="1">
        <v>101653945.44485167</v>
      </c>
      <c r="C15" s="1">
        <v>7072513</v>
      </c>
      <c r="D15" s="1">
        <v>552355</v>
      </c>
      <c r="E15" s="149">
        <v>0</v>
      </c>
      <c r="F15" s="1">
        <v>25630445.023012862</v>
      </c>
      <c r="G15" s="1">
        <v>1852093</v>
      </c>
      <c r="H15" s="1">
        <v>12576451</v>
      </c>
      <c r="I15" s="1">
        <v>6659084</v>
      </c>
      <c r="J15" s="1">
        <v>1923469</v>
      </c>
      <c r="K15" s="1">
        <v>5636143</v>
      </c>
      <c r="L15" s="1">
        <v>2193414</v>
      </c>
      <c r="M15" s="1">
        <v>1629434</v>
      </c>
      <c r="N15" s="106">
        <v>6515095</v>
      </c>
      <c r="O15" s="105" t="s">
        <v>17</v>
      </c>
      <c r="P15" s="1">
        <v>2693292</v>
      </c>
      <c r="Q15" s="1">
        <v>7535984.4218388041</v>
      </c>
      <c r="R15" s="1">
        <v>3889901</v>
      </c>
      <c r="S15" s="1">
        <v>9851179</v>
      </c>
      <c r="T15" s="1">
        <v>5443093</v>
      </c>
      <c r="U15" s="1">
        <v>101653945.44485167</v>
      </c>
      <c r="V15" s="1">
        <v>1718141</v>
      </c>
      <c r="W15" s="1">
        <v>822363</v>
      </c>
      <c r="X15" s="1">
        <v>102549723.44485167</v>
      </c>
      <c r="Y15" s="121">
        <v>7624868</v>
      </c>
      <c r="Z15" s="1">
        <v>38206896.023012862</v>
      </c>
      <c r="AA15" s="106">
        <v>55822181.421838805</v>
      </c>
      <c r="AB15" s="1"/>
      <c r="AC15" s="72">
        <v>27335</v>
      </c>
      <c r="AD15" s="71">
        <f t="shared" si="0"/>
        <v>3751.5903949095177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1" customFormat="1" ht="10.5" customHeight="1">
      <c r="A16" s="105" t="s">
        <v>58</v>
      </c>
      <c r="B16" s="121">
        <v>197583635.68260929</v>
      </c>
      <c r="C16" s="1">
        <v>5512288</v>
      </c>
      <c r="D16" s="1">
        <v>1238734</v>
      </c>
      <c r="E16" s="4">
        <v>6515764</v>
      </c>
      <c r="F16" s="1">
        <v>10461226.700184127</v>
      </c>
      <c r="G16" s="1">
        <v>6600059</v>
      </c>
      <c r="H16" s="1">
        <v>10389490</v>
      </c>
      <c r="I16" s="1">
        <v>20372422</v>
      </c>
      <c r="J16" s="1">
        <v>10511119</v>
      </c>
      <c r="K16" s="1">
        <v>6570361</v>
      </c>
      <c r="L16" s="1">
        <v>6743856</v>
      </c>
      <c r="M16" s="1">
        <v>7718848</v>
      </c>
      <c r="N16" s="106">
        <v>22261175</v>
      </c>
      <c r="O16" s="105" t="s">
        <v>18</v>
      </c>
      <c r="P16" s="1">
        <v>8912474</v>
      </c>
      <c r="Q16" s="1">
        <v>17550638.982425142</v>
      </c>
      <c r="R16" s="1">
        <v>10956183</v>
      </c>
      <c r="S16" s="1">
        <v>33011887</v>
      </c>
      <c r="T16" s="1">
        <v>12257110</v>
      </c>
      <c r="U16" s="1">
        <v>197583635.68260929</v>
      </c>
      <c r="V16" s="1">
        <v>3388038</v>
      </c>
      <c r="W16" s="1">
        <v>1598417</v>
      </c>
      <c r="X16" s="1">
        <v>199373256.68260929</v>
      </c>
      <c r="Y16" s="121">
        <v>13266786</v>
      </c>
      <c r="Z16" s="1">
        <v>20850716.700184129</v>
      </c>
      <c r="AA16" s="106">
        <v>163466132.98242515</v>
      </c>
      <c r="AB16" s="1"/>
      <c r="AC16" s="72">
        <v>84084</v>
      </c>
      <c r="AD16" s="71">
        <f t="shared" si="0"/>
        <v>2371.1200309524916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1" customFormat="1" ht="10.5" customHeight="1">
      <c r="A17" s="107" t="s">
        <v>59</v>
      </c>
      <c r="B17" s="122">
        <v>186763363.79912063</v>
      </c>
      <c r="C17" s="86">
        <v>3374967</v>
      </c>
      <c r="D17" s="86">
        <v>17605</v>
      </c>
      <c r="E17" s="86">
        <v>0</v>
      </c>
      <c r="F17" s="86">
        <v>82996625.565119326</v>
      </c>
      <c r="G17" s="86">
        <v>2749993</v>
      </c>
      <c r="H17" s="86">
        <v>8332513</v>
      </c>
      <c r="I17" s="86">
        <v>10743083</v>
      </c>
      <c r="J17" s="86">
        <v>4320532</v>
      </c>
      <c r="K17" s="86">
        <v>2298373</v>
      </c>
      <c r="L17" s="86">
        <v>4877444</v>
      </c>
      <c r="M17" s="86">
        <v>1478845</v>
      </c>
      <c r="N17" s="108">
        <v>18004162</v>
      </c>
      <c r="O17" s="107" t="s">
        <v>19</v>
      </c>
      <c r="P17" s="86">
        <v>9076116</v>
      </c>
      <c r="Q17" s="86">
        <v>4180341.2340012994</v>
      </c>
      <c r="R17" s="86">
        <v>9118603</v>
      </c>
      <c r="S17" s="86">
        <v>19963206</v>
      </c>
      <c r="T17" s="86">
        <v>5230955</v>
      </c>
      <c r="U17" s="86">
        <v>186763363.79912063</v>
      </c>
      <c r="V17" s="86">
        <v>3140104</v>
      </c>
      <c r="W17" s="86">
        <v>1510883</v>
      </c>
      <c r="X17" s="86">
        <v>188392584.79912063</v>
      </c>
      <c r="Y17" s="122">
        <v>3392572</v>
      </c>
      <c r="Z17" s="86">
        <v>91329138.565119326</v>
      </c>
      <c r="AA17" s="108">
        <v>92041653.234001309</v>
      </c>
      <c r="AB17" s="1"/>
      <c r="AC17" s="73">
        <v>57761</v>
      </c>
      <c r="AD17" s="71">
        <f t="shared" si="0"/>
        <v>3261.5880057325985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1:79" s="11" customFormat="1" ht="10.5" customHeight="1">
      <c r="A18" s="107" t="s">
        <v>60</v>
      </c>
      <c r="B18" s="86">
        <v>17464501.667009082</v>
      </c>
      <c r="C18" s="86">
        <v>894349</v>
      </c>
      <c r="D18" s="86">
        <v>276012</v>
      </c>
      <c r="E18" s="150">
        <v>0</v>
      </c>
      <c r="F18" s="86">
        <v>1574923.5887343083</v>
      </c>
      <c r="G18" s="86">
        <v>1237380</v>
      </c>
      <c r="H18" s="86">
        <v>1554170</v>
      </c>
      <c r="I18" s="86">
        <v>1095719</v>
      </c>
      <c r="J18" s="86">
        <v>454448</v>
      </c>
      <c r="K18" s="86">
        <v>575564</v>
      </c>
      <c r="L18" s="86">
        <v>738534</v>
      </c>
      <c r="M18" s="86">
        <v>349260</v>
      </c>
      <c r="N18" s="108">
        <v>2228955</v>
      </c>
      <c r="O18" s="107" t="s">
        <v>20</v>
      </c>
      <c r="P18" s="86">
        <v>204593</v>
      </c>
      <c r="Q18" s="86">
        <v>1398348.0782747744</v>
      </c>
      <c r="R18" s="86">
        <v>914237</v>
      </c>
      <c r="S18" s="86">
        <v>2929342</v>
      </c>
      <c r="T18" s="86">
        <v>1038667</v>
      </c>
      <c r="U18" s="86">
        <v>17464501.667009082</v>
      </c>
      <c r="V18" s="86">
        <v>331715</v>
      </c>
      <c r="W18" s="86">
        <v>141285</v>
      </c>
      <c r="X18" s="86">
        <v>17654931.667009082</v>
      </c>
      <c r="Y18" s="122">
        <v>1170361</v>
      </c>
      <c r="Z18" s="86">
        <v>3129093.5887343083</v>
      </c>
      <c r="AA18" s="108">
        <v>13165047.078274773</v>
      </c>
      <c r="AB18" s="1"/>
      <c r="AC18" s="73">
        <v>10551</v>
      </c>
      <c r="AD18" s="71">
        <f t="shared" si="0"/>
        <v>1673.2946324527611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1" customFormat="1" ht="10.5" customHeight="1">
      <c r="A19" s="105" t="s">
        <v>21</v>
      </c>
      <c r="B19" s="121">
        <v>10194862.637753259</v>
      </c>
      <c r="C19" s="1">
        <v>1327508</v>
      </c>
      <c r="D19" s="1">
        <v>21505</v>
      </c>
      <c r="E19" s="1">
        <v>0</v>
      </c>
      <c r="F19" s="1">
        <v>2110849.6006491096</v>
      </c>
      <c r="G19" s="1">
        <v>374498</v>
      </c>
      <c r="H19" s="1">
        <v>729304</v>
      </c>
      <c r="I19" s="1">
        <v>485065</v>
      </c>
      <c r="J19" s="1">
        <v>340313</v>
      </c>
      <c r="K19" s="1">
        <v>58980</v>
      </c>
      <c r="L19" s="1">
        <v>419899</v>
      </c>
      <c r="M19" s="1">
        <v>233078</v>
      </c>
      <c r="N19" s="106">
        <v>1363382</v>
      </c>
      <c r="O19" s="105" t="s">
        <v>21</v>
      </c>
      <c r="P19" s="1">
        <v>256958</v>
      </c>
      <c r="Q19" s="1">
        <v>662851.037104149</v>
      </c>
      <c r="R19" s="1">
        <v>556475</v>
      </c>
      <c r="S19" s="1">
        <v>789747</v>
      </c>
      <c r="T19" s="1">
        <v>464450</v>
      </c>
      <c r="U19" s="1">
        <v>10194862.637753259</v>
      </c>
      <c r="V19" s="1">
        <v>202454</v>
      </c>
      <c r="W19" s="1">
        <v>82475</v>
      </c>
      <c r="X19" s="1">
        <v>10314841.637753259</v>
      </c>
      <c r="Y19" s="121">
        <v>1349013</v>
      </c>
      <c r="Z19" s="1">
        <v>2840153.6006491096</v>
      </c>
      <c r="AA19" s="106">
        <v>6005696.0371041503</v>
      </c>
      <c r="AB19" s="1"/>
      <c r="AC19" s="72">
        <v>5329</v>
      </c>
      <c r="AD19" s="71">
        <f t="shared" si="0"/>
        <v>1935.605486536547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1" customFormat="1" ht="10.5" customHeight="1">
      <c r="A20" s="105" t="s">
        <v>22</v>
      </c>
      <c r="B20" s="121">
        <v>38424068.04466249</v>
      </c>
      <c r="C20" s="1">
        <v>1042262</v>
      </c>
      <c r="D20" s="1">
        <v>188388</v>
      </c>
      <c r="E20" s="1">
        <v>0</v>
      </c>
      <c r="F20" s="1">
        <v>21442187.98408825</v>
      </c>
      <c r="G20" s="1">
        <v>494233</v>
      </c>
      <c r="H20" s="1">
        <v>1860905</v>
      </c>
      <c r="I20" s="1">
        <v>1497931</v>
      </c>
      <c r="J20" s="1">
        <v>2231079</v>
      </c>
      <c r="K20" s="1">
        <v>956732</v>
      </c>
      <c r="L20" s="1">
        <v>704004</v>
      </c>
      <c r="M20" s="1">
        <v>493523</v>
      </c>
      <c r="N20" s="106">
        <v>2279180</v>
      </c>
      <c r="O20" s="105" t="s">
        <v>22</v>
      </c>
      <c r="P20" s="1">
        <v>436039</v>
      </c>
      <c r="Q20" s="1">
        <v>1082135.060574244</v>
      </c>
      <c r="R20" s="1">
        <v>1217983</v>
      </c>
      <c r="S20" s="1">
        <v>1341458</v>
      </c>
      <c r="T20" s="1">
        <v>1156028</v>
      </c>
      <c r="U20" s="1">
        <v>38424068.04466249</v>
      </c>
      <c r="V20" s="1">
        <v>665779</v>
      </c>
      <c r="W20" s="1">
        <v>310844</v>
      </c>
      <c r="X20" s="1">
        <v>38779003.04466249</v>
      </c>
      <c r="Y20" s="121">
        <v>1230650</v>
      </c>
      <c r="Z20" s="1">
        <v>23303092.98408825</v>
      </c>
      <c r="AA20" s="106">
        <v>13890325.060574241</v>
      </c>
      <c r="AB20" s="1"/>
      <c r="AC20" s="72">
        <v>9951</v>
      </c>
      <c r="AD20" s="71">
        <f t="shared" si="0"/>
        <v>3896.9955828220773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s="11" customFormat="1" ht="10.5" customHeight="1">
      <c r="A21" s="105" t="s">
        <v>23</v>
      </c>
      <c r="B21" s="121">
        <v>89335444.985724822</v>
      </c>
      <c r="C21" s="1">
        <v>458646</v>
      </c>
      <c r="D21" s="1">
        <v>1027</v>
      </c>
      <c r="E21" s="1">
        <v>135826</v>
      </c>
      <c r="F21" s="1">
        <v>63697648.922025234</v>
      </c>
      <c r="G21" s="1">
        <v>864152</v>
      </c>
      <c r="H21" s="1">
        <v>1990059</v>
      </c>
      <c r="I21" s="1">
        <v>2059607</v>
      </c>
      <c r="J21" s="1">
        <v>2717995</v>
      </c>
      <c r="K21" s="1">
        <v>847788</v>
      </c>
      <c r="L21" s="1">
        <v>1144260</v>
      </c>
      <c r="M21" s="1">
        <v>939410</v>
      </c>
      <c r="N21" s="106">
        <v>4402570</v>
      </c>
      <c r="O21" s="105" t="s">
        <v>23</v>
      </c>
      <c r="P21" s="1">
        <v>2477607</v>
      </c>
      <c r="Q21" s="1">
        <v>1137968.0636995859</v>
      </c>
      <c r="R21" s="1">
        <v>1223123</v>
      </c>
      <c r="S21" s="1">
        <v>3902430</v>
      </c>
      <c r="T21" s="1">
        <v>1335328</v>
      </c>
      <c r="U21" s="1">
        <v>89335444.985724822</v>
      </c>
      <c r="V21" s="1">
        <v>1494809</v>
      </c>
      <c r="W21" s="1">
        <v>722708</v>
      </c>
      <c r="X21" s="1">
        <v>90107545.985724822</v>
      </c>
      <c r="Y21" s="121">
        <v>595499</v>
      </c>
      <c r="Z21" s="1">
        <v>65687707.922025234</v>
      </c>
      <c r="AA21" s="106">
        <v>23052238.063699588</v>
      </c>
      <c r="AB21" s="1"/>
      <c r="AC21" s="72">
        <v>16050</v>
      </c>
      <c r="AD21" s="71">
        <f t="shared" si="0"/>
        <v>5614.1773199828549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s="11" customFormat="1" ht="10.5" customHeight="1">
      <c r="A22" s="107" t="s">
        <v>61</v>
      </c>
      <c r="B22" s="122">
        <v>27460100.288914442</v>
      </c>
      <c r="C22" s="86">
        <v>2062432</v>
      </c>
      <c r="D22" s="86">
        <v>268083</v>
      </c>
      <c r="E22" s="150">
        <v>0</v>
      </c>
      <c r="F22" s="86">
        <v>9727697.2227760106</v>
      </c>
      <c r="G22" s="86">
        <v>324332</v>
      </c>
      <c r="H22" s="86">
        <v>1411499</v>
      </c>
      <c r="I22" s="86">
        <v>1024282</v>
      </c>
      <c r="J22" s="86">
        <v>2218671</v>
      </c>
      <c r="K22" s="86">
        <v>262218</v>
      </c>
      <c r="L22" s="86">
        <v>726100</v>
      </c>
      <c r="M22" s="86">
        <v>426799</v>
      </c>
      <c r="N22" s="108">
        <v>2331317</v>
      </c>
      <c r="O22" s="107" t="s">
        <v>24</v>
      </c>
      <c r="P22" s="86">
        <v>496619</v>
      </c>
      <c r="Q22" s="86">
        <v>1181537.0661384305</v>
      </c>
      <c r="R22" s="86">
        <v>988078</v>
      </c>
      <c r="S22" s="86">
        <v>2352303</v>
      </c>
      <c r="T22" s="86">
        <v>1658133</v>
      </c>
      <c r="U22" s="86">
        <v>27460100.288914442</v>
      </c>
      <c r="V22" s="86">
        <v>491581</v>
      </c>
      <c r="W22" s="86">
        <v>222147</v>
      </c>
      <c r="X22" s="86">
        <v>27729534.288914442</v>
      </c>
      <c r="Y22" s="122">
        <v>2330515</v>
      </c>
      <c r="Z22" s="86">
        <v>11139196.222776011</v>
      </c>
      <c r="AA22" s="108">
        <v>13990389.066138431</v>
      </c>
      <c r="AB22" s="1"/>
      <c r="AC22" s="73">
        <v>10409</v>
      </c>
      <c r="AD22" s="71">
        <f t="shared" si="0"/>
        <v>2663.9959927864775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</row>
    <row r="23" spans="1:79" s="11" customFormat="1" ht="10.5" customHeight="1">
      <c r="A23" s="105" t="s">
        <v>25</v>
      </c>
      <c r="B23" s="121">
        <v>128837647.51010112</v>
      </c>
      <c r="C23" s="1">
        <v>2874863</v>
      </c>
      <c r="D23" s="1">
        <v>134255</v>
      </c>
      <c r="E23" s="1">
        <v>0</v>
      </c>
      <c r="F23" s="1">
        <v>46072592.310943246</v>
      </c>
      <c r="G23" s="1">
        <v>2711816</v>
      </c>
      <c r="H23" s="1">
        <v>8046656</v>
      </c>
      <c r="I23" s="1">
        <v>11838694</v>
      </c>
      <c r="J23" s="1">
        <v>10426064</v>
      </c>
      <c r="K23" s="1">
        <v>3897518</v>
      </c>
      <c r="L23" s="1">
        <v>3606567</v>
      </c>
      <c r="M23" s="1">
        <v>2068245</v>
      </c>
      <c r="N23" s="106">
        <v>11126852</v>
      </c>
      <c r="O23" s="105" t="s">
        <v>25</v>
      </c>
      <c r="P23" s="1">
        <v>5653028</v>
      </c>
      <c r="Q23" s="1">
        <v>3557877.1991578774</v>
      </c>
      <c r="R23" s="1">
        <v>4822678</v>
      </c>
      <c r="S23" s="1">
        <v>7106151</v>
      </c>
      <c r="T23" s="1">
        <v>4893791</v>
      </c>
      <c r="U23" s="1">
        <v>128837647.51010112</v>
      </c>
      <c r="V23" s="1">
        <v>2159855</v>
      </c>
      <c r="W23" s="1">
        <v>1042274</v>
      </c>
      <c r="X23" s="1">
        <v>129955228.51010112</v>
      </c>
      <c r="Y23" s="121">
        <v>3009118</v>
      </c>
      <c r="Z23" s="1">
        <v>54119248.310943246</v>
      </c>
      <c r="AA23" s="106">
        <v>71709281.199157879</v>
      </c>
      <c r="AB23" s="1"/>
      <c r="AC23" s="72">
        <v>33042</v>
      </c>
      <c r="AD23" s="71">
        <f t="shared" si="0"/>
        <v>3933.0315510592918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1" customFormat="1" ht="10.5" customHeight="1">
      <c r="A24" s="107" t="s">
        <v>26</v>
      </c>
      <c r="B24" s="122">
        <v>176638252.76456329</v>
      </c>
      <c r="C24" s="86">
        <v>2210169</v>
      </c>
      <c r="D24" s="86">
        <v>21065</v>
      </c>
      <c r="E24" s="86">
        <v>0</v>
      </c>
      <c r="F24" s="86">
        <v>76894687.593245149</v>
      </c>
      <c r="G24" s="86">
        <v>1044531</v>
      </c>
      <c r="H24" s="86">
        <v>7455853</v>
      </c>
      <c r="I24" s="86">
        <v>17906211</v>
      </c>
      <c r="J24" s="86">
        <v>15353430</v>
      </c>
      <c r="K24" s="86">
        <v>4238856</v>
      </c>
      <c r="L24" s="86">
        <v>4520241</v>
      </c>
      <c r="M24" s="86">
        <v>1216396</v>
      </c>
      <c r="N24" s="108">
        <v>14828593</v>
      </c>
      <c r="O24" s="107" t="s">
        <v>26</v>
      </c>
      <c r="P24" s="86">
        <v>6172682</v>
      </c>
      <c r="Q24" s="86">
        <v>3060531.1713181366</v>
      </c>
      <c r="R24" s="86">
        <v>3031359</v>
      </c>
      <c r="S24" s="86">
        <v>12568334</v>
      </c>
      <c r="T24" s="86">
        <v>6115314</v>
      </c>
      <c r="U24" s="86">
        <v>176638252.76456329</v>
      </c>
      <c r="V24" s="86">
        <v>2940064</v>
      </c>
      <c r="W24" s="86">
        <v>1428972</v>
      </c>
      <c r="X24" s="86">
        <v>178149344.76456329</v>
      </c>
      <c r="Y24" s="122">
        <v>2231234</v>
      </c>
      <c r="Z24" s="86">
        <v>84350540.593245149</v>
      </c>
      <c r="AA24" s="108">
        <v>90056478.171318144</v>
      </c>
      <c r="AB24" s="1"/>
      <c r="AC24" s="73">
        <v>40368</v>
      </c>
      <c r="AD24" s="71">
        <f t="shared" si="0"/>
        <v>4413.1327973782027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1" customFormat="1" ht="10.5" customHeight="1">
      <c r="A25" s="105" t="s">
        <v>27</v>
      </c>
      <c r="B25" s="1">
        <v>11047085.860556811</v>
      </c>
      <c r="C25" s="1">
        <v>540888</v>
      </c>
      <c r="D25" s="1">
        <v>260811</v>
      </c>
      <c r="E25" s="1">
        <v>0</v>
      </c>
      <c r="F25" s="1">
        <v>303312.81676676031</v>
      </c>
      <c r="G25" s="1">
        <v>321037</v>
      </c>
      <c r="H25" s="1">
        <v>1047004</v>
      </c>
      <c r="I25" s="1">
        <v>589376</v>
      </c>
      <c r="J25" s="1">
        <v>43730</v>
      </c>
      <c r="K25" s="1">
        <v>4017216</v>
      </c>
      <c r="L25" s="1">
        <v>332810</v>
      </c>
      <c r="M25" s="1">
        <v>204636</v>
      </c>
      <c r="N25" s="106">
        <v>1065075</v>
      </c>
      <c r="O25" s="105" t="s">
        <v>27</v>
      </c>
      <c r="P25" s="1">
        <v>86801</v>
      </c>
      <c r="Q25" s="1">
        <v>782292.04379005067</v>
      </c>
      <c r="R25" s="1">
        <v>587065</v>
      </c>
      <c r="S25" s="1">
        <v>508677</v>
      </c>
      <c r="T25" s="1">
        <v>356355</v>
      </c>
      <c r="U25" s="1">
        <v>11047085.860556811</v>
      </c>
      <c r="V25" s="1">
        <v>213648</v>
      </c>
      <c r="W25" s="1">
        <v>89369</v>
      </c>
      <c r="X25" s="1">
        <v>11171364.860556811</v>
      </c>
      <c r="Y25" s="121">
        <v>801699</v>
      </c>
      <c r="Z25" s="1">
        <v>1350316.8167667603</v>
      </c>
      <c r="AA25" s="106">
        <v>8895070.0437900499</v>
      </c>
      <c r="AB25" s="1"/>
      <c r="AC25" s="72">
        <v>4127</v>
      </c>
      <c r="AD25" s="71">
        <f t="shared" si="0"/>
        <v>2706.8972281455808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1" customFormat="1" ht="10.5" customHeight="1">
      <c r="A26" s="105" t="s">
        <v>28</v>
      </c>
      <c r="B26" s="1">
        <v>18346699.316292495</v>
      </c>
      <c r="C26" s="1">
        <v>1165200</v>
      </c>
      <c r="D26" s="1">
        <v>334120</v>
      </c>
      <c r="E26" s="1">
        <v>0</v>
      </c>
      <c r="F26" s="1">
        <v>1042524.2312986782</v>
      </c>
      <c r="G26" s="1">
        <v>836038</v>
      </c>
      <c r="H26" s="1">
        <v>1013466</v>
      </c>
      <c r="I26" s="1">
        <v>1598717</v>
      </c>
      <c r="J26" s="1">
        <v>785515</v>
      </c>
      <c r="K26" s="1">
        <v>1808902</v>
      </c>
      <c r="L26" s="1">
        <v>625732</v>
      </c>
      <c r="M26" s="1">
        <v>488327</v>
      </c>
      <c r="N26" s="106">
        <v>1413651</v>
      </c>
      <c r="O26" s="105" t="s">
        <v>28</v>
      </c>
      <c r="P26" s="1">
        <v>266017</v>
      </c>
      <c r="Q26" s="1">
        <v>1518381.0849938144</v>
      </c>
      <c r="R26" s="1">
        <v>1232678</v>
      </c>
      <c r="S26" s="1">
        <v>2858841</v>
      </c>
      <c r="T26" s="1">
        <v>1358590</v>
      </c>
      <c r="U26" s="1">
        <v>18346699.316292495</v>
      </c>
      <c r="V26" s="1">
        <v>338167</v>
      </c>
      <c r="W26" s="1">
        <v>148422</v>
      </c>
      <c r="X26" s="1">
        <v>18536444.316292495</v>
      </c>
      <c r="Y26" s="121">
        <v>1499320</v>
      </c>
      <c r="Z26" s="1">
        <v>2055990.2312986781</v>
      </c>
      <c r="AA26" s="106">
        <v>14791389.084993817</v>
      </c>
      <c r="AB26" s="1"/>
      <c r="AC26" s="72">
        <v>7330</v>
      </c>
      <c r="AD26" s="71">
        <f t="shared" si="0"/>
        <v>2528.8464278707361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1" customFormat="1" ht="10.5" customHeight="1">
      <c r="A27" s="105" t="s">
        <v>29</v>
      </c>
      <c r="B27" s="1">
        <v>3690549.1918128221</v>
      </c>
      <c r="C27" s="1">
        <v>584495</v>
      </c>
      <c r="D27" s="1">
        <v>127496</v>
      </c>
      <c r="E27" s="1">
        <v>0</v>
      </c>
      <c r="F27" s="1">
        <v>17203.170799764204</v>
      </c>
      <c r="G27" s="1">
        <v>35266</v>
      </c>
      <c r="H27" s="1">
        <v>989839</v>
      </c>
      <c r="I27" s="1">
        <v>70049</v>
      </c>
      <c r="J27" s="1">
        <v>14320</v>
      </c>
      <c r="K27" s="1">
        <v>188896</v>
      </c>
      <c r="L27" s="1">
        <v>108009</v>
      </c>
      <c r="M27" s="1">
        <v>46718</v>
      </c>
      <c r="N27" s="106">
        <v>288127</v>
      </c>
      <c r="O27" s="105" t="s">
        <v>29</v>
      </c>
      <c r="P27" s="1">
        <v>41309</v>
      </c>
      <c r="Q27" s="1">
        <v>375390.02101305797</v>
      </c>
      <c r="R27" s="1">
        <v>306270</v>
      </c>
      <c r="S27" s="1">
        <v>396844</v>
      </c>
      <c r="T27" s="1">
        <v>100318</v>
      </c>
      <c r="U27" s="1">
        <v>3690549.1918128221</v>
      </c>
      <c r="V27" s="1">
        <v>89586</v>
      </c>
      <c r="W27" s="1">
        <v>29856</v>
      </c>
      <c r="X27" s="1">
        <v>3750279.1918128221</v>
      </c>
      <c r="Y27" s="121">
        <v>711991</v>
      </c>
      <c r="Z27" s="1">
        <v>1007042.1707997642</v>
      </c>
      <c r="AA27" s="106">
        <v>1971516.0210130578</v>
      </c>
      <c r="AB27" s="1"/>
      <c r="AC27" s="72">
        <v>1531</v>
      </c>
      <c r="AD27" s="71">
        <f t="shared" si="0"/>
        <v>2449.5618496491325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1" customFormat="1" ht="10.5" customHeight="1">
      <c r="A28" s="105" t="s">
        <v>30</v>
      </c>
      <c r="B28" s="1">
        <v>16077486.253654305</v>
      </c>
      <c r="C28" s="1">
        <v>1315450</v>
      </c>
      <c r="D28" s="1">
        <v>347746</v>
      </c>
      <c r="E28" s="1">
        <v>44716</v>
      </c>
      <c r="F28" s="1">
        <v>2817246.1710492359</v>
      </c>
      <c r="G28" s="1">
        <v>192508</v>
      </c>
      <c r="H28" s="1">
        <v>1493663</v>
      </c>
      <c r="I28" s="1">
        <v>1472983</v>
      </c>
      <c r="J28" s="1">
        <v>398409</v>
      </c>
      <c r="K28" s="1">
        <v>688691</v>
      </c>
      <c r="L28" s="1">
        <v>458162</v>
      </c>
      <c r="M28" s="1">
        <v>357876</v>
      </c>
      <c r="N28" s="106">
        <v>1442381</v>
      </c>
      <c r="O28" s="105" t="s">
        <v>30</v>
      </c>
      <c r="P28" s="1">
        <v>277051</v>
      </c>
      <c r="Q28" s="1">
        <v>1475707.0826050686</v>
      </c>
      <c r="R28" s="1">
        <v>1137439</v>
      </c>
      <c r="S28" s="1">
        <v>1160033</v>
      </c>
      <c r="T28" s="1">
        <v>997425</v>
      </c>
      <c r="U28" s="1">
        <v>16077486.253654305</v>
      </c>
      <c r="V28" s="1">
        <v>299263</v>
      </c>
      <c r="W28" s="1">
        <v>130064</v>
      </c>
      <c r="X28" s="1">
        <v>16246685.253654305</v>
      </c>
      <c r="Y28" s="121">
        <v>1707912</v>
      </c>
      <c r="Z28" s="1">
        <v>4310909.1710492354</v>
      </c>
      <c r="AA28" s="106">
        <v>10058665.08260507</v>
      </c>
      <c r="AB28" s="1"/>
      <c r="AC28" s="72">
        <v>6410</v>
      </c>
      <c r="AD28" s="71">
        <f t="shared" si="0"/>
        <v>2534.5842829413891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79" s="11" customFormat="1" ht="10.5" customHeight="1">
      <c r="A29" s="105" t="s">
        <v>31</v>
      </c>
      <c r="B29" s="1">
        <v>31473069.313308176</v>
      </c>
      <c r="C29" s="1">
        <v>1478482</v>
      </c>
      <c r="D29" s="1">
        <v>130342</v>
      </c>
      <c r="E29" s="1">
        <v>0</v>
      </c>
      <c r="F29" s="1">
        <v>17096578.273542956</v>
      </c>
      <c r="G29" s="1">
        <v>611122</v>
      </c>
      <c r="H29" s="1">
        <v>1138272</v>
      </c>
      <c r="I29" s="1">
        <v>1229362</v>
      </c>
      <c r="J29" s="1">
        <v>958282</v>
      </c>
      <c r="K29" s="1">
        <v>633135</v>
      </c>
      <c r="L29" s="1">
        <v>478807</v>
      </c>
      <c r="M29" s="1">
        <v>95228</v>
      </c>
      <c r="N29" s="106">
        <v>2029915</v>
      </c>
      <c r="O29" s="105" t="s">
        <v>31</v>
      </c>
      <c r="P29" s="1">
        <v>1066426</v>
      </c>
      <c r="Q29" s="1">
        <v>710390.03976522083</v>
      </c>
      <c r="R29" s="1">
        <v>734537</v>
      </c>
      <c r="S29" s="1">
        <v>737168</v>
      </c>
      <c r="T29" s="1">
        <v>2345023</v>
      </c>
      <c r="U29" s="1">
        <v>31473069.313308176</v>
      </c>
      <c r="V29" s="1">
        <v>546138</v>
      </c>
      <c r="W29" s="1">
        <v>254612</v>
      </c>
      <c r="X29" s="1">
        <v>31764595.313308176</v>
      </c>
      <c r="Y29" s="121">
        <v>1608824</v>
      </c>
      <c r="Z29" s="1">
        <v>18234850.273542956</v>
      </c>
      <c r="AA29" s="106">
        <v>11629395.03976522</v>
      </c>
      <c r="AB29" s="1"/>
      <c r="AC29" s="72">
        <v>6810</v>
      </c>
      <c r="AD29" s="71">
        <f t="shared" si="0"/>
        <v>4664.404598136296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s="11" customFormat="1" ht="10.5" customHeight="1">
      <c r="A30" s="107" t="s">
        <v>62</v>
      </c>
      <c r="B30" s="86">
        <v>30253158.244102471</v>
      </c>
      <c r="C30" s="86">
        <v>2260834</v>
      </c>
      <c r="D30" s="86">
        <v>192396</v>
      </c>
      <c r="E30" s="86">
        <v>0</v>
      </c>
      <c r="F30" s="86">
        <v>1037572.1493875881</v>
      </c>
      <c r="G30" s="86">
        <v>1065461</v>
      </c>
      <c r="H30" s="86">
        <v>4157255</v>
      </c>
      <c r="I30" s="86">
        <v>1407389</v>
      </c>
      <c r="J30" s="86">
        <v>463860</v>
      </c>
      <c r="K30" s="86">
        <v>4876388</v>
      </c>
      <c r="L30" s="86">
        <v>850118</v>
      </c>
      <c r="M30" s="86">
        <v>330729</v>
      </c>
      <c r="N30" s="108">
        <v>4189220</v>
      </c>
      <c r="O30" s="107" t="s">
        <v>32</v>
      </c>
      <c r="P30" s="86">
        <v>323683</v>
      </c>
      <c r="Q30" s="86">
        <v>1692044.0947148798</v>
      </c>
      <c r="R30" s="86">
        <v>2415354</v>
      </c>
      <c r="S30" s="86">
        <v>2819123</v>
      </c>
      <c r="T30" s="86">
        <v>2171732</v>
      </c>
      <c r="U30" s="86">
        <v>30253158.244102471</v>
      </c>
      <c r="V30" s="86">
        <v>537926</v>
      </c>
      <c r="W30" s="86">
        <v>244743</v>
      </c>
      <c r="X30" s="86">
        <v>30546341.244102471</v>
      </c>
      <c r="Y30" s="122">
        <v>2453230</v>
      </c>
      <c r="Z30" s="86">
        <v>5194827.1493875878</v>
      </c>
      <c r="AA30" s="108">
        <v>22605101.094714884</v>
      </c>
      <c r="AB30" s="1"/>
      <c r="AC30" s="73">
        <v>11611</v>
      </c>
      <c r="AD30" s="71">
        <f t="shared" si="0"/>
        <v>2630.8105455260074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1" customFormat="1" ht="10.5" customHeight="1">
      <c r="A31" s="105" t="s">
        <v>33</v>
      </c>
      <c r="B31" s="1">
        <v>41717089.178276524</v>
      </c>
      <c r="C31" s="1">
        <v>1735564</v>
      </c>
      <c r="D31" s="1">
        <v>194867</v>
      </c>
      <c r="E31" s="1">
        <v>0</v>
      </c>
      <c r="F31" s="1">
        <v>4319322.9524076739</v>
      </c>
      <c r="G31" s="1">
        <v>1168212</v>
      </c>
      <c r="H31" s="1">
        <v>4429697</v>
      </c>
      <c r="I31" s="1">
        <v>4696610</v>
      </c>
      <c r="J31" s="1">
        <v>3389510</v>
      </c>
      <c r="K31" s="1">
        <v>474038</v>
      </c>
      <c r="L31" s="1">
        <v>1248409</v>
      </c>
      <c r="M31" s="1">
        <v>967420</v>
      </c>
      <c r="N31" s="106">
        <v>3939148</v>
      </c>
      <c r="O31" s="105" t="s">
        <v>33</v>
      </c>
      <c r="P31" s="1">
        <v>755199</v>
      </c>
      <c r="Q31" s="1">
        <v>4035058.22586885</v>
      </c>
      <c r="R31" s="1">
        <v>2732753</v>
      </c>
      <c r="S31" s="1">
        <v>4201002</v>
      </c>
      <c r="T31" s="1">
        <v>3430279</v>
      </c>
      <c r="U31" s="1">
        <v>41717089.178276524</v>
      </c>
      <c r="V31" s="1">
        <v>734576</v>
      </c>
      <c r="W31" s="1">
        <v>337484</v>
      </c>
      <c r="X31" s="1">
        <v>42114181.178276524</v>
      </c>
      <c r="Y31" s="121">
        <v>1930431</v>
      </c>
      <c r="Z31" s="1">
        <v>8749019.952407673</v>
      </c>
      <c r="AA31" s="106">
        <v>31037638.225868851</v>
      </c>
      <c r="AB31" s="1"/>
      <c r="AC31" s="72">
        <v>17389</v>
      </c>
      <c r="AD31" s="71">
        <f t="shared" si="0"/>
        <v>2421.8863176879936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1" customFormat="1" ht="10.5" customHeight="1">
      <c r="A32" s="105" t="s">
        <v>34</v>
      </c>
      <c r="B32" s="1">
        <v>57518564.43475572</v>
      </c>
      <c r="C32" s="1">
        <v>579003</v>
      </c>
      <c r="D32" s="1">
        <v>24</v>
      </c>
      <c r="E32" s="1">
        <v>57924</v>
      </c>
      <c r="F32" s="1">
        <v>22027301.387345552</v>
      </c>
      <c r="G32" s="1">
        <v>340423</v>
      </c>
      <c r="H32" s="1">
        <v>2025273</v>
      </c>
      <c r="I32" s="1">
        <v>13478228</v>
      </c>
      <c r="J32" s="1">
        <v>1549949</v>
      </c>
      <c r="K32" s="1">
        <v>1293903</v>
      </c>
      <c r="L32" s="1">
        <v>863770</v>
      </c>
      <c r="M32" s="1">
        <v>459392</v>
      </c>
      <c r="N32" s="106">
        <v>3777369</v>
      </c>
      <c r="O32" s="105" t="s">
        <v>34</v>
      </c>
      <c r="P32" s="1">
        <v>2816334</v>
      </c>
      <c r="Q32" s="1">
        <v>846964.04741016973</v>
      </c>
      <c r="R32" s="1">
        <v>729981</v>
      </c>
      <c r="S32" s="1">
        <v>3681123</v>
      </c>
      <c r="T32" s="1">
        <v>2991603</v>
      </c>
      <c r="U32" s="1">
        <v>57518564.43475572</v>
      </c>
      <c r="V32" s="1">
        <v>967630</v>
      </c>
      <c r="W32" s="1">
        <v>465315</v>
      </c>
      <c r="X32" s="1">
        <v>58020879.43475572</v>
      </c>
      <c r="Y32" s="121">
        <v>636951</v>
      </c>
      <c r="Z32" s="1">
        <v>24052574.387345552</v>
      </c>
      <c r="AA32" s="106">
        <v>32829039.047410168</v>
      </c>
      <c r="AB32" s="1"/>
      <c r="AC32" s="72">
        <v>8990</v>
      </c>
      <c r="AD32" s="71">
        <f t="shared" si="0"/>
        <v>6453.9354209961866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1" customFormat="1" ht="10.5" customHeight="1">
      <c r="A33" s="105" t="s">
        <v>35</v>
      </c>
      <c r="B33" s="1">
        <v>116558739.45404185</v>
      </c>
      <c r="C33" s="1">
        <v>3440716</v>
      </c>
      <c r="D33" s="1">
        <v>59624</v>
      </c>
      <c r="E33" s="1">
        <v>0</v>
      </c>
      <c r="F33" s="1">
        <v>33969984.01473657</v>
      </c>
      <c r="G33" s="1">
        <v>1679855</v>
      </c>
      <c r="H33" s="1">
        <v>6372200</v>
      </c>
      <c r="I33" s="1">
        <v>8649922</v>
      </c>
      <c r="J33" s="1">
        <v>17378192</v>
      </c>
      <c r="K33" s="1">
        <v>959553</v>
      </c>
      <c r="L33" s="1">
        <v>4900522</v>
      </c>
      <c r="M33" s="1">
        <v>929998</v>
      </c>
      <c r="N33" s="106">
        <v>8820179</v>
      </c>
      <c r="O33" s="105" t="s">
        <v>35</v>
      </c>
      <c r="P33" s="1">
        <v>7040059</v>
      </c>
      <c r="Q33" s="1">
        <v>7848016.4393052962</v>
      </c>
      <c r="R33" s="1">
        <v>2188443</v>
      </c>
      <c r="S33" s="1">
        <v>8049002</v>
      </c>
      <c r="T33" s="1">
        <v>4272474</v>
      </c>
      <c r="U33" s="1">
        <v>116558739.45404185</v>
      </c>
      <c r="V33" s="1">
        <v>1966245</v>
      </c>
      <c r="W33" s="1">
        <v>942940</v>
      </c>
      <c r="X33" s="1">
        <v>117582044.45404185</v>
      </c>
      <c r="Y33" s="121">
        <v>3500340</v>
      </c>
      <c r="Z33" s="1">
        <v>40342184.01473657</v>
      </c>
      <c r="AA33" s="106">
        <v>72716215.439305276</v>
      </c>
      <c r="AB33" s="1"/>
      <c r="AC33" s="72">
        <v>33469</v>
      </c>
      <c r="AD33" s="71">
        <f t="shared" si="0"/>
        <v>3513.16276118324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1" customFormat="1" ht="10.5" customHeight="1">
      <c r="A34" s="105" t="s">
        <v>36</v>
      </c>
      <c r="B34" s="1">
        <v>27796582.486717023</v>
      </c>
      <c r="C34" s="1">
        <v>1602242</v>
      </c>
      <c r="D34" s="1">
        <v>94876</v>
      </c>
      <c r="E34" s="1">
        <v>256179</v>
      </c>
      <c r="F34" s="1">
        <v>5679992.4281453416</v>
      </c>
      <c r="G34" s="1">
        <v>508462</v>
      </c>
      <c r="H34" s="1">
        <v>1943153</v>
      </c>
      <c r="I34" s="1">
        <v>1171531</v>
      </c>
      <c r="J34" s="1">
        <v>2998885</v>
      </c>
      <c r="K34" s="1">
        <v>233813</v>
      </c>
      <c r="L34" s="1">
        <v>768260</v>
      </c>
      <c r="M34" s="1">
        <v>847871</v>
      </c>
      <c r="N34" s="106">
        <v>3255638</v>
      </c>
      <c r="O34" s="105" t="s">
        <v>36</v>
      </c>
      <c r="P34" s="1">
        <v>1267428</v>
      </c>
      <c r="Q34" s="1">
        <v>1046360.0585716809</v>
      </c>
      <c r="R34" s="1">
        <v>1221042</v>
      </c>
      <c r="S34" s="1">
        <v>3272053</v>
      </c>
      <c r="T34" s="1">
        <v>1628797</v>
      </c>
      <c r="U34" s="1">
        <v>27796582.486717023</v>
      </c>
      <c r="V34" s="1">
        <v>496829</v>
      </c>
      <c r="W34" s="1">
        <v>224869</v>
      </c>
      <c r="X34" s="1">
        <v>28068542.486717023</v>
      </c>
      <c r="Y34" s="121">
        <v>1953297</v>
      </c>
      <c r="Z34" s="1">
        <v>7623145.4281453416</v>
      </c>
      <c r="AA34" s="106">
        <v>18220140.058571681</v>
      </c>
      <c r="AB34" s="1"/>
      <c r="AC34" s="72">
        <v>10823</v>
      </c>
      <c r="AD34" s="71">
        <f t="shared" si="0"/>
        <v>2593.4161033647806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</row>
    <row r="35" spans="1:79" s="11" customFormat="1" ht="10.5" customHeight="1">
      <c r="A35" s="107" t="s">
        <v>63</v>
      </c>
      <c r="B35" s="86">
        <v>36154215.356974535</v>
      </c>
      <c r="C35" s="86">
        <v>5200410</v>
      </c>
      <c r="D35" s="86">
        <v>1076823</v>
      </c>
      <c r="E35" s="86">
        <v>2958</v>
      </c>
      <c r="F35" s="86">
        <v>2759246.15999885</v>
      </c>
      <c r="G35" s="86">
        <v>957447</v>
      </c>
      <c r="H35" s="86">
        <v>3637839</v>
      </c>
      <c r="I35" s="86">
        <v>2147606</v>
      </c>
      <c r="J35" s="86">
        <v>1118593</v>
      </c>
      <c r="K35" s="86">
        <v>1081741</v>
      </c>
      <c r="L35" s="86">
        <v>1198592</v>
      </c>
      <c r="M35" s="86">
        <v>716150</v>
      </c>
      <c r="N35" s="108">
        <v>2605828</v>
      </c>
      <c r="O35" s="107" t="s">
        <v>37</v>
      </c>
      <c r="P35" s="86">
        <v>952481</v>
      </c>
      <c r="Q35" s="86">
        <v>3518893.1969756852</v>
      </c>
      <c r="R35" s="86">
        <v>1934902</v>
      </c>
      <c r="S35" s="86">
        <v>5060400</v>
      </c>
      <c r="T35" s="86">
        <v>2184306</v>
      </c>
      <c r="U35" s="86">
        <v>36154215.356974535</v>
      </c>
      <c r="V35" s="86">
        <v>643449</v>
      </c>
      <c r="W35" s="86">
        <v>292481</v>
      </c>
      <c r="X35" s="86">
        <v>36505183.356974535</v>
      </c>
      <c r="Y35" s="122">
        <v>6280191</v>
      </c>
      <c r="Z35" s="86">
        <v>6397085.15999885</v>
      </c>
      <c r="AA35" s="108">
        <v>23476939.196975686</v>
      </c>
      <c r="AB35" s="1"/>
      <c r="AC35" s="73">
        <v>15521</v>
      </c>
      <c r="AD35" s="71">
        <f t="shared" si="0"/>
        <v>2351.98655737224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10.5" customHeight="1">
      <c r="A36" s="123" t="s">
        <v>64</v>
      </c>
      <c r="B36" s="111">
        <v>22780392.313568987</v>
      </c>
      <c r="C36" s="111">
        <v>3809794</v>
      </c>
      <c r="D36" s="111">
        <v>8910</v>
      </c>
      <c r="E36" s="111">
        <v>2204</v>
      </c>
      <c r="F36" s="111">
        <v>440386.21860478749</v>
      </c>
      <c r="G36" s="111">
        <v>615966</v>
      </c>
      <c r="H36" s="111">
        <v>2030686</v>
      </c>
      <c r="I36" s="111">
        <v>1503119</v>
      </c>
      <c r="J36" s="111">
        <v>1613726</v>
      </c>
      <c r="K36" s="111">
        <v>374169</v>
      </c>
      <c r="L36" s="111">
        <v>963489</v>
      </c>
      <c r="M36" s="111">
        <v>442355</v>
      </c>
      <c r="N36" s="124">
        <v>2933277</v>
      </c>
      <c r="O36" s="123" t="s">
        <v>38</v>
      </c>
      <c r="P36" s="111">
        <v>412049</v>
      </c>
      <c r="Q36" s="111">
        <v>1696498.0949641992</v>
      </c>
      <c r="R36" s="111">
        <v>1251224</v>
      </c>
      <c r="S36" s="111">
        <v>3342801</v>
      </c>
      <c r="T36" s="111">
        <v>1339739</v>
      </c>
      <c r="U36" s="111">
        <v>22780392.313568987</v>
      </c>
      <c r="V36" s="111">
        <v>419804</v>
      </c>
      <c r="W36" s="111">
        <v>184289</v>
      </c>
      <c r="X36" s="111">
        <v>23015907.313568987</v>
      </c>
      <c r="Y36" s="125">
        <v>3820908</v>
      </c>
      <c r="Z36" s="111">
        <v>2471072.2186047873</v>
      </c>
      <c r="AA36" s="124">
        <v>16488412.094964199</v>
      </c>
      <c r="AB36" s="1"/>
      <c r="AC36" s="73">
        <v>12152</v>
      </c>
      <c r="AD36" s="71">
        <f t="shared" si="0"/>
        <v>1894.0015893325367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10.5" customHeight="1">
      <c r="A37" s="105" t="s">
        <v>65</v>
      </c>
      <c r="B37" s="121">
        <v>38965699.605199799</v>
      </c>
      <c r="C37" s="1">
        <v>1788564</v>
      </c>
      <c r="D37" s="1">
        <v>453821</v>
      </c>
      <c r="E37" s="1">
        <v>118581</v>
      </c>
      <c r="F37" s="1">
        <v>6239617.3893276462</v>
      </c>
      <c r="G37" s="1">
        <v>994041</v>
      </c>
      <c r="H37" s="1">
        <v>5238293</v>
      </c>
      <c r="I37" s="1">
        <v>2644998</v>
      </c>
      <c r="J37" s="1">
        <v>1121947</v>
      </c>
      <c r="K37" s="1">
        <v>961659</v>
      </c>
      <c r="L37" s="1">
        <v>1274311</v>
      </c>
      <c r="M37" s="1">
        <v>754646</v>
      </c>
      <c r="N37" s="106">
        <v>3862152</v>
      </c>
      <c r="O37" s="105" t="s">
        <v>39</v>
      </c>
      <c r="P37" s="1">
        <v>1000976</v>
      </c>
      <c r="Q37" s="1">
        <v>3856471.215872156</v>
      </c>
      <c r="R37" s="1">
        <v>2255456</v>
      </c>
      <c r="S37" s="1">
        <v>4823965</v>
      </c>
      <c r="T37" s="1">
        <v>1576201</v>
      </c>
      <c r="U37" s="1">
        <v>38965699.605199799</v>
      </c>
      <c r="V37" s="1">
        <v>693611</v>
      </c>
      <c r="W37" s="1">
        <v>315226</v>
      </c>
      <c r="X37" s="1">
        <v>39344084.605199799</v>
      </c>
      <c r="Y37" s="121">
        <v>2360966</v>
      </c>
      <c r="Z37" s="148">
        <v>11477910.389327645</v>
      </c>
      <c r="AA37" s="106">
        <v>25126823.215872154</v>
      </c>
      <c r="AB37" s="1"/>
      <c r="AC37" s="72">
        <v>18005</v>
      </c>
      <c r="AD37" s="71">
        <f t="shared" si="0"/>
        <v>2185.1754848764122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10.5" customHeight="1">
      <c r="A38" s="107" t="s">
        <v>40</v>
      </c>
      <c r="B38" s="122">
        <v>8443859.4913731627</v>
      </c>
      <c r="C38" s="86">
        <v>423688</v>
      </c>
      <c r="D38" s="86">
        <v>60378</v>
      </c>
      <c r="E38" s="86">
        <v>163820</v>
      </c>
      <c r="F38" s="86">
        <v>746734.44970462495</v>
      </c>
      <c r="G38" s="86">
        <v>88556</v>
      </c>
      <c r="H38" s="86">
        <v>2006147</v>
      </c>
      <c r="I38" s="86">
        <v>500768</v>
      </c>
      <c r="J38" s="86">
        <v>329464</v>
      </c>
      <c r="K38" s="86">
        <v>181153</v>
      </c>
      <c r="L38" s="86">
        <v>334418</v>
      </c>
      <c r="M38" s="86">
        <v>122343</v>
      </c>
      <c r="N38" s="108">
        <v>1270494</v>
      </c>
      <c r="O38" s="107" t="s">
        <v>40</v>
      </c>
      <c r="P38" s="86">
        <v>94257</v>
      </c>
      <c r="Q38" s="86">
        <v>744392.04166853742</v>
      </c>
      <c r="R38" s="86">
        <v>447701</v>
      </c>
      <c r="S38" s="86">
        <v>527301</v>
      </c>
      <c r="T38" s="86">
        <v>402245</v>
      </c>
      <c r="U38" s="86">
        <v>8443859.4913731627</v>
      </c>
      <c r="V38" s="86">
        <v>173318</v>
      </c>
      <c r="W38" s="86">
        <v>68309</v>
      </c>
      <c r="X38" s="86">
        <v>8548868.4913731627</v>
      </c>
      <c r="Y38" s="122">
        <v>647886</v>
      </c>
      <c r="Z38" s="86">
        <v>2752881.4497046247</v>
      </c>
      <c r="AA38" s="108">
        <v>5043092.041668538</v>
      </c>
      <c r="AB38" s="1"/>
      <c r="AC38" s="72">
        <v>4755</v>
      </c>
      <c r="AD38" s="71">
        <f t="shared" si="0"/>
        <v>1797.8692936641771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10.5" customHeight="1">
      <c r="A39" s="105" t="s">
        <v>41</v>
      </c>
      <c r="B39" s="1">
        <v>34673080.445687018</v>
      </c>
      <c r="C39" s="1">
        <v>3609892</v>
      </c>
      <c r="D39" s="1">
        <v>101058</v>
      </c>
      <c r="E39" s="1">
        <v>3286</v>
      </c>
      <c r="F39" s="1">
        <v>10075110.357406985</v>
      </c>
      <c r="G39" s="1">
        <v>327980</v>
      </c>
      <c r="H39" s="1">
        <v>1310460</v>
      </c>
      <c r="I39" s="1">
        <v>5665677</v>
      </c>
      <c r="J39" s="1">
        <v>976409</v>
      </c>
      <c r="K39" s="1">
        <v>391563</v>
      </c>
      <c r="L39" s="1">
        <v>765602</v>
      </c>
      <c r="M39" s="1">
        <v>179382</v>
      </c>
      <c r="N39" s="106">
        <v>2863875</v>
      </c>
      <c r="O39" s="105" t="s">
        <v>41</v>
      </c>
      <c r="P39" s="1">
        <v>1771445</v>
      </c>
      <c r="Q39" s="1">
        <v>1577088.0882800329</v>
      </c>
      <c r="R39" s="1">
        <v>1349932</v>
      </c>
      <c r="S39" s="1">
        <v>1876292</v>
      </c>
      <c r="T39" s="1">
        <v>1828029</v>
      </c>
      <c r="U39" s="1">
        <v>34673080.445687018</v>
      </c>
      <c r="V39" s="1">
        <v>606790</v>
      </c>
      <c r="W39" s="1">
        <v>280499</v>
      </c>
      <c r="X39" s="1">
        <v>34999371.445687018</v>
      </c>
      <c r="Y39" s="121">
        <v>3714236</v>
      </c>
      <c r="Z39" s="1">
        <v>11385570.357406985</v>
      </c>
      <c r="AA39" s="106">
        <v>19573274.088280033</v>
      </c>
      <c r="AB39" s="1"/>
      <c r="AC39" s="74">
        <v>10842</v>
      </c>
      <c r="AD39" s="71">
        <f t="shared" si="0"/>
        <v>3228.1287074051852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10.5" customHeight="1">
      <c r="A40" s="105" t="s">
        <v>42</v>
      </c>
      <c r="B40" s="1">
        <v>25642802.13053605</v>
      </c>
      <c r="C40" s="1">
        <v>2327861</v>
      </c>
      <c r="D40" s="1">
        <v>340624</v>
      </c>
      <c r="E40" s="1">
        <v>4579</v>
      </c>
      <c r="F40" s="1">
        <v>4685714.0089292824</v>
      </c>
      <c r="G40" s="1">
        <v>1141816</v>
      </c>
      <c r="H40" s="1">
        <v>1571918</v>
      </c>
      <c r="I40" s="1">
        <v>1943646</v>
      </c>
      <c r="J40" s="1">
        <v>165868</v>
      </c>
      <c r="K40" s="1">
        <v>393592</v>
      </c>
      <c r="L40" s="1">
        <v>710150</v>
      </c>
      <c r="M40" s="1">
        <v>595142</v>
      </c>
      <c r="N40" s="106">
        <v>2368865</v>
      </c>
      <c r="O40" s="105" t="s">
        <v>42</v>
      </c>
      <c r="P40" s="1">
        <v>952978</v>
      </c>
      <c r="Q40" s="1">
        <v>2172457.1216067686</v>
      </c>
      <c r="R40" s="1">
        <v>1946677</v>
      </c>
      <c r="S40" s="1">
        <v>3101048</v>
      </c>
      <c r="T40" s="1">
        <v>1219867</v>
      </c>
      <c r="U40" s="1">
        <v>25642802.13053605</v>
      </c>
      <c r="V40" s="1">
        <v>460942</v>
      </c>
      <c r="W40" s="1">
        <v>207446</v>
      </c>
      <c r="X40" s="1">
        <v>25896298.13053605</v>
      </c>
      <c r="Y40" s="121">
        <v>2673064</v>
      </c>
      <c r="Z40" s="1">
        <v>6257632.0089292824</v>
      </c>
      <c r="AA40" s="106">
        <v>16712106.121606767</v>
      </c>
      <c r="AB40" s="1"/>
      <c r="AC40" s="72">
        <v>9953</v>
      </c>
      <c r="AD40" s="71">
        <f t="shared" si="0"/>
        <v>2601.8585482302874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10.5" customHeight="1">
      <c r="A41" s="105" t="s">
        <v>43</v>
      </c>
      <c r="B41" s="1">
        <v>6931903.5171641475</v>
      </c>
      <c r="C41" s="1">
        <v>823992</v>
      </c>
      <c r="D41" s="1">
        <v>46673</v>
      </c>
      <c r="E41" s="1">
        <v>4152</v>
      </c>
      <c r="F41" s="1">
        <v>1099147.4788375257</v>
      </c>
      <c r="G41" s="1">
        <v>192490</v>
      </c>
      <c r="H41" s="1">
        <v>518717</v>
      </c>
      <c r="I41" s="1">
        <v>470581</v>
      </c>
      <c r="J41" s="1">
        <v>248488</v>
      </c>
      <c r="K41" s="1">
        <v>258408</v>
      </c>
      <c r="L41" s="1">
        <v>289156</v>
      </c>
      <c r="M41" s="1">
        <v>172486</v>
      </c>
      <c r="N41" s="106">
        <v>777575</v>
      </c>
      <c r="O41" s="105" t="s">
        <v>43</v>
      </c>
      <c r="P41" s="1">
        <v>65737</v>
      </c>
      <c r="Q41" s="1">
        <v>684690.0383266221</v>
      </c>
      <c r="R41" s="1">
        <v>297463</v>
      </c>
      <c r="S41" s="1">
        <v>439823</v>
      </c>
      <c r="T41" s="1">
        <v>542325</v>
      </c>
      <c r="U41" s="1">
        <v>6931903.5171641475</v>
      </c>
      <c r="V41" s="1">
        <v>147586</v>
      </c>
      <c r="W41" s="1">
        <v>56078</v>
      </c>
      <c r="X41" s="1">
        <v>7023411.5171641475</v>
      </c>
      <c r="Y41" s="121">
        <v>874817</v>
      </c>
      <c r="Z41" s="1">
        <v>1617864.4788375257</v>
      </c>
      <c r="AA41" s="106">
        <v>4439222.038326622</v>
      </c>
      <c r="AB41" s="1"/>
      <c r="AC41" s="72">
        <v>4066</v>
      </c>
      <c r="AD41" s="71">
        <f t="shared" si="0"/>
        <v>1727.3515782499132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10.5" customHeight="1">
      <c r="A42" s="105" t="s">
        <v>44</v>
      </c>
      <c r="B42" s="1">
        <v>5622057.6143519264</v>
      </c>
      <c r="C42" s="1">
        <v>231681</v>
      </c>
      <c r="D42" s="1">
        <v>436309</v>
      </c>
      <c r="E42" s="1">
        <v>5090</v>
      </c>
      <c r="F42" s="1">
        <v>687877.57470481622</v>
      </c>
      <c r="G42" s="1">
        <v>332328</v>
      </c>
      <c r="H42" s="1">
        <v>805298</v>
      </c>
      <c r="I42" s="1">
        <v>71368</v>
      </c>
      <c r="J42" s="1">
        <v>39379</v>
      </c>
      <c r="K42" s="1">
        <v>211912</v>
      </c>
      <c r="L42" s="1">
        <v>167514</v>
      </c>
      <c r="M42" s="1">
        <v>54433</v>
      </c>
      <c r="N42" s="106">
        <v>411233</v>
      </c>
      <c r="O42" s="105" t="s">
        <v>44</v>
      </c>
      <c r="P42" s="1">
        <v>62274</v>
      </c>
      <c r="Q42" s="1">
        <v>708280.03964711016</v>
      </c>
      <c r="R42" s="1">
        <v>435853</v>
      </c>
      <c r="S42" s="1">
        <v>747573</v>
      </c>
      <c r="T42" s="1">
        <v>213655</v>
      </c>
      <c r="U42" s="1">
        <v>5622057.6143519264</v>
      </c>
      <c r="V42" s="1">
        <v>122285</v>
      </c>
      <c r="W42" s="1">
        <v>45481</v>
      </c>
      <c r="X42" s="1">
        <v>5698861.6143519264</v>
      </c>
      <c r="Y42" s="121">
        <v>673080</v>
      </c>
      <c r="Z42" s="1">
        <v>1493175.5747048161</v>
      </c>
      <c r="AA42" s="106">
        <v>3455802.0396471103</v>
      </c>
      <c r="AB42" s="1"/>
      <c r="AC42" s="72">
        <v>2269</v>
      </c>
      <c r="AD42" s="71">
        <f t="shared" si="0"/>
        <v>2511.618164103978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10.5" customHeight="1">
      <c r="A43" s="105" t="s">
        <v>45</v>
      </c>
      <c r="B43" s="1">
        <v>8418559.7614731006</v>
      </c>
      <c r="C43" s="1">
        <v>1015909</v>
      </c>
      <c r="D43" s="1">
        <v>185736</v>
      </c>
      <c r="E43" s="1">
        <v>39629</v>
      </c>
      <c r="F43" s="1">
        <v>832661.70038196887</v>
      </c>
      <c r="G43" s="1">
        <v>179563</v>
      </c>
      <c r="H43" s="1">
        <v>578598</v>
      </c>
      <c r="I43" s="1">
        <v>644434</v>
      </c>
      <c r="J43" s="1">
        <v>257582</v>
      </c>
      <c r="K43" s="1">
        <v>231969</v>
      </c>
      <c r="L43" s="1">
        <v>322015</v>
      </c>
      <c r="M43" s="1">
        <v>84318</v>
      </c>
      <c r="N43" s="106">
        <v>854454</v>
      </c>
      <c r="O43" s="105" t="s">
        <v>45</v>
      </c>
      <c r="P43" s="1">
        <v>331629</v>
      </c>
      <c r="Q43" s="1">
        <v>1091369.061091132</v>
      </c>
      <c r="R43" s="1">
        <v>431964</v>
      </c>
      <c r="S43" s="1">
        <v>985918</v>
      </c>
      <c r="T43" s="1">
        <v>350811</v>
      </c>
      <c r="U43" s="1">
        <v>8418559.7614731006</v>
      </c>
      <c r="V43" s="1">
        <v>172633</v>
      </c>
      <c r="W43" s="1">
        <v>68105</v>
      </c>
      <c r="X43" s="1">
        <v>8523087.7614731006</v>
      </c>
      <c r="Y43" s="121">
        <v>1241274</v>
      </c>
      <c r="Z43" s="1">
        <v>1411259.7003819689</v>
      </c>
      <c r="AA43" s="106">
        <v>5766026.0610911315</v>
      </c>
      <c r="AB43" s="1"/>
      <c r="AC43" s="72">
        <v>4564</v>
      </c>
      <c r="AD43" s="71">
        <f t="shared" si="0"/>
        <v>1867.4600704367003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10.5" customHeight="1">
      <c r="A44" s="105" t="s">
        <v>46</v>
      </c>
      <c r="B44" s="1">
        <v>5304731.8205261091</v>
      </c>
      <c r="C44" s="1">
        <v>23648</v>
      </c>
      <c r="D44" s="1">
        <v>609897</v>
      </c>
      <c r="E44" s="1">
        <v>8831</v>
      </c>
      <c r="F44" s="1">
        <v>664006.78321798122</v>
      </c>
      <c r="G44" s="1">
        <v>364060</v>
      </c>
      <c r="H44" s="1">
        <v>1684723</v>
      </c>
      <c r="I44" s="1">
        <v>91641</v>
      </c>
      <c r="J44" s="1">
        <v>17900</v>
      </c>
      <c r="K44" s="1">
        <v>66399</v>
      </c>
      <c r="L44" s="1">
        <v>79620</v>
      </c>
      <c r="M44" s="1">
        <v>45353</v>
      </c>
      <c r="N44" s="106">
        <v>296265</v>
      </c>
      <c r="O44" s="105" t="s">
        <v>46</v>
      </c>
      <c r="P44" s="1">
        <v>45004</v>
      </c>
      <c r="Q44" s="1">
        <v>666495.03730812762</v>
      </c>
      <c r="R44" s="1">
        <v>353624</v>
      </c>
      <c r="S44" s="1">
        <v>231227</v>
      </c>
      <c r="T44" s="1">
        <v>56038</v>
      </c>
      <c r="U44" s="1">
        <v>5304731.8205261091</v>
      </c>
      <c r="V44" s="1">
        <v>114574</v>
      </c>
      <c r="W44" s="1">
        <v>42914</v>
      </c>
      <c r="X44" s="1">
        <v>5376391.8205261091</v>
      </c>
      <c r="Y44" s="121">
        <v>642376</v>
      </c>
      <c r="Z44" s="1">
        <v>2348729.7832179815</v>
      </c>
      <c r="AA44" s="106">
        <v>2313626.0373081276</v>
      </c>
      <c r="AB44" s="1"/>
      <c r="AC44" s="72">
        <v>1085</v>
      </c>
      <c r="AD44" s="71">
        <f t="shared" si="0"/>
        <v>4955.1998345862758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1" customFormat="1" ht="10.5" customHeight="1">
      <c r="A45" s="105" t="s">
        <v>47</v>
      </c>
      <c r="B45" s="1">
        <v>8679844.7794654518</v>
      </c>
      <c r="C45" s="1">
        <v>343809</v>
      </c>
      <c r="D45" s="1">
        <v>285053</v>
      </c>
      <c r="E45" s="1">
        <v>4085</v>
      </c>
      <c r="F45" s="1">
        <v>272087.74163276766</v>
      </c>
      <c r="G45" s="1">
        <v>149209</v>
      </c>
      <c r="H45" s="1">
        <v>479080</v>
      </c>
      <c r="I45" s="1">
        <v>234057</v>
      </c>
      <c r="J45" s="1">
        <v>3935604</v>
      </c>
      <c r="K45" s="1">
        <v>199661</v>
      </c>
      <c r="L45" s="1">
        <v>241399</v>
      </c>
      <c r="M45" s="1">
        <v>59851</v>
      </c>
      <c r="N45" s="106">
        <v>587539</v>
      </c>
      <c r="O45" s="105" t="s">
        <v>47</v>
      </c>
      <c r="P45" s="1">
        <v>56930</v>
      </c>
      <c r="Q45" s="1">
        <v>675866.03783268447</v>
      </c>
      <c r="R45" s="1">
        <v>430464</v>
      </c>
      <c r="S45" s="1">
        <v>548935</v>
      </c>
      <c r="T45" s="1">
        <v>176215</v>
      </c>
      <c r="U45" s="1">
        <v>8679844.7794654518</v>
      </c>
      <c r="V45" s="1">
        <v>174078</v>
      </c>
      <c r="W45" s="1">
        <v>70218</v>
      </c>
      <c r="X45" s="1">
        <v>8783704.7794654518</v>
      </c>
      <c r="Y45" s="121">
        <v>632947</v>
      </c>
      <c r="Z45" s="1">
        <v>751167.74163276772</v>
      </c>
      <c r="AA45" s="106">
        <v>7295730.0378326839</v>
      </c>
      <c r="AB45" s="1"/>
      <c r="AC45" s="72">
        <v>3477</v>
      </c>
      <c r="AD45" s="71">
        <f t="shared" si="0"/>
        <v>2526.2308827913293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1" customFormat="1" ht="10.5" customHeight="1">
      <c r="A46" s="105" t="s">
        <v>48</v>
      </c>
      <c r="B46" s="1">
        <v>6274271.4753205776</v>
      </c>
      <c r="C46" s="1">
        <v>318079</v>
      </c>
      <c r="D46" s="1">
        <v>483411</v>
      </c>
      <c r="E46" s="1">
        <v>86964</v>
      </c>
      <c r="F46" s="1">
        <v>23519.433374452292</v>
      </c>
      <c r="G46" s="1">
        <v>119095</v>
      </c>
      <c r="H46" s="1">
        <v>1310198</v>
      </c>
      <c r="I46" s="1">
        <v>186387</v>
      </c>
      <c r="J46" s="1">
        <v>117934</v>
      </c>
      <c r="K46" s="1">
        <v>147078</v>
      </c>
      <c r="L46" s="1">
        <v>264310</v>
      </c>
      <c r="M46" s="1">
        <v>84963</v>
      </c>
      <c r="N46" s="106">
        <v>732205</v>
      </c>
      <c r="O46" s="105" t="s">
        <v>48</v>
      </c>
      <c r="P46" s="1">
        <v>178759</v>
      </c>
      <c r="Q46" s="1">
        <v>749351.04194612533</v>
      </c>
      <c r="R46" s="1">
        <v>631991</v>
      </c>
      <c r="S46" s="1">
        <v>360707</v>
      </c>
      <c r="T46" s="1">
        <v>479320</v>
      </c>
      <c r="U46" s="1">
        <v>6274271.4753205776</v>
      </c>
      <c r="V46" s="1">
        <v>136773</v>
      </c>
      <c r="W46" s="1">
        <v>50758</v>
      </c>
      <c r="X46" s="1">
        <v>6360286.4753205776</v>
      </c>
      <c r="Y46" s="121">
        <v>888454</v>
      </c>
      <c r="Z46" s="1">
        <v>1333717.4333744524</v>
      </c>
      <c r="AA46" s="106">
        <v>4052100.0419461252</v>
      </c>
      <c r="AB46" s="1"/>
      <c r="AC46" s="72">
        <v>3807</v>
      </c>
      <c r="AD46" s="71">
        <f t="shared" si="0"/>
        <v>1670.6820266142836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1" customFormat="1" ht="10.5" customHeight="1">
      <c r="A47" s="107" t="s">
        <v>66</v>
      </c>
      <c r="B47" s="86">
        <v>32052776.76470143</v>
      </c>
      <c r="C47" s="86">
        <v>4284947</v>
      </c>
      <c r="D47" s="86">
        <v>304146</v>
      </c>
      <c r="E47" s="86">
        <v>8906</v>
      </c>
      <c r="F47" s="86">
        <v>3138834.6579469889</v>
      </c>
      <c r="G47" s="86">
        <v>572476</v>
      </c>
      <c r="H47" s="86">
        <v>1547615</v>
      </c>
      <c r="I47" s="86">
        <v>3178484</v>
      </c>
      <c r="J47" s="86">
        <v>855285</v>
      </c>
      <c r="K47" s="86">
        <v>618282</v>
      </c>
      <c r="L47" s="86">
        <v>1154553</v>
      </c>
      <c r="M47" s="86">
        <v>769807</v>
      </c>
      <c r="N47" s="108">
        <v>3504583</v>
      </c>
      <c r="O47" s="107" t="s">
        <v>49</v>
      </c>
      <c r="P47" s="86">
        <v>2845458</v>
      </c>
      <c r="Q47" s="86">
        <v>1907126.1067544397</v>
      </c>
      <c r="R47" s="86">
        <v>2248286</v>
      </c>
      <c r="S47" s="86">
        <v>3169147</v>
      </c>
      <c r="T47" s="86">
        <v>1944841</v>
      </c>
      <c r="U47" s="86">
        <v>32052776.76470143</v>
      </c>
      <c r="V47" s="86">
        <v>576975</v>
      </c>
      <c r="W47" s="86">
        <v>259301</v>
      </c>
      <c r="X47" s="86">
        <v>32370450.76470143</v>
      </c>
      <c r="Y47" s="122">
        <v>4597999</v>
      </c>
      <c r="Z47" s="86">
        <v>4686449.6579469889</v>
      </c>
      <c r="AA47" s="108">
        <v>22768328.106754441</v>
      </c>
      <c r="AB47" s="1"/>
      <c r="AC47" s="73">
        <v>15762</v>
      </c>
      <c r="AD47" s="71">
        <f t="shared" si="0"/>
        <v>2053.7019898935055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1" customFormat="1" ht="10.5" customHeight="1">
      <c r="A48" s="123" t="s">
        <v>50</v>
      </c>
      <c r="B48" s="125">
        <v>45685813.785737522</v>
      </c>
      <c r="C48" s="111">
        <v>896571</v>
      </c>
      <c r="D48" s="111">
        <v>113149</v>
      </c>
      <c r="E48" s="111">
        <v>118034</v>
      </c>
      <c r="F48" s="111">
        <v>1649893.7211534528</v>
      </c>
      <c r="G48" s="111">
        <v>28634839</v>
      </c>
      <c r="H48" s="111">
        <v>1676874</v>
      </c>
      <c r="I48" s="111">
        <v>912096</v>
      </c>
      <c r="J48" s="111">
        <v>403931</v>
      </c>
      <c r="K48" s="111">
        <v>551231</v>
      </c>
      <c r="L48" s="111">
        <v>573453</v>
      </c>
      <c r="M48" s="111">
        <v>334291</v>
      </c>
      <c r="N48" s="124">
        <v>2219067</v>
      </c>
      <c r="O48" s="123" t="s">
        <v>50</v>
      </c>
      <c r="P48" s="111">
        <v>551187</v>
      </c>
      <c r="Q48" s="111">
        <v>1153769.0645840722</v>
      </c>
      <c r="R48" s="111">
        <v>1735446</v>
      </c>
      <c r="S48" s="111">
        <v>3409569</v>
      </c>
      <c r="T48" s="111">
        <v>752413</v>
      </c>
      <c r="U48" s="111">
        <v>45685813.785737522</v>
      </c>
      <c r="V48" s="111">
        <v>777222</v>
      </c>
      <c r="W48" s="111">
        <v>369590</v>
      </c>
      <c r="X48" s="111">
        <v>46093445.785737522</v>
      </c>
      <c r="Y48" s="125">
        <v>1127754</v>
      </c>
      <c r="Z48" s="111">
        <v>3326767.721153453</v>
      </c>
      <c r="AA48" s="124">
        <v>41231292.064584069</v>
      </c>
      <c r="AB48" s="1"/>
      <c r="AC48" s="73">
        <v>7862</v>
      </c>
      <c r="AD48" s="71">
        <f t="shared" si="0"/>
        <v>5862.8142693637146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135" s="11" customFormat="1" ht="10.5" customHeight="1">
      <c r="A49" s="109" t="s">
        <v>51</v>
      </c>
      <c r="B49" s="87">
        <v>5480464897.4326782</v>
      </c>
      <c r="C49" s="87">
        <v>167110884</v>
      </c>
      <c r="D49" s="87">
        <v>12863777</v>
      </c>
      <c r="E49" s="87">
        <v>15345571</v>
      </c>
      <c r="F49" s="87">
        <v>991473905.27654016</v>
      </c>
      <c r="G49" s="87">
        <v>134802393</v>
      </c>
      <c r="H49" s="87">
        <v>276985342</v>
      </c>
      <c r="I49" s="87">
        <v>552609342</v>
      </c>
      <c r="J49" s="87">
        <v>261217373</v>
      </c>
      <c r="K49" s="87">
        <v>173094025</v>
      </c>
      <c r="L49" s="87">
        <v>191860404</v>
      </c>
      <c r="M49" s="87">
        <v>202313786</v>
      </c>
      <c r="N49" s="110">
        <v>587719019</v>
      </c>
      <c r="O49" s="109" t="s">
        <v>51</v>
      </c>
      <c r="P49" s="87">
        <v>343679343</v>
      </c>
      <c r="Q49" s="87">
        <v>395810654.15613568</v>
      </c>
      <c r="R49" s="87">
        <v>269419392</v>
      </c>
      <c r="S49" s="87">
        <v>612536695</v>
      </c>
      <c r="T49" s="87">
        <v>291622992</v>
      </c>
      <c r="U49" s="87">
        <v>5480464897.4326782</v>
      </c>
      <c r="V49" s="87">
        <v>93292003</v>
      </c>
      <c r="W49" s="87">
        <v>44336000</v>
      </c>
      <c r="X49" s="87">
        <v>5529420900.4326782</v>
      </c>
      <c r="Y49" s="126">
        <v>195320232</v>
      </c>
      <c r="Z49" s="87">
        <v>1268459247.2765403</v>
      </c>
      <c r="AA49" s="110">
        <v>4016685418.1561379</v>
      </c>
      <c r="AB49" s="1"/>
      <c r="AC49" s="75">
        <v>1794623</v>
      </c>
      <c r="AD49" s="71">
        <f>X49/AC49</f>
        <v>3081.1044439041953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135" ht="14.25" customHeight="1" thickBot="1">
      <c r="A50" s="29" t="s">
        <v>72</v>
      </c>
      <c r="B50" s="145">
        <f>AVERAGE(B4:B48)</f>
        <v>121788108.8318373</v>
      </c>
      <c r="C50" s="145">
        <f t="shared" ref="C50:AA50" si="1">AVERAGE(C4:C48)</f>
        <v>3713575.2</v>
      </c>
      <c r="D50" s="189">
        <f>D49/COUNTA($A$4:$A$48)</f>
        <v>285861.7111111111</v>
      </c>
      <c r="E50" s="189">
        <f>E49/COUNTA($A$4:$A$48)</f>
        <v>341012.68888888886</v>
      </c>
      <c r="F50" s="145">
        <f t="shared" si="1"/>
        <v>22032753.45058978</v>
      </c>
      <c r="G50" s="145">
        <f t="shared" si="1"/>
        <v>2995608.7333333334</v>
      </c>
      <c r="H50" s="145">
        <f t="shared" si="1"/>
        <v>6155229.8222222226</v>
      </c>
      <c r="I50" s="145">
        <f t="shared" si="1"/>
        <v>12280207.6</v>
      </c>
      <c r="J50" s="145">
        <f t="shared" si="1"/>
        <v>5804830.5111111114</v>
      </c>
      <c r="K50" s="145">
        <f t="shared" si="1"/>
        <v>3846533.888888889</v>
      </c>
      <c r="L50" s="145">
        <f t="shared" si="1"/>
        <v>4263564.5333333332</v>
      </c>
      <c r="M50" s="145">
        <f t="shared" si="1"/>
        <v>4495861.9111111108</v>
      </c>
      <c r="N50" s="145">
        <f t="shared" si="1"/>
        <v>13060422.644444445</v>
      </c>
      <c r="O50" s="31" t="s">
        <v>152</v>
      </c>
      <c r="P50" s="145">
        <f t="shared" si="1"/>
        <v>7637318.7333333334</v>
      </c>
      <c r="Q50" s="145">
        <f t="shared" si="1"/>
        <v>8795792.3145807926</v>
      </c>
      <c r="R50" s="145">
        <f t="shared" si="1"/>
        <v>5987097.5999999996</v>
      </c>
      <c r="S50" s="145">
        <f t="shared" si="1"/>
        <v>13611926.555555556</v>
      </c>
      <c r="T50" s="145">
        <f t="shared" si="1"/>
        <v>6480510.9333333336</v>
      </c>
      <c r="U50" s="145">
        <f t="shared" si="1"/>
        <v>121788108.8318373</v>
      </c>
      <c r="V50" s="145">
        <f t="shared" si="1"/>
        <v>2073155.6222222222</v>
      </c>
      <c r="W50" s="145">
        <f t="shared" si="1"/>
        <v>985244.4444444445</v>
      </c>
      <c r="X50" s="145">
        <f t="shared" si="1"/>
        <v>122876020.00961508</v>
      </c>
      <c r="Y50" s="145">
        <f t="shared" si="1"/>
        <v>4340449.5999999996</v>
      </c>
      <c r="Z50" s="145">
        <f t="shared" si="1"/>
        <v>28187983.272812005</v>
      </c>
      <c r="AA50" s="145">
        <f t="shared" si="1"/>
        <v>89259675.959025204</v>
      </c>
      <c r="AB50" s="30"/>
      <c r="AC50" s="76">
        <f t="shared" ref="AC50" si="2">AVERAGE(AC4:AC48)</f>
        <v>39880.511111111111</v>
      </c>
      <c r="AD50" s="77">
        <f>X50/AC50</f>
        <v>3081.1044439041953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</row>
    <row r="51" spans="1:135" ht="12.75" thickTop="1"/>
    <row r="52" spans="1:135" s="17" customFormat="1">
      <c r="A52" s="142" t="s">
        <v>171</v>
      </c>
      <c r="AC52" s="17">
        <f>SUM(AC4:AC48)</f>
        <v>1794623</v>
      </c>
    </row>
    <row r="53" spans="1:135" s="17" customFormat="1">
      <c r="A53" s="31" t="s">
        <v>151</v>
      </c>
    </row>
    <row r="54" spans="1:135" s="17" customFormat="1">
      <c r="A54" s="179" t="s">
        <v>161</v>
      </c>
    </row>
    <row r="55" spans="1:135" s="17" customFormat="1" ht="9" customHeight="1"/>
    <row r="56" spans="1:135" s="17" customFormat="1" ht="9" customHeight="1"/>
    <row r="57" spans="1:135" s="17" customFormat="1" ht="9" customHeight="1"/>
    <row r="58" spans="1:135" s="17" customFormat="1" ht="9" customHeight="1"/>
    <row r="59" spans="1:135" s="17" customFormat="1" ht="9" customHeight="1"/>
    <row r="60" spans="1:135" s="17" customFormat="1" ht="9" customHeight="1"/>
    <row r="61" spans="1:135" s="17" customFormat="1" ht="9" customHeight="1"/>
    <row r="62" spans="1:135" s="17" customFormat="1" ht="9" customHeight="1"/>
    <row r="63" spans="1:135" s="17" customFormat="1" ht="9" customHeight="1"/>
    <row r="64" spans="1:135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9" customHeight="1"/>
    <row r="76" s="17" customFormat="1" ht="9" customHeight="1"/>
    <row r="77" s="17" customFormat="1" ht="9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11.1" customHeight="1"/>
    <row r="99" s="17" customFormat="1" ht="11.1" customHeight="1"/>
    <row r="100" s="17" customFormat="1" ht="11.1" customHeight="1"/>
    <row r="101" s="17" customFormat="1" ht="9" customHeight="1"/>
    <row r="102" s="17" customFormat="1" ht="9" customHeight="1"/>
    <row r="103" s="17" customFormat="1" ht="9" customHeight="1"/>
    <row r="104" s="17" customFormat="1" ht="9" customHeight="1"/>
    <row r="105" s="17" customFormat="1" ht="9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" customHeight="1"/>
    <row r="121" s="17" customFormat="1" ht="9" customHeight="1"/>
    <row r="122" s="17" customFormat="1" ht="9" customHeight="1"/>
    <row r="123" s="17" customFormat="1" ht="9" customHeight="1"/>
    <row r="124" s="17" customFormat="1" ht="9" customHeight="1"/>
    <row r="125" s="17" customFormat="1" ht="9" customHeight="1"/>
    <row r="126" s="17" customFormat="1" ht="9" customHeight="1"/>
    <row r="127" s="17" customFormat="1" ht="9" customHeight="1"/>
    <row r="128" s="17" customFormat="1" ht="9" customHeight="1"/>
    <row r="129" s="17" customFormat="1" ht="9" customHeight="1"/>
    <row r="130" s="17" customFormat="1" ht="9" customHeight="1"/>
    <row r="131" s="17" customFormat="1" ht="9" customHeight="1"/>
    <row r="132" s="17" customFormat="1" ht="9" customHeight="1"/>
    <row r="133" s="17" customFormat="1" ht="9" customHeight="1"/>
    <row r="134" s="17" customFormat="1" ht="9" customHeight="1"/>
    <row r="135" s="17" customFormat="1" ht="9" customHeight="1"/>
    <row r="136" s="17" customFormat="1" ht="9" customHeight="1"/>
    <row r="137" s="17" customFormat="1" ht="9" customHeight="1"/>
    <row r="138" s="17" customFormat="1" ht="9" customHeight="1"/>
    <row r="139" s="17" customFormat="1" ht="9" customHeight="1"/>
    <row r="140" s="17" customFormat="1" ht="9" customHeight="1"/>
    <row r="141" s="17" customFormat="1" ht="9" customHeight="1"/>
    <row r="142" s="17" customFormat="1" ht="9" customHeight="1"/>
    <row r="143" s="17" customFormat="1" ht="9.9499999999999993" customHeigh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</sheetData>
  <sheetProtection sheet="1" objects="1" scenarios="1"/>
  <mergeCells count="1">
    <mergeCell ref="Y2:AA2"/>
  </mergeCells>
  <phoneticPr fontId="5"/>
  <pageMargins left="0.78740157480314965" right="0.59055118110236227" top="0.78740157480314965" bottom="0.78740157480314965" header="0.51181102362204722" footer="0.51181102362204722"/>
  <pageSetup paperSize="9" scale="85" orientation="landscape" r:id="rId1"/>
  <headerFooter alignWithMargins="0"/>
  <colBreaks count="1" manualBreakCount="1">
    <brk id="14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EE332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3.28515625" style="29" bestFit="1" customWidth="1"/>
    <col min="3" max="3" width="11.7109375" style="29" bestFit="1" customWidth="1"/>
    <col min="4" max="4" width="9.5703125" style="29" bestFit="1" customWidth="1"/>
    <col min="5" max="5" width="10.5703125" style="29" bestFit="1" customWidth="1"/>
    <col min="6" max="6" width="13.28515625" style="29" customWidth="1"/>
    <col min="7" max="10" width="11.7109375" style="29" bestFit="1" customWidth="1"/>
    <col min="11" max="11" width="10.5703125" style="29" bestFit="1" customWidth="1"/>
    <col min="12" max="13" width="11.7109375" style="29" bestFit="1" customWidth="1"/>
    <col min="14" max="14" width="13.28515625" style="29" bestFit="1" customWidth="1"/>
    <col min="15" max="15" width="10.85546875" style="29" customWidth="1"/>
    <col min="16" max="16" width="13" style="29" customWidth="1"/>
    <col min="17" max="17" width="11.28515625" style="29" customWidth="1"/>
    <col min="18" max="18" width="13.28515625" style="29" bestFit="1" customWidth="1"/>
    <col min="19" max="19" width="11.7109375" style="29" bestFit="1" customWidth="1"/>
    <col min="20" max="20" width="11.7109375" style="29" customWidth="1"/>
    <col min="21" max="21" width="13.42578125" style="29" customWidth="1"/>
    <col min="22" max="22" width="13.28515625" style="29" bestFit="1" customWidth="1"/>
    <col min="23" max="23" width="10.5703125" style="29" bestFit="1" customWidth="1"/>
    <col min="24" max="24" width="12.85546875" style="29" bestFit="1" customWidth="1"/>
    <col min="25" max="25" width="13.28515625" style="29" bestFit="1" customWidth="1"/>
    <col min="26" max="26" width="11.7109375" style="29" bestFit="1" customWidth="1"/>
    <col min="27" max="27" width="13.28515625" style="29" bestFit="1" customWidth="1"/>
    <col min="28" max="28" width="5.5703125" style="29" customWidth="1"/>
    <col min="29" max="29" width="9.5703125" style="29" bestFit="1" customWidth="1"/>
    <col min="30" max="30" width="12.7109375" style="29" customWidth="1"/>
    <col min="31" max="42" width="11.28515625" style="29" customWidth="1"/>
    <col min="43" max="43" width="10.85546875" style="29" customWidth="1"/>
    <col min="44" max="56" width="11.42578125" style="29" customWidth="1"/>
    <col min="57" max="57" width="9.28515625" style="29" customWidth="1"/>
    <col min="58" max="58" width="12.7109375" style="29" customWidth="1"/>
    <col min="59" max="70" width="11.42578125" style="29" customWidth="1"/>
    <col min="71" max="71" width="11.85546875" style="29" customWidth="1"/>
    <col min="72" max="84" width="11.42578125" style="29" customWidth="1"/>
    <col min="85" max="85" width="9.28515625" style="17" customWidth="1"/>
    <col min="86" max="86" width="11.28515625" style="17" customWidth="1"/>
    <col min="87" max="87" width="10" style="17" customWidth="1"/>
    <col min="88" max="88" width="9.28515625" style="17" customWidth="1"/>
    <col min="89" max="94" width="12" style="17" customWidth="1"/>
    <col min="95" max="95" width="10" style="17" customWidth="1"/>
    <col min="96" max="96" width="10.7109375" style="17" customWidth="1"/>
    <col min="97" max="97" width="10.28515625" style="17" customWidth="1"/>
    <col min="98" max="98" width="9.5703125" style="17" customWidth="1"/>
    <col min="99" max="99" width="10.85546875" style="17" customWidth="1"/>
    <col min="100" max="100" width="9.7109375" style="17" customWidth="1"/>
    <col min="101" max="101" width="9" style="17" customWidth="1"/>
    <col min="102" max="103" width="9.7109375" style="17" customWidth="1"/>
    <col min="104" max="104" width="10.140625" style="17" customWidth="1"/>
    <col min="105" max="105" width="9.85546875" style="17" customWidth="1"/>
    <col min="106" max="106" width="10.85546875" style="17" customWidth="1"/>
    <col min="107" max="107" width="10" style="17" customWidth="1"/>
    <col min="108" max="108" width="11.140625" style="17" customWidth="1"/>
    <col min="109" max="109" width="10.140625" style="17" customWidth="1"/>
    <col min="110" max="110" width="10.5703125" style="17" customWidth="1"/>
    <col min="111" max="111" width="10.7109375" style="17" customWidth="1"/>
    <col min="112" max="135" width="9.140625" style="17"/>
    <col min="136" max="16384" width="9.140625" style="29"/>
  </cols>
  <sheetData>
    <row r="1" spans="1:79" s="11" customFormat="1" ht="10.5" customHeight="1" thickBot="1">
      <c r="A1" s="11" t="s">
        <v>160</v>
      </c>
      <c r="C1" s="12" t="s">
        <v>78</v>
      </c>
      <c r="D1" s="13" t="s">
        <v>79</v>
      </c>
      <c r="E1" s="13"/>
      <c r="M1" s="14"/>
      <c r="N1" s="14" t="s">
        <v>53</v>
      </c>
      <c r="O1" s="11" t="str">
        <f>$A$1</f>
        <v>市町村内総生産（2008SNA）</v>
      </c>
      <c r="P1" s="15"/>
      <c r="Q1" s="16" t="str">
        <f>C1</f>
        <v>平成25年度</v>
      </c>
      <c r="R1" s="15" t="str">
        <f>$D$1</f>
        <v>(実数)</v>
      </c>
      <c r="AB1" s="14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</row>
    <row r="2" spans="1:79" s="1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153</v>
      </c>
      <c r="W2" s="98" t="s">
        <v>154</v>
      </c>
      <c r="X2" s="96" t="s">
        <v>2</v>
      </c>
      <c r="Y2" s="196" t="s">
        <v>80</v>
      </c>
      <c r="Z2" s="197"/>
      <c r="AA2" s="198"/>
      <c r="AB2" s="112"/>
      <c r="AC2" s="66"/>
      <c r="AD2" s="6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s="1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155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B3" s="5"/>
      <c r="AC3" s="68" t="s">
        <v>85</v>
      </c>
      <c r="AD3" s="69" t="s">
        <v>87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79" s="11" customFormat="1" ht="10.5" customHeight="1">
      <c r="A4" s="91" t="s">
        <v>6</v>
      </c>
      <c r="B4" s="1">
        <v>2301130151.8398376</v>
      </c>
      <c r="C4" s="1">
        <v>23987153</v>
      </c>
      <c r="D4" s="1">
        <v>301685</v>
      </c>
      <c r="E4" s="1">
        <v>2194035</v>
      </c>
      <c r="F4" s="1">
        <v>151230907.20187598</v>
      </c>
      <c r="G4" s="1">
        <v>35115802</v>
      </c>
      <c r="H4" s="1">
        <v>112267806</v>
      </c>
      <c r="I4" s="1">
        <v>299682333</v>
      </c>
      <c r="J4" s="1">
        <v>87759121</v>
      </c>
      <c r="K4" s="1">
        <v>77483171</v>
      </c>
      <c r="L4" s="1">
        <v>107315724</v>
      </c>
      <c r="M4" s="1">
        <v>132470628</v>
      </c>
      <c r="N4" s="106">
        <v>296009810</v>
      </c>
      <c r="O4" s="105" t="s">
        <v>6</v>
      </c>
      <c r="P4" s="1">
        <v>221789571</v>
      </c>
      <c r="Q4" s="1">
        <v>213349955.63796154</v>
      </c>
      <c r="R4" s="1">
        <v>128282941</v>
      </c>
      <c r="S4" s="1">
        <v>277318501</v>
      </c>
      <c r="T4" s="1">
        <v>134571008</v>
      </c>
      <c r="U4" s="1">
        <v>2301130151.8398376</v>
      </c>
      <c r="V4" s="1">
        <v>28863960</v>
      </c>
      <c r="W4" s="1">
        <v>12362983</v>
      </c>
      <c r="X4" s="1">
        <v>2317631128.8398376</v>
      </c>
      <c r="Y4" s="120">
        <v>26482873</v>
      </c>
      <c r="Z4" s="1">
        <v>263498713.20187598</v>
      </c>
      <c r="AA4" s="106">
        <v>2011148565.6379616</v>
      </c>
      <c r="AB4" s="1"/>
      <c r="AC4" s="70">
        <v>739608</v>
      </c>
      <c r="AD4" s="71">
        <f>X4/AC4</f>
        <v>3133.5939157497451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</row>
    <row r="5" spans="1:79" s="11" customFormat="1" ht="10.5" customHeight="1">
      <c r="A5" s="105" t="s">
        <v>7</v>
      </c>
      <c r="B5" s="1">
        <v>389520726.0133574</v>
      </c>
      <c r="C5" s="1">
        <v>24180285</v>
      </c>
      <c r="D5" s="1">
        <v>1062895</v>
      </c>
      <c r="E5" s="1">
        <v>177604</v>
      </c>
      <c r="F5" s="1">
        <v>89185182.382814109</v>
      </c>
      <c r="G5" s="1">
        <v>8353113</v>
      </c>
      <c r="H5" s="1">
        <v>22209288</v>
      </c>
      <c r="I5" s="1">
        <v>35005995</v>
      </c>
      <c r="J5" s="1">
        <v>23625199</v>
      </c>
      <c r="K5" s="1">
        <v>10146031</v>
      </c>
      <c r="L5" s="1">
        <v>9764365</v>
      </c>
      <c r="M5" s="1">
        <v>13733812</v>
      </c>
      <c r="N5" s="106">
        <v>38346980</v>
      </c>
      <c r="O5" s="105" t="s">
        <v>7</v>
      </c>
      <c r="P5" s="1">
        <v>16966764</v>
      </c>
      <c r="Q5" s="1">
        <v>19275932.630543288</v>
      </c>
      <c r="R5" s="1">
        <v>16683816</v>
      </c>
      <c r="S5" s="1">
        <v>42700435</v>
      </c>
      <c r="T5" s="1">
        <v>18103029</v>
      </c>
      <c r="U5" s="1">
        <v>389520726.0133574</v>
      </c>
      <c r="V5" s="1">
        <v>4891194</v>
      </c>
      <c r="W5" s="1">
        <v>2092727</v>
      </c>
      <c r="X5" s="1">
        <v>392319193.0133574</v>
      </c>
      <c r="Y5" s="121">
        <v>25420784</v>
      </c>
      <c r="Z5" s="1">
        <v>111394470.38281411</v>
      </c>
      <c r="AA5" s="106">
        <v>252705471.63054329</v>
      </c>
      <c r="AB5" s="1"/>
      <c r="AC5" s="72">
        <v>129601</v>
      </c>
      <c r="AD5" s="71">
        <f t="shared" ref="AD5:AD49" si="0">X5/AC5</f>
        <v>3027.1309095867887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1:79" s="11" customFormat="1" ht="10.5" customHeight="1">
      <c r="A6" s="105" t="s">
        <v>8</v>
      </c>
      <c r="B6" s="1">
        <v>103240090.43870351</v>
      </c>
      <c r="C6" s="1">
        <v>1364497</v>
      </c>
      <c r="D6" s="1">
        <v>310482</v>
      </c>
      <c r="E6" s="1">
        <v>55636</v>
      </c>
      <c r="F6" s="1">
        <v>10128020.27243964</v>
      </c>
      <c r="G6" s="1">
        <v>2980650</v>
      </c>
      <c r="H6" s="1">
        <v>4105044</v>
      </c>
      <c r="I6" s="1">
        <v>11636866</v>
      </c>
      <c r="J6" s="1">
        <v>6557300</v>
      </c>
      <c r="K6" s="1">
        <v>5341606</v>
      </c>
      <c r="L6" s="1">
        <v>3175876</v>
      </c>
      <c r="M6" s="1">
        <v>4396298</v>
      </c>
      <c r="N6" s="106">
        <v>10151845</v>
      </c>
      <c r="O6" s="105" t="s">
        <v>8</v>
      </c>
      <c r="P6" s="1">
        <v>4909535</v>
      </c>
      <c r="Q6" s="1">
        <v>8089558.1662638634</v>
      </c>
      <c r="R6" s="1">
        <v>4064090</v>
      </c>
      <c r="S6" s="1">
        <v>17726867</v>
      </c>
      <c r="T6" s="1">
        <v>8245920</v>
      </c>
      <c r="U6" s="1">
        <v>103240090.43870351</v>
      </c>
      <c r="V6" s="1">
        <v>1319184</v>
      </c>
      <c r="W6" s="1">
        <v>554665</v>
      </c>
      <c r="X6" s="1">
        <v>104004609.43870351</v>
      </c>
      <c r="Y6" s="121">
        <v>1730615</v>
      </c>
      <c r="Z6" s="1">
        <v>14233064.27243964</v>
      </c>
      <c r="AA6" s="106">
        <v>87276411.166263863</v>
      </c>
      <c r="AB6" s="1"/>
      <c r="AC6" s="72">
        <v>34624</v>
      </c>
      <c r="AD6" s="71">
        <f t="shared" si="0"/>
        <v>3003.8299860993388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</row>
    <row r="7" spans="1:79" s="11" customFormat="1" ht="10.5" customHeight="1">
      <c r="A7" s="105" t="s">
        <v>9</v>
      </c>
      <c r="B7" s="1">
        <v>102035351.21706161</v>
      </c>
      <c r="C7" s="1">
        <v>1533606</v>
      </c>
      <c r="D7" s="1">
        <v>26267</v>
      </c>
      <c r="E7" s="1">
        <v>69769</v>
      </c>
      <c r="F7" s="1">
        <v>13432774.200937442</v>
      </c>
      <c r="G7" s="1">
        <v>2632427</v>
      </c>
      <c r="H7" s="1">
        <v>4858602</v>
      </c>
      <c r="I7" s="1">
        <v>8670737</v>
      </c>
      <c r="J7" s="1">
        <v>2072114</v>
      </c>
      <c r="K7" s="1">
        <v>4034076</v>
      </c>
      <c r="L7" s="1">
        <v>3874511</v>
      </c>
      <c r="M7" s="1">
        <v>2749479</v>
      </c>
      <c r="N7" s="106">
        <v>15852191</v>
      </c>
      <c r="O7" s="105" t="s">
        <v>9</v>
      </c>
      <c r="P7" s="1">
        <v>4149832</v>
      </c>
      <c r="Q7" s="1">
        <v>4340385.0161241591</v>
      </c>
      <c r="R7" s="1">
        <v>5813486</v>
      </c>
      <c r="S7" s="1">
        <v>18921381</v>
      </c>
      <c r="T7" s="1">
        <v>9003714</v>
      </c>
      <c r="U7" s="1">
        <v>102035351.21706161</v>
      </c>
      <c r="V7" s="1">
        <v>1351940</v>
      </c>
      <c r="W7" s="1">
        <v>548192</v>
      </c>
      <c r="X7" s="1">
        <v>102839099.21706161</v>
      </c>
      <c r="Y7" s="121">
        <v>1629642</v>
      </c>
      <c r="Z7" s="1">
        <v>18291376.200937442</v>
      </c>
      <c r="AA7" s="106">
        <v>82114333.016124159</v>
      </c>
      <c r="AB7" s="1"/>
      <c r="AC7" s="72">
        <v>54263</v>
      </c>
      <c r="AD7" s="71">
        <f t="shared" si="0"/>
        <v>1895.1974497735403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s="11" customFormat="1" ht="10.5" customHeight="1">
      <c r="A8" s="105" t="s">
        <v>10</v>
      </c>
      <c r="B8" s="1">
        <v>78517970.250738919</v>
      </c>
      <c r="C8" s="1">
        <v>1121866</v>
      </c>
      <c r="D8" s="1">
        <v>274681</v>
      </c>
      <c r="E8" s="1">
        <v>4796</v>
      </c>
      <c r="F8" s="1">
        <v>17941055.281336315</v>
      </c>
      <c r="G8" s="1">
        <v>2835780</v>
      </c>
      <c r="H8" s="1">
        <v>3450252</v>
      </c>
      <c r="I8" s="1">
        <v>7543842</v>
      </c>
      <c r="J8" s="1">
        <v>2714231</v>
      </c>
      <c r="K8" s="1">
        <v>2010646</v>
      </c>
      <c r="L8" s="1">
        <v>1913896</v>
      </c>
      <c r="M8" s="1">
        <v>2345761</v>
      </c>
      <c r="N8" s="106">
        <v>6397543</v>
      </c>
      <c r="O8" s="105" t="s">
        <v>10</v>
      </c>
      <c r="P8" s="1">
        <v>3723161</v>
      </c>
      <c r="Q8" s="1">
        <v>4546497.9694025991</v>
      </c>
      <c r="R8" s="1">
        <v>3338686</v>
      </c>
      <c r="S8" s="1">
        <v>14498473</v>
      </c>
      <c r="T8" s="1">
        <v>3856803</v>
      </c>
      <c r="U8" s="1">
        <v>78517970.250738919</v>
      </c>
      <c r="V8" s="1">
        <v>1010039</v>
      </c>
      <c r="W8" s="1">
        <v>421843</v>
      </c>
      <c r="X8" s="1">
        <v>79106166.250738919</v>
      </c>
      <c r="Y8" s="121">
        <v>1401343</v>
      </c>
      <c r="Z8" s="1">
        <v>21391307.281336315</v>
      </c>
      <c r="AA8" s="106">
        <v>55725319.969402604</v>
      </c>
      <c r="AB8" s="1"/>
      <c r="AC8" s="72">
        <v>26074</v>
      </c>
      <c r="AD8" s="71">
        <f t="shared" si="0"/>
        <v>3033.9098815194798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79" s="11" customFormat="1" ht="10.5" customHeight="1">
      <c r="A9" s="105" t="s">
        <v>11</v>
      </c>
      <c r="B9" s="1">
        <v>168719383.38819191</v>
      </c>
      <c r="C9" s="1">
        <v>16363946</v>
      </c>
      <c r="D9" s="1">
        <v>100050</v>
      </c>
      <c r="E9" s="1">
        <v>403213.60000000009</v>
      </c>
      <c r="F9" s="1">
        <v>22238665.22776645</v>
      </c>
      <c r="G9" s="1">
        <v>3009221</v>
      </c>
      <c r="H9" s="1">
        <v>11666644</v>
      </c>
      <c r="I9" s="1">
        <v>12950910</v>
      </c>
      <c r="J9" s="1">
        <v>6263981</v>
      </c>
      <c r="K9" s="1">
        <v>5350159</v>
      </c>
      <c r="L9" s="1">
        <v>5231345</v>
      </c>
      <c r="M9" s="1">
        <v>6378547</v>
      </c>
      <c r="N9" s="106">
        <v>19469371</v>
      </c>
      <c r="O9" s="105" t="s">
        <v>11</v>
      </c>
      <c r="P9" s="1">
        <v>6886608</v>
      </c>
      <c r="Q9" s="1">
        <v>10762224.560425468</v>
      </c>
      <c r="R9" s="1">
        <v>10460105</v>
      </c>
      <c r="S9" s="1">
        <v>21226463</v>
      </c>
      <c r="T9" s="1">
        <v>9957930</v>
      </c>
      <c r="U9" s="1">
        <v>168719383.38819191</v>
      </c>
      <c r="V9" s="1">
        <v>2164274</v>
      </c>
      <c r="W9" s="1">
        <v>906457</v>
      </c>
      <c r="X9" s="1">
        <v>169977200.38819191</v>
      </c>
      <c r="Y9" s="121">
        <v>16867209.600000001</v>
      </c>
      <c r="Z9" s="1">
        <v>33905309.227766454</v>
      </c>
      <c r="AA9" s="106">
        <v>117946864.56042546</v>
      </c>
      <c r="AB9" s="1"/>
      <c r="AC9" s="72">
        <v>67994</v>
      </c>
      <c r="AD9" s="71">
        <f t="shared" si="0"/>
        <v>2499.885289704855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  <row r="10" spans="1:79" s="11" customFormat="1" ht="10.5" customHeight="1">
      <c r="A10" s="105" t="s">
        <v>12</v>
      </c>
      <c r="B10" s="1">
        <v>143293449.95219207</v>
      </c>
      <c r="C10" s="1">
        <v>7079903</v>
      </c>
      <c r="D10" s="1">
        <v>677616</v>
      </c>
      <c r="E10" s="1">
        <v>171984</v>
      </c>
      <c r="F10" s="1">
        <v>36930644.805627778</v>
      </c>
      <c r="G10" s="1">
        <v>2863219</v>
      </c>
      <c r="H10" s="1">
        <v>8568324</v>
      </c>
      <c r="I10" s="1">
        <v>10284956</v>
      </c>
      <c r="J10" s="1">
        <v>5161957</v>
      </c>
      <c r="K10" s="1">
        <v>5730517</v>
      </c>
      <c r="L10" s="1">
        <v>3877497</v>
      </c>
      <c r="M10" s="1">
        <v>4166239</v>
      </c>
      <c r="N10" s="106">
        <v>13472391</v>
      </c>
      <c r="O10" s="105" t="s">
        <v>12</v>
      </c>
      <c r="P10" s="1">
        <v>4736363</v>
      </c>
      <c r="Q10" s="1">
        <v>8176463.1465642955</v>
      </c>
      <c r="R10" s="1">
        <v>6931169</v>
      </c>
      <c r="S10" s="1">
        <v>16978619</v>
      </c>
      <c r="T10" s="1">
        <v>7485588</v>
      </c>
      <c r="U10" s="1">
        <v>143293449.95219207</v>
      </c>
      <c r="V10" s="1">
        <v>1833806</v>
      </c>
      <c r="W10" s="1">
        <v>769854</v>
      </c>
      <c r="X10" s="1">
        <v>144357401.95219207</v>
      </c>
      <c r="Y10" s="121">
        <v>7929503</v>
      </c>
      <c r="Z10" s="1">
        <v>45498968.805627778</v>
      </c>
      <c r="AA10" s="106">
        <v>89864978.14656429</v>
      </c>
      <c r="AB10" s="1"/>
      <c r="AC10" s="72">
        <v>53589</v>
      </c>
      <c r="AD10" s="71">
        <f t="shared" si="0"/>
        <v>2693.7879406630477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11" customFormat="1" ht="10.5" customHeight="1">
      <c r="A11" s="105" t="s">
        <v>13</v>
      </c>
      <c r="B11" s="1">
        <v>178799999.82811216</v>
      </c>
      <c r="C11" s="1">
        <v>11987523</v>
      </c>
      <c r="D11" s="1">
        <v>514660</v>
      </c>
      <c r="E11" s="1">
        <v>58335</v>
      </c>
      <c r="F11" s="1">
        <v>62439271.263730675</v>
      </c>
      <c r="G11" s="1">
        <v>3479416</v>
      </c>
      <c r="H11" s="1">
        <v>12534730</v>
      </c>
      <c r="I11" s="1">
        <v>16017862</v>
      </c>
      <c r="J11" s="1">
        <v>5839908</v>
      </c>
      <c r="K11" s="1">
        <v>4105330</v>
      </c>
      <c r="L11" s="1">
        <v>3503937</v>
      </c>
      <c r="M11" s="1">
        <v>3648699</v>
      </c>
      <c r="N11" s="106">
        <v>12668353</v>
      </c>
      <c r="O11" s="105" t="s">
        <v>13</v>
      </c>
      <c r="P11" s="1">
        <v>4295863</v>
      </c>
      <c r="Q11" s="1">
        <v>10744772.564381476</v>
      </c>
      <c r="R11" s="1">
        <v>5743077</v>
      </c>
      <c r="S11" s="1">
        <v>14094719</v>
      </c>
      <c r="T11" s="1">
        <v>7123544</v>
      </c>
      <c r="U11" s="1">
        <v>178799999.82811216</v>
      </c>
      <c r="V11" s="1">
        <v>2236009</v>
      </c>
      <c r="W11" s="1">
        <v>960616</v>
      </c>
      <c r="X11" s="1">
        <v>180075392.82811216</v>
      </c>
      <c r="Y11" s="121">
        <v>12560518</v>
      </c>
      <c r="Z11" s="1">
        <v>74974001.263730675</v>
      </c>
      <c r="AA11" s="106">
        <v>91265480.56438148</v>
      </c>
      <c r="AB11" s="1"/>
      <c r="AC11" s="72">
        <v>49056</v>
      </c>
      <c r="AD11" s="71">
        <f t="shared" si="0"/>
        <v>3670.8128022690835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11" customFormat="1" ht="10.5" customHeight="1">
      <c r="A12" s="105" t="s">
        <v>14</v>
      </c>
      <c r="B12" s="1">
        <v>113392674.52309954</v>
      </c>
      <c r="C12" s="1">
        <v>2563468</v>
      </c>
      <c r="D12" s="1">
        <v>67189</v>
      </c>
      <c r="E12" s="1">
        <v>520148</v>
      </c>
      <c r="F12" s="1">
        <v>41675883.237741068</v>
      </c>
      <c r="G12" s="1">
        <v>2061877</v>
      </c>
      <c r="H12" s="1">
        <v>8813855</v>
      </c>
      <c r="I12" s="1">
        <v>11106367</v>
      </c>
      <c r="J12" s="1">
        <v>5581233</v>
      </c>
      <c r="K12" s="1">
        <v>1746907</v>
      </c>
      <c r="L12" s="1">
        <v>2731252</v>
      </c>
      <c r="M12" s="1">
        <v>2291349</v>
      </c>
      <c r="N12" s="106">
        <v>9738938</v>
      </c>
      <c r="O12" s="105" t="s">
        <v>14</v>
      </c>
      <c r="P12" s="1">
        <v>3354267</v>
      </c>
      <c r="Q12" s="1">
        <v>3152653.2853584662</v>
      </c>
      <c r="R12" s="1">
        <v>3280631</v>
      </c>
      <c r="S12" s="1">
        <v>9395549</v>
      </c>
      <c r="T12" s="1">
        <v>5311108</v>
      </c>
      <c r="U12" s="1">
        <v>113392674.52309954</v>
      </c>
      <c r="V12" s="1">
        <v>1442746</v>
      </c>
      <c r="W12" s="1">
        <v>609210</v>
      </c>
      <c r="X12" s="1">
        <v>114226210.52309954</v>
      </c>
      <c r="Y12" s="121">
        <v>3150805</v>
      </c>
      <c r="Z12" s="1">
        <v>50489738.237741068</v>
      </c>
      <c r="AA12" s="106">
        <v>59752131.285358474</v>
      </c>
      <c r="AB12" s="1"/>
      <c r="AC12" s="72">
        <v>37372</v>
      </c>
      <c r="AD12" s="71">
        <f t="shared" si="0"/>
        <v>3056.465014532258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11" customFormat="1" ht="10.5" customHeight="1">
      <c r="A13" s="105" t="s">
        <v>55</v>
      </c>
      <c r="B13" s="1">
        <v>66926581.753153421</v>
      </c>
      <c r="C13" s="1">
        <v>1253201</v>
      </c>
      <c r="D13" s="1">
        <v>184372</v>
      </c>
      <c r="E13" s="1">
        <v>3762972</v>
      </c>
      <c r="F13" s="1">
        <v>4063774.5285867332</v>
      </c>
      <c r="G13" s="1">
        <v>2700906</v>
      </c>
      <c r="H13" s="1">
        <v>3888865</v>
      </c>
      <c r="I13" s="1">
        <v>4962513</v>
      </c>
      <c r="J13" s="1">
        <v>9042522</v>
      </c>
      <c r="K13" s="1">
        <v>4352706</v>
      </c>
      <c r="L13" s="1">
        <v>2004144</v>
      </c>
      <c r="M13" s="1">
        <v>2265847</v>
      </c>
      <c r="N13" s="106">
        <v>7322572</v>
      </c>
      <c r="O13" s="105" t="s">
        <v>15</v>
      </c>
      <c r="P13" s="1">
        <v>2024376</v>
      </c>
      <c r="Q13" s="1">
        <v>3420837.2245666934</v>
      </c>
      <c r="R13" s="1">
        <v>4076757</v>
      </c>
      <c r="S13" s="1">
        <v>7421971</v>
      </c>
      <c r="T13" s="1">
        <v>4178246</v>
      </c>
      <c r="U13" s="1">
        <v>66926581.753153421</v>
      </c>
      <c r="V13" s="1">
        <v>881652</v>
      </c>
      <c r="W13" s="1">
        <v>359568</v>
      </c>
      <c r="X13" s="1">
        <v>67448665.753153414</v>
      </c>
      <c r="Y13" s="121">
        <v>5200545</v>
      </c>
      <c r="Z13" s="1">
        <v>7952639.5285867332</v>
      </c>
      <c r="AA13" s="106">
        <v>53773397.224566691</v>
      </c>
      <c r="AB13" s="1"/>
      <c r="AC13" s="72">
        <v>28180</v>
      </c>
      <c r="AD13" s="71">
        <f t="shared" si="0"/>
        <v>2393.4941715100572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s="11" customFormat="1" ht="10.5" customHeight="1">
      <c r="A14" s="105" t="s">
        <v>56</v>
      </c>
      <c r="B14" s="121">
        <v>185075700.01826409</v>
      </c>
      <c r="C14" s="1">
        <v>10588623</v>
      </c>
      <c r="D14" s="1">
        <v>160833</v>
      </c>
      <c r="E14" s="4">
        <v>60342</v>
      </c>
      <c r="F14" s="1">
        <v>52857438.451539889</v>
      </c>
      <c r="G14" s="1">
        <v>2967189</v>
      </c>
      <c r="H14" s="1">
        <v>9384338</v>
      </c>
      <c r="I14" s="1">
        <v>13453282</v>
      </c>
      <c r="J14" s="1">
        <v>11558573</v>
      </c>
      <c r="K14" s="1">
        <v>3779686</v>
      </c>
      <c r="L14" s="1">
        <v>4602755</v>
      </c>
      <c r="M14" s="1">
        <v>3376020</v>
      </c>
      <c r="N14" s="106">
        <v>17629206</v>
      </c>
      <c r="O14" s="105" t="s">
        <v>16</v>
      </c>
      <c r="P14" s="1">
        <v>4465556</v>
      </c>
      <c r="Q14" s="1">
        <v>10734437.566724207</v>
      </c>
      <c r="R14" s="1">
        <v>8364587</v>
      </c>
      <c r="S14" s="1">
        <v>21407096</v>
      </c>
      <c r="T14" s="1">
        <v>9685738</v>
      </c>
      <c r="U14" s="1">
        <v>185075700.01826409</v>
      </c>
      <c r="V14" s="1">
        <v>2337035</v>
      </c>
      <c r="W14" s="1">
        <v>994332</v>
      </c>
      <c r="X14" s="1">
        <v>186418403.01826409</v>
      </c>
      <c r="Y14" s="121">
        <v>10809798</v>
      </c>
      <c r="Z14" s="1">
        <v>62241776.451539889</v>
      </c>
      <c r="AA14" s="106">
        <v>112024125.5667242</v>
      </c>
      <c r="AB14" s="1"/>
      <c r="AC14" s="72">
        <v>60705</v>
      </c>
      <c r="AD14" s="71">
        <f t="shared" si="0"/>
        <v>3070.8904211887666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11" customFormat="1" ht="10.5" customHeight="1">
      <c r="A15" s="105" t="s">
        <v>57</v>
      </c>
      <c r="B15" s="1">
        <v>101427135.85486235</v>
      </c>
      <c r="C15" s="1">
        <v>7497906</v>
      </c>
      <c r="D15" s="1">
        <v>511686</v>
      </c>
      <c r="E15" s="149">
        <v>0</v>
      </c>
      <c r="F15" s="1">
        <v>23973077.428393036</v>
      </c>
      <c r="G15" s="1">
        <v>1828333</v>
      </c>
      <c r="H15" s="1">
        <v>13270164</v>
      </c>
      <c r="I15" s="1">
        <v>7019302</v>
      </c>
      <c r="J15" s="1">
        <v>1953700</v>
      </c>
      <c r="K15" s="1">
        <v>5889300</v>
      </c>
      <c r="L15" s="1">
        <v>2164828</v>
      </c>
      <c r="M15" s="1">
        <v>1810558</v>
      </c>
      <c r="N15" s="106">
        <v>6472192</v>
      </c>
      <c r="O15" s="105" t="s">
        <v>17</v>
      </c>
      <c r="P15" s="1">
        <v>2926803</v>
      </c>
      <c r="Q15" s="1">
        <v>6941657.4264693074</v>
      </c>
      <c r="R15" s="1">
        <v>3927439</v>
      </c>
      <c r="S15" s="1">
        <v>9907730</v>
      </c>
      <c r="T15" s="1">
        <v>5332460</v>
      </c>
      <c r="U15" s="1">
        <v>101427135.85486235</v>
      </c>
      <c r="V15" s="1">
        <v>1280993</v>
      </c>
      <c r="W15" s="1">
        <v>544924</v>
      </c>
      <c r="X15" s="1">
        <v>102163204.85486235</v>
      </c>
      <c r="Y15" s="121">
        <v>8009592</v>
      </c>
      <c r="Z15" s="1">
        <v>37243241.428393036</v>
      </c>
      <c r="AA15" s="106">
        <v>56174302.426469311</v>
      </c>
      <c r="AB15" s="1"/>
      <c r="AC15" s="72">
        <v>27630</v>
      </c>
      <c r="AD15" s="71">
        <f t="shared" si="0"/>
        <v>3697.5463212038489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</row>
    <row r="16" spans="1:79" s="11" customFormat="1" ht="10.5" customHeight="1">
      <c r="A16" s="105" t="s">
        <v>58</v>
      </c>
      <c r="B16" s="121">
        <v>195839016.32225966</v>
      </c>
      <c r="C16" s="1">
        <v>4274590</v>
      </c>
      <c r="D16" s="1">
        <v>1151042</v>
      </c>
      <c r="E16" s="4">
        <v>5362569</v>
      </c>
      <c r="F16" s="1">
        <v>8375374.171606061</v>
      </c>
      <c r="G16" s="1">
        <v>6284509</v>
      </c>
      <c r="H16" s="1">
        <v>14308764</v>
      </c>
      <c r="I16" s="1">
        <v>20399908</v>
      </c>
      <c r="J16" s="1">
        <v>10142593</v>
      </c>
      <c r="K16" s="1">
        <v>6640131</v>
      </c>
      <c r="L16" s="1">
        <v>6835315</v>
      </c>
      <c r="M16" s="1">
        <v>7711925</v>
      </c>
      <c r="N16" s="106">
        <v>22841659</v>
      </c>
      <c r="O16" s="105" t="s">
        <v>18</v>
      </c>
      <c r="P16" s="1">
        <v>8115424</v>
      </c>
      <c r="Q16" s="1">
        <v>16981457.150653597</v>
      </c>
      <c r="R16" s="1">
        <v>11136657</v>
      </c>
      <c r="S16" s="1">
        <v>33055211</v>
      </c>
      <c r="T16" s="1">
        <v>12221888</v>
      </c>
      <c r="U16" s="1">
        <v>195839016.32225966</v>
      </c>
      <c r="V16" s="1">
        <v>2527282</v>
      </c>
      <c r="W16" s="1">
        <v>1052159</v>
      </c>
      <c r="X16" s="1">
        <v>197314139.32225966</v>
      </c>
      <c r="Y16" s="121">
        <v>10788201</v>
      </c>
      <c r="Z16" s="1">
        <v>22684138.17160606</v>
      </c>
      <c r="AA16" s="106">
        <v>162366677.1506536</v>
      </c>
      <c r="AB16" s="1"/>
      <c r="AC16" s="72">
        <v>85368</v>
      </c>
      <c r="AD16" s="71">
        <f t="shared" si="0"/>
        <v>2311.3360898962101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1:79" s="11" customFormat="1" ht="10.5" customHeight="1">
      <c r="A17" s="107" t="s">
        <v>59</v>
      </c>
      <c r="B17" s="122">
        <v>190452306.28040111</v>
      </c>
      <c r="C17" s="86">
        <v>3751836</v>
      </c>
      <c r="D17" s="86">
        <v>16769</v>
      </c>
      <c r="E17" s="86">
        <v>0</v>
      </c>
      <c r="F17" s="86">
        <v>78274817.192142814</v>
      </c>
      <c r="G17" s="86">
        <v>2494086</v>
      </c>
      <c r="H17" s="86">
        <v>9878326</v>
      </c>
      <c r="I17" s="86">
        <v>12488967</v>
      </c>
      <c r="J17" s="86">
        <v>4278957</v>
      </c>
      <c r="K17" s="86">
        <v>2173441</v>
      </c>
      <c r="L17" s="86">
        <v>4744647</v>
      </c>
      <c r="M17" s="86">
        <v>1475019</v>
      </c>
      <c r="N17" s="108">
        <v>17968794</v>
      </c>
      <c r="O17" s="107" t="s">
        <v>19</v>
      </c>
      <c r="P17" s="86">
        <v>15467192</v>
      </c>
      <c r="Q17" s="86">
        <v>4022164.0882582851</v>
      </c>
      <c r="R17" s="86">
        <v>8396770</v>
      </c>
      <c r="S17" s="86">
        <v>19975558</v>
      </c>
      <c r="T17" s="86">
        <v>5044963</v>
      </c>
      <c r="U17" s="86">
        <v>190452306.28040111</v>
      </c>
      <c r="V17" s="86">
        <v>2383475</v>
      </c>
      <c r="W17" s="86">
        <v>1023218</v>
      </c>
      <c r="X17" s="86">
        <v>191812563.28040111</v>
      </c>
      <c r="Y17" s="122">
        <v>3768605</v>
      </c>
      <c r="Z17" s="86">
        <v>88153143.192142814</v>
      </c>
      <c r="AA17" s="108">
        <v>98530558.088258296</v>
      </c>
      <c r="AB17" s="1"/>
      <c r="AC17" s="73">
        <v>57102</v>
      </c>
      <c r="AD17" s="71">
        <f t="shared" si="0"/>
        <v>3359.1216293720204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1:79" s="11" customFormat="1" ht="10.5" customHeight="1">
      <c r="A18" s="107" t="s">
        <v>60</v>
      </c>
      <c r="B18" s="86">
        <v>17284248.412032627</v>
      </c>
      <c r="C18" s="86">
        <v>962934</v>
      </c>
      <c r="D18" s="86">
        <v>242342</v>
      </c>
      <c r="E18" s="150">
        <v>0</v>
      </c>
      <c r="F18" s="86">
        <v>1064539.7067803727</v>
      </c>
      <c r="G18" s="86">
        <v>973056</v>
      </c>
      <c r="H18" s="86">
        <v>1805861</v>
      </c>
      <c r="I18" s="86">
        <v>1167333</v>
      </c>
      <c r="J18" s="86">
        <v>462922</v>
      </c>
      <c r="K18" s="86">
        <v>579010</v>
      </c>
      <c r="L18" s="86">
        <v>756396</v>
      </c>
      <c r="M18" s="86">
        <v>354508</v>
      </c>
      <c r="N18" s="108">
        <v>2282996</v>
      </c>
      <c r="O18" s="107" t="s">
        <v>20</v>
      </c>
      <c r="P18" s="86">
        <v>155486</v>
      </c>
      <c r="Q18" s="86">
        <v>1300284.7052522521</v>
      </c>
      <c r="R18" s="86">
        <v>846415</v>
      </c>
      <c r="S18" s="86">
        <v>3274120</v>
      </c>
      <c r="T18" s="86">
        <v>1056045</v>
      </c>
      <c r="U18" s="86">
        <v>17284248.412032627</v>
      </c>
      <c r="V18" s="86">
        <v>258084</v>
      </c>
      <c r="W18" s="86">
        <v>92861</v>
      </c>
      <c r="X18" s="86">
        <v>17449471.412032627</v>
      </c>
      <c r="Y18" s="122">
        <v>1205276</v>
      </c>
      <c r="Z18" s="86">
        <v>2870400.7067803727</v>
      </c>
      <c r="AA18" s="108">
        <v>13208571.705252254</v>
      </c>
      <c r="AB18" s="1"/>
      <c r="AC18" s="73">
        <v>10762</v>
      </c>
      <c r="AD18" s="71">
        <f t="shared" si="0"/>
        <v>1621.3967117666443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  <row r="19" spans="1:79" s="11" customFormat="1" ht="10.5" customHeight="1">
      <c r="A19" s="105" t="s">
        <v>21</v>
      </c>
      <c r="B19" s="121">
        <v>9563195.3268870115</v>
      </c>
      <c r="C19" s="1">
        <v>1297672</v>
      </c>
      <c r="D19" s="1">
        <v>21725</v>
      </c>
      <c r="E19" s="1">
        <v>0</v>
      </c>
      <c r="F19" s="1">
        <v>1797835.4653393533</v>
      </c>
      <c r="G19" s="1">
        <v>386809</v>
      </c>
      <c r="H19" s="1">
        <v>630321</v>
      </c>
      <c r="I19" s="1">
        <v>363660</v>
      </c>
      <c r="J19" s="1">
        <v>330374</v>
      </c>
      <c r="K19" s="1">
        <v>58595</v>
      </c>
      <c r="L19" s="1">
        <v>414414</v>
      </c>
      <c r="M19" s="1">
        <v>234835</v>
      </c>
      <c r="N19" s="106">
        <v>1406335</v>
      </c>
      <c r="O19" s="105" t="s">
        <v>21</v>
      </c>
      <c r="P19" s="1">
        <v>219647</v>
      </c>
      <c r="Q19" s="1">
        <v>610784.86154765822</v>
      </c>
      <c r="R19" s="1">
        <v>509824</v>
      </c>
      <c r="S19" s="1">
        <v>814246</v>
      </c>
      <c r="T19" s="1">
        <v>466118</v>
      </c>
      <c r="U19" s="1">
        <v>9563195.3268870115</v>
      </c>
      <c r="V19" s="1">
        <v>154081</v>
      </c>
      <c r="W19" s="1">
        <v>51379</v>
      </c>
      <c r="X19" s="1">
        <v>9665897.3268870115</v>
      </c>
      <c r="Y19" s="121">
        <v>1319397</v>
      </c>
      <c r="Z19" s="1">
        <v>2428156.4653393533</v>
      </c>
      <c r="AA19" s="106">
        <v>5815641.8615476582</v>
      </c>
      <c r="AB19" s="1"/>
      <c r="AC19" s="72">
        <v>5389</v>
      </c>
      <c r="AD19" s="71">
        <f t="shared" si="0"/>
        <v>1793.6346867483785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s="11" customFormat="1" ht="10.5" customHeight="1">
      <c r="A20" s="105" t="s">
        <v>22</v>
      </c>
      <c r="B20" s="121">
        <v>41681649.910273239</v>
      </c>
      <c r="C20" s="1">
        <v>1049443</v>
      </c>
      <c r="D20" s="1">
        <v>165425</v>
      </c>
      <c r="E20" s="1">
        <v>0</v>
      </c>
      <c r="F20" s="1">
        <v>25300951.139609486</v>
      </c>
      <c r="G20" s="1">
        <v>462329</v>
      </c>
      <c r="H20" s="1">
        <v>1589915</v>
      </c>
      <c r="I20" s="1">
        <v>1557302</v>
      </c>
      <c r="J20" s="1">
        <v>1896403</v>
      </c>
      <c r="K20" s="1">
        <v>1000178</v>
      </c>
      <c r="L20" s="1">
        <v>717411</v>
      </c>
      <c r="M20" s="1">
        <v>501641</v>
      </c>
      <c r="N20" s="106">
        <v>2321466</v>
      </c>
      <c r="O20" s="105" t="s">
        <v>22</v>
      </c>
      <c r="P20" s="1">
        <v>411856</v>
      </c>
      <c r="Q20" s="1">
        <v>1011720.7706637497</v>
      </c>
      <c r="R20" s="1">
        <v>1141514</v>
      </c>
      <c r="S20" s="1">
        <v>1384622</v>
      </c>
      <c r="T20" s="1">
        <v>1169473</v>
      </c>
      <c r="U20" s="1">
        <v>41681649.910273239</v>
      </c>
      <c r="V20" s="1">
        <v>540974</v>
      </c>
      <c r="W20" s="1">
        <v>223938</v>
      </c>
      <c r="X20" s="1">
        <v>41998685.910273239</v>
      </c>
      <c r="Y20" s="121">
        <v>1214868</v>
      </c>
      <c r="Z20" s="1">
        <v>26890866.139609486</v>
      </c>
      <c r="AA20" s="106">
        <v>13575915.770663753</v>
      </c>
      <c r="AB20" s="1"/>
      <c r="AC20" s="72">
        <v>10108</v>
      </c>
      <c r="AD20" s="71">
        <f t="shared" si="0"/>
        <v>4154.9946488200676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s="11" customFormat="1" ht="10.5" customHeight="1">
      <c r="A21" s="105" t="s">
        <v>23</v>
      </c>
      <c r="B21" s="121">
        <v>95488221.270881996</v>
      </c>
      <c r="C21" s="1">
        <v>1289949</v>
      </c>
      <c r="D21" s="1">
        <v>954</v>
      </c>
      <c r="E21" s="1">
        <v>95334</v>
      </c>
      <c r="F21" s="1">
        <v>69265991.530211091</v>
      </c>
      <c r="G21" s="1">
        <v>972728</v>
      </c>
      <c r="H21" s="1">
        <v>1746346</v>
      </c>
      <c r="I21" s="1">
        <v>2073833</v>
      </c>
      <c r="J21" s="1">
        <v>2683853</v>
      </c>
      <c r="K21" s="1">
        <v>782039</v>
      </c>
      <c r="L21" s="1">
        <v>1177352</v>
      </c>
      <c r="M21" s="1">
        <v>992113</v>
      </c>
      <c r="N21" s="106">
        <v>4547425</v>
      </c>
      <c r="O21" s="105" t="s">
        <v>23</v>
      </c>
      <c r="P21" s="1">
        <v>2530608</v>
      </c>
      <c r="Q21" s="1">
        <v>1144034.7406708992</v>
      </c>
      <c r="R21" s="1">
        <v>1206049</v>
      </c>
      <c r="S21" s="1">
        <v>3703548</v>
      </c>
      <c r="T21" s="1">
        <v>1276064</v>
      </c>
      <c r="U21" s="1">
        <v>95488221.270881996</v>
      </c>
      <c r="V21" s="1">
        <v>1183504</v>
      </c>
      <c r="W21" s="1">
        <v>513017</v>
      </c>
      <c r="X21" s="1">
        <v>96158708.270881996</v>
      </c>
      <c r="Y21" s="121">
        <v>1386237</v>
      </c>
      <c r="Z21" s="1">
        <v>71012337.530211091</v>
      </c>
      <c r="AA21" s="106">
        <v>23089646.740670905</v>
      </c>
      <c r="AB21" s="1"/>
      <c r="AC21" s="72">
        <v>16196</v>
      </c>
      <c r="AD21" s="71">
        <f t="shared" si="0"/>
        <v>5937.1887052903185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s="11" customFormat="1" ht="10.5" customHeight="1">
      <c r="A22" s="107" t="s">
        <v>61</v>
      </c>
      <c r="B22" s="122">
        <v>33681477.3322758</v>
      </c>
      <c r="C22" s="86">
        <v>2645597</v>
      </c>
      <c r="D22" s="86">
        <v>290396</v>
      </c>
      <c r="E22" s="150">
        <v>0</v>
      </c>
      <c r="F22" s="86">
        <v>13952229.597637292</v>
      </c>
      <c r="G22" s="86">
        <v>333644</v>
      </c>
      <c r="H22" s="86">
        <v>2834846</v>
      </c>
      <c r="I22" s="86">
        <v>956759</v>
      </c>
      <c r="J22" s="86">
        <v>2023135</v>
      </c>
      <c r="K22" s="86">
        <v>277608</v>
      </c>
      <c r="L22" s="86">
        <v>743800</v>
      </c>
      <c r="M22" s="86">
        <v>427326</v>
      </c>
      <c r="N22" s="108">
        <v>2378071</v>
      </c>
      <c r="O22" s="107" t="s">
        <v>24</v>
      </c>
      <c r="P22" s="86">
        <v>437010</v>
      </c>
      <c r="Q22" s="86">
        <v>1170646.7346385086</v>
      </c>
      <c r="R22" s="86">
        <v>1180662</v>
      </c>
      <c r="S22" s="86">
        <v>2425619</v>
      </c>
      <c r="T22" s="86">
        <v>1604128</v>
      </c>
      <c r="U22" s="86">
        <v>33681477.3322758</v>
      </c>
      <c r="V22" s="86">
        <v>449191</v>
      </c>
      <c r="W22" s="86">
        <v>180956</v>
      </c>
      <c r="X22" s="86">
        <v>33949712.3322758</v>
      </c>
      <c r="Y22" s="122">
        <v>2935993</v>
      </c>
      <c r="Z22" s="86">
        <v>16787075.597637292</v>
      </c>
      <c r="AA22" s="108">
        <v>13958408.734638508</v>
      </c>
      <c r="AB22" s="1"/>
      <c r="AC22" s="73">
        <v>10620</v>
      </c>
      <c r="AD22" s="71">
        <f t="shared" si="0"/>
        <v>3196.7714060523354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</row>
    <row r="23" spans="1:79" s="11" customFormat="1" ht="10.5" customHeight="1">
      <c r="A23" s="105" t="s">
        <v>25</v>
      </c>
      <c r="B23" s="121">
        <v>142728063.22715002</v>
      </c>
      <c r="C23" s="1">
        <v>2973902</v>
      </c>
      <c r="D23" s="1">
        <v>122614</v>
      </c>
      <c r="E23" s="1">
        <v>0</v>
      </c>
      <c r="F23" s="1">
        <v>59668810.03124693</v>
      </c>
      <c r="G23" s="1">
        <v>2703775</v>
      </c>
      <c r="H23" s="1">
        <v>8822573</v>
      </c>
      <c r="I23" s="1">
        <v>13228473</v>
      </c>
      <c r="J23" s="1">
        <v>9694738</v>
      </c>
      <c r="K23" s="1">
        <v>3834887</v>
      </c>
      <c r="L23" s="1">
        <v>3512758</v>
      </c>
      <c r="M23" s="1">
        <v>2024320</v>
      </c>
      <c r="N23" s="106">
        <v>11124965</v>
      </c>
      <c r="O23" s="105" t="s">
        <v>25</v>
      </c>
      <c r="P23" s="1">
        <v>4890914</v>
      </c>
      <c r="Q23" s="1">
        <v>3547287.1959030912</v>
      </c>
      <c r="R23" s="1">
        <v>4585468</v>
      </c>
      <c r="S23" s="1">
        <v>7330349</v>
      </c>
      <c r="T23" s="1">
        <v>4662230</v>
      </c>
      <c r="U23" s="1">
        <v>142728063.22715002</v>
      </c>
      <c r="V23" s="1">
        <v>1769820</v>
      </c>
      <c r="W23" s="1">
        <v>766817</v>
      </c>
      <c r="X23" s="1">
        <v>143731066.22715002</v>
      </c>
      <c r="Y23" s="121">
        <v>3096516</v>
      </c>
      <c r="Z23" s="1">
        <v>68491383.03124693</v>
      </c>
      <c r="AA23" s="106">
        <v>71140164.195903093</v>
      </c>
      <c r="AB23" s="1"/>
      <c r="AC23" s="72">
        <v>32606</v>
      </c>
      <c r="AD23" s="71">
        <f t="shared" si="0"/>
        <v>4408.1171019796975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s="11" customFormat="1" ht="10.5" customHeight="1">
      <c r="A24" s="107" t="s">
        <v>26</v>
      </c>
      <c r="B24" s="122">
        <v>157925229.08610755</v>
      </c>
      <c r="C24" s="86">
        <v>1811956</v>
      </c>
      <c r="D24" s="86">
        <v>22829</v>
      </c>
      <c r="E24" s="86">
        <v>0</v>
      </c>
      <c r="F24" s="86">
        <v>59919662.748409957</v>
      </c>
      <c r="G24" s="86">
        <v>855718</v>
      </c>
      <c r="H24" s="86">
        <v>9941075</v>
      </c>
      <c r="I24" s="86">
        <v>16705332</v>
      </c>
      <c r="J24" s="86">
        <v>14966953</v>
      </c>
      <c r="K24" s="86">
        <v>4111333</v>
      </c>
      <c r="L24" s="86">
        <v>4019873</v>
      </c>
      <c r="M24" s="86">
        <v>1176997</v>
      </c>
      <c r="N24" s="108">
        <v>14664768</v>
      </c>
      <c r="O24" s="107" t="s">
        <v>26</v>
      </c>
      <c r="P24" s="86">
        <v>5218887</v>
      </c>
      <c r="Q24" s="86">
        <v>2921758.337697593</v>
      </c>
      <c r="R24" s="86">
        <v>2844556</v>
      </c>
      <c r="S24" s="86">
        <v>12443859</v>
      </c>
      <c r="T24" s="86">
        <v>6299672</v>
      </c>
      <c r="U24" s="86">
        <v>157925229.08610755</v>
      </c>
      <c r="V24" s="86">
        <v>1962691</v>
      </c>
      <c r="W24" s="86">
        <v>848464</v>
      </c>
      <c r="X24" s="86">
        <v>159039456.08610755</v>
      </c>
      <c r="Y24" s="122">
        <v>1834785</v>
      </c>
      <c r="Z24" s="86">
        <v>69860737.748409957</v>
      </c>
      <c r="AA24" s="108">
        <v>86229706.337697595</v>
      </c>
      <c r="AB24" s="1"/>
      <c r="AC24" s="73">
        <v>39724</v>
      </c>
      <c r="AD24" s="71">
        <f t="shared" si="0"/>
        <v>4003.6113202625002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</row>
    <row r="25" spans="1:79" s="11" customFormat="1" ht="10.5" customHeight="1">
      <c r="A25" s="105" t="s">
        <v>27</v>
      </c>
      <c r="B25" s="1">
        <v>11499931.962023685</v>
      </c>
      <c r="C25" s="1">
        <v>953242</v>
      </c>
      <c r="D25" s="1">
        <v>243633</v>
      </c>
      <c r="E25" s="1">
        <v>0</v>
      </c>
      <c r="F25" s="1">
        <v>296258.13771966961</v>
      </c>
      <c r="G25" s="1">
        <v>294655</v>
      </c>
      <c r="H25" s="1">
        <v>832557</v>
      </c>
      <c r="I25" s="1">
        <v>698202</v>
      </c>
      <c r="J25" s="1">
        <v>48923</v>
      </c>
      <c r="K25" s="1">
        <v>4218780</v>
      </c>
      <c r="L25" s="1">
        <v>336963</v>
      </c>
      <c r="M25" s="1">
        <v>197016</v>
      </c>
      <c r="N25" s="106">
        <v>1106032</v>
      </c>
      <c r="O25" s="105" t="s">
        <v>27</v>
      </c>
      <c r="P25" s="1">
        <v>42313</v>
      </c>
      <c r="Q25" s="1">
        <v>775085.82430401572</v>
      </c>
      <c r="R25" s="1">
        <v>557117</v>
      </c>
      <c r="S25" s="1">
        <v>511141</v>
      </c>
      <c r="T25" s="1">
        <v>388014</v>
      </c>
      <c r="U25" s="1">
        <v>11499931.962023685</v>
      </c>
      <c r="V25" s="1">
        <v>174020</v>
      </c>
      <c r="W25" s="1">
        <v>61784</v>
      </c>
      <c r="X25" s="1">
        <v>11612167.962023685</v>
      </c>
      <c r="Y25" s="121">
        <v>1196875</v>
      </c>
      <c r="Z25" s="1">
        <v>1128815.1377196696</v>
      </c>
      <c r="AA25" s="106">
        <v>9174241.8243040144</v>
      </c>
      <c r="AB25" s="1"/>
      <c r="AC25" s="72">
        <v>4204</v>
      </c>
      <c r="AD25" s="71">
        <f t="shared" si="0"/>
        <v>2762.1712564280888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</row>
    <row r="26" spans="1:79" s="11" customFormat="1" ht="10.5" customHeight="1">
      <c r="A26" s="105" t="s">
        <v>28</v>
      </c>
      <c r="B26" s="1">
        <v>17202996.862415172</v>
      </c>
      <c r="C26" s="1">
        <v>1080791</v>
      </c>
      <c r="D26" s="1">
        <v>315795</v>
      </c>
      <c r="E26" s="1">
        <v>0</v>
      </c>
      <c r="F26" s="1">
        <v>683116.19463550951</v>
      </c>
      <c r="G26" s="1">
        <v>800832</v>
      </c>
      <c r="H26" s="1">
        <v>809167</v>
      </c>
      <c r="I26" s="1">
        <v>1348505</v>
      </c>
      <c r="J26" s="1">
        <v>822487</v>
      </c>
      <c r="K26" s="1">
        <v>1836741</v>
      </c>
      <c r="L26" s="1">
        <v>632035</v>
      </c>
      <c r="M26" s="1">
        <v>571269</v>
      </c>
      <c r="N26" s="106">
        <v>1471666</v>
      </c>
      <c r="O26" s="105" t="s">
        <v>28</v>
      </c>
      <c r="P26" s="1">
        <v>208560</v>
      </c>
      <c r="Q26" s="1">
        <v>1465595.6677796636</v>
      </c>
      <c r="R26" s="1">
        <v>1170558</v>
      </c>
      <c r="S26" s="1">
        <v>2517521</v>
      </c>
      <c r="T26" s="1">
        <v>1468358</v>
      </c>
      <c r="U26" s="1">
        <v>17202996.862415172</v>
      </c>
      <c r="V26" s="1">
        <v>248796</v>
      </c>
      <c r="W26" s="1">
        <v>92424</v>
      </c>
      <c r="X26" s="1">
        <v>17359368.862415172</v>
      </c>
      <c r="Y26" s="121">
        <v>1396586</v>
      </c>
      <c r="Z26" s="1">
        <v>1492283.1946355095</v>
      </c>
      <c r="AA26" s="106">
        <v>14314127.667779662</v>
      </c>
      <c r="AB26" s="1"/>
      <c r="AC26" s="72">
        <v>7468</v>
      </c>
      <c r="AD26" s="71">
        <f t="shared" si="0"/>
        <v>2324.50038329073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</row>
    <row r="27" spans="1:79" s="11" customFormat="1" ht="10.5" customHeight="1">
      <c r="A27" s="105" t="s">
        <v>29</v>
      </c>
      <c r="B27" s="1">
        <v>4577139.7516112048</v>
      </c>
      <c r="C27" s="1">
        <v>1230017</v>
      </c>
      <c r="D27" s="1">
        <v>119047</v>
      </c>
      <c r="E27" s="1">
        <v>0</v>
      </c>
      <c r="F27" s="1">
        <v>12198.83551361655</v>
      </c>
      <c r="G27" s="1">
        <v>27921</v>
      </c>
      <c r="H27" s="1">
        <v>1265480</v>
      </c>
      <c r="I27" s="1">
        <v>55763</v>
      </c>
      <c r="J27" s="1">
        <v>24286</v>
      </c>
      <c r="K27" s="1">
        <v>231307</v>
      </c>
      <c r="L27" s="1">
        <v>109902</v>
      </c>
      <c r="M27" s="1">
        <v>46754</v>
      </c>
      <c r="N27" s="106">
        <v>289482</v>
      </c>
      <c r="O27" s="105" t="s">
        <v>29</v>
      </c>
      <c r="P27" s="1">
        <v>17091</v>
      </c>
      <c r="Q27" s="1">
        <v>370136.91609758849</v>
      </c>
      <c r="R27" s="1">
        <v>310940</v>
      </c>
      <c r="S27" s="1">
        <v>371917</v>
      </c>
      <c r="T27" s="1">
        <v>94897</v>
      </c>
      <c r="U27" s="1">
        <v>4577139.7516112048</v>
      </c>
      <c r="V27" s="1">
        <v>86488</v>
      </c>
      <c r="W27" s="1">
        <v>24591</v>
      </c>
      <c r="X27" s="1">
        <v>4639036.7516112048</v>
      </c>
      <c r="Y27" s="121">
        <v>1349064</v>
      </c>
      <c r="Z27" s="1">
        <v>1277678.8355136164</v>
      </c>
      <c r="AA27" s="106">
        <v>1950396.9160975884</v>
      </c>
      <c r="AB27" s="1"/>
      <c r="AC27" s="72">
        <v>1551</v>
      </c>
      <c r="AD27" s="71">
        <f t="shared" si="0"/>
        <v>2990.9972608711828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1:79" s="11" customFormat="1" ht="10.5" customHeight="1">
      <c r="A28" s="105" t="s">
        <v>30</v>
      </c>
      <c r="B28" s="1">
        <v>16065806.920589106</v>
      </c>
      <c r="C28" s="1">
        <v>1034154</v>
      </c>
      <c r="D28" s="1">
        <v>322528</v>
      </c>
      <c r="E28" s="1">
        <v>43108</v>
      </c>
      <c r="F28" s="1">
        <v>2541180.2401444148</v>
      </c>
      <c r="G28" s="1">
        <v>178139</v>
      </c>
      <c r="H28" s="1">
        <v>2117708</v>
      </c>
      <c r="I28" s="1">
        <v>1410972</v>
      </c>
      <c r="J28" s="1">
        <v>403691</v>
      </c>
      <c r="K28" s="1">
        <v>731545</v>
      </c>
      <c r="L28" s="1">
        <v>465310</v>
      </c>
      <c r="M28" s="1">
        <v>369012</v>
      </c>
      <c r="N28" s="106">
        <v>1529165</v>
      </c>
      <c r="O28" s="105" t="s">
        <v>30</v>
      </c>
      <c r="P28" s="1">
        <v>204858</v>
      </c>
      <c r="Q28" s="1">
        <v>1409723.6804446916</v>
      </c>
      <c r="R28" s="1">
        <v>1084192</v>
      </c>
      <c r="S28" s="1">
        <v>1182214</v>
      </c>
      <c r="T28" s="1">
        <v>1038307</v>
      </c>
      <c r="U28" s="1">
        <v>16065806.920589106</v>
      </c>
      <c r="V28" s="1">
        <v>232761</v>
      </c>
      <c r="W28" s="1">
        <v>86315</v>
      </c>
      <c r="X28" s="1">
        <v>16212252.920589106</v>
      </c>
      <c r="Y28" s="121">
        <v>1399790</v>
      </c>
      <c r="Z28" s="1">
        <v>4658888.2401444148</v>
      </c>
      <c r="AA28" s="106">
        <v>10007128.680444691</v>
      </c>
      <c r="AB28" s="1"/>
      <c r="AC28" s="72">
        <v>6491</v>
      </c>
      <c r="AD28" s="71">
        <f t="shared" si="0"/>
        <v>2497.6510430733488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79" s="11" customFormat="1" ht="10.5" customHeight="1">
      <c r="A29" s="105" t="s">
        <v>31</v>
      </c>
      <c r="B29" s="1">
        <v>41029860.570887968</v>
      </c>
      <c r="C29" s="1">
        <v>1376740</v>
      </c>
      <c r="D29" s="1">
        <v>123249</v>
      </c>
      <c r="E29" s="1">
        <v>0</v>
      </c>
      <c r="F29" s="1">
        <v>26333316.724059727</v>
      </c>
      <c r="G29" s="1">
        <v>588882</v>
      </c>
      <c r="H29" s="1">
        <v>1513142</v>
      </c>
      <c r="I29" s="1">
        <v>1368076</v>
      </c>
      <c r="J29" s="1">
        <v>907208</v>
      </c>
      <c r="K29" s="1">
        <v>650542</v>
      </c>
      <c r="L29" s="1">
        <v>480945</v>
      </c>
      <c r="M29" s="1">
        <v>94829</v>
      </c>
      <c r="N29" s="106">
        <v>2066686</v>
      </c>
      <c r="O29" s="105" t="s">
        <v>31</v>
      </c>
      <c r="P29" s="1">
        <v>1115155</v>
      </c>
      <c r="Q29" s="1">
        <v>675719.8468282352</v>
      </c>
      <c r="R29" s="1">
        <v>683008</v>
      </c>
      <c r="S29" s="1">
        <v>723554</v>
      </c>
      <c r="T29" s="1">
        <v>2328808</v>
      </c>
      <c r="U29" s="1">
        <v>41029860.570887968</v>
      </c>
      <c r="V29" s="1">
        <v>524403</v>
      </c>
      <c r="W29" s="1">
        <v>220436</v>
      </c>
      <c r="X29" s="1">
        <v>41333827.570887968</v>
      </c>
      <c r="Y29" s="121">
        <v>1499989</v>
      </c>
      <c r="Z29" s="1">
        <v>27846458.724059727</v>
      </c>
      <c r="AA29" s="106">
        <v>11683412.846828241</v>
      </c>
      <c r="AB29" s="1"/>
      <c r="AC29" s="72">
        <v>6810</v>
      </c>
      <c r="AD29" s="71">
        <f t="shared" si="0"/>
        <v>6069.5782042419924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s="11" customFormat="1" ht="10.5" customHeight="1">
      <c r="A30" s="107" t="s">
        <v>62</v>
      </c>
      <c r="B30" s="86">
        <v>29255667.049721055</v>
      </c>
      <c r="C30" s="86">
        <v>1881132</v>
      </c>
      <c r="D30" s="86">
        <v>179125</v>
      </c>
      <c r="E30" s="86">
        <v>0</v>
      </c>
      <c r="F30" s="86">
        <v>581417.41295384371</v>
      </c>
      <c r="G30" s="86">
        <v>967440</v>
      </c>
      <c r="H30" s="86">
        <v>3884948</v>
      </c>
      <c r="I30" s="86">
        <v>1598392</v>
      </c>
      <c r="J30" s="86">
        <v>453760</v>
      </c>
      <c r="K30" s="86">
        <v>4748533</v>
      </c>
      <c r="L30" s="86">
        <v>859675</v>
      </c>
      <c r="M30" s="86">
        <v>353092</v>
      </c>
      <c r="N30" s="108">
        <v>4208047</v>
      </c>
      <c r="O30" s="107" t="s">
        <v>32</v>
      </c>
      <c r="P30" s="86">
        <v>545972</v>
      </c>
      <c r="Q30" s="86">
        <v>1602407.6367672093</v>
      </c>
      <c r="R30" s="86">
        <v>2440572</v>
      </c>
      <c r="S30" s="86">
        <v>2760596</v>
      </c>
      <c r="T30" s="86">
        <v>2190558</v>
      </c>
      <c r="U30" s="86">
        <v>29255667.049721055</v>
      </c>
      <c r="V30" s="86">
        <v>399242</v>
      </c>
      <c r="W30" s="86">
        <v>157178</v>
      </c>
      <c r="X30" s="86">
        <v>29497731.049721055</v>
      </c>
      <c r="Y30" s="122">
        <v>2060257</v>
      </c>
      <c r="Z30" s="86">
        <v>4466365.4129538434</v>
      </c>
      <c r="AA30" s="108">
        <v>22729044.636767212</v>
      </c>
      <c r="AB30" s="1"/>
      <c r="AC30" s="73">
        <v>11709</v>
      </c>
      <c r="AD30" s="71">
        <f t="shared" si="0"/>
        <v>2519.2357203622046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1:79" s="11" customFormat="1" ht="10.5" customHeight="1">
      <c r="A31" s="105" t="s">
        <v>33</v>
      </c>
      <c r="B31" s="1">
        <v>41296694.949077606</v>
      </c>
      <c r="C31" s="1">
        <v>1045447</v>
      </c>
      <c r="D31" s="1">
        <v>203375</v>
      </c>
      <c r="E31" s="1">
        <v>0</v>
      </c>
      <c r="F31" s="1">
        <v>3335819.8535148017</v>
      </c>
      <c r="G31" s="1">
        <v>1147366</v>
      </c>
      <c r="H31" s="1">
        <v>5673293</v>
      </c>
      <c r="I31" s="1">
        <v>4841226</v>
      </c>
      <c r="J31" s="1">
        <v>3245018</v>
      </c>
      <c r="K31" s="1">
        <v>476414</v>
      </c>
      <c r="L31" s="1">
        <v>1262195</v>
      </c>
      <c r="M31" s="1">
        <v>951010</v>
      </c>
      <c r="N31" s="106">
        <v>4024530</v>
      </c>
      <c r="O31" s="105" t="s">
        <v>33</v>
      </c>
      <c r="P31" s="1">
        <v>887306</v>
      </c>
      <c r="Q31" s="1">
        <v>3989940.0955628008</v>
      </c>
      <c r="R31" s="1">
        <v>2679296</v>
      </c>
      <c r="S31" s="1">
        <v>4328788</v>
      </c>
      <c r="T31" s="1">
        <v>3205671</v>
      </c>
      <c r="U31" s="1">
        <v>41296694.949077606</v>
      </c>
      <c r="V31" s="1">
        <v>553877</v>
      </c>
      <c r="W31" s="1">
        <v>221869</v>
      </c>
      <c r="X31" s="1">
        <v>41628702.949077606</v>
      </c>
      <c r="Y31" s="121">
        <v>1248822</v>
      </c>
      <c r="Z31" s="1">
        <v>9009112.8535148017</v>
      </c>
      <c r="AA31" s="106">
        <v>31038760.095562804</v>
      </c>
      <c r="AB31" s="1"/>
      <c r="AC31" s="72">
        <v>17527</v>
      </c>
      <c r="AD31" s="71">
        <f t="shared" si="0"/>
        <v>2375.1185570307302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</row>
    <row r="32" spans="1:79" s="11" customFormat="1" ht="10.5" customHeight="1">
      <c r="A32" s="105" t="s">
        <v>34</v>
      </c>
      <c r="B32" s="1">
        <v>50936453.494537733</v>
      </c>
      <c r="C32" s="1">
        <v>750082</v>
      </c>
      <c r="D32" s="1">
        <v>8</v>
      </c>
      <c r="E32" s="1">
        <v>58209</v>
      </c>
      <c r="F32" s="1">
        <v>13854069.678662108</v>
      </c>
      <c r="G32" s="1">
        <v>313066</v>
      </c>
      <c r="H32" s="1">
        <v>3214994</v>
      </c>
      <c r="I32" s="1">
        <v>14315049</v>
      </c>
      <c r="J32" s="1">
        <v>1609421</v>
      </c>
      <c r="K32" s="1">
        <v>1237763</v>
      </c>
      <c r="L32" s="1">
        <v>877340</v>
      </c>
      <c r="M32" s="1">
        <v>462548</v>
      </c>
      <c r="N32" s="106">
        <v>3702601</v>
      </c>
      <c r="O32" s="105" t="s">
        <v>34</v>
      </c>
      <c r="P32" s="1">
        <v>2374040</v>
      </c>
      <c r="Q32" s="1">
        <v>812267.81587562442</v>
      </c>
      <c r="R32" s="1">
        <v>675208</v>
      </c>
      <c r="S32" s="1">
        <v>3770641</v>
      </c>
      <c r="T32" s="1">
        <v>2909146</v>
      </c>
      <c r="U32" s="1">
        <v>50936453.494537733</v>
      </c>
      <c r="V32" s="1">
        <v>644541</v>
      </c>
      <c r="W32" s="1">
        <v>273660</v>
      </c>
      <c r="X32" s="1">
        <v>51307334.494537733</v>
      </c>
      <c r="Y32" s="121">
        <v>808299</v>
      </c>
      <c r="Z32" s="1">
        <v>17069063.678662106</v>
      </c>
      <c r="AA32" s="106">
        <v>33059090.815875627</v>
      </c>
      <c r="AB32" s="1"/>
      <c r="AC32" s="72">
        <v>8917</v>
      </c>
      <c r="AD32" s="71">
        <f t="shared" si="0"/>
        <v>5753.8784899111506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</row>
    <row r="33" spans="1:79" s="11" customFormat="1" ht="10.5" customHeight="1">
      <c r="A33" s="105" t="s">
        <v>35</v>
      </c>
      <c r="B33" s="1">
        <v>125293389.90861475</v>
      </c>
      <c r="C33" s="1">
        <v>2381231</v>
      </c>
      <c r="D33" s="1">
        <v>57770</v>
      </c>
      <c r="E33" s="1">
        <v>0</v>
      </c>
      <c r="F33" s="1">
        <v>41925555.624664411</v>
      </c>
      <c r="G33" s="1">
        <v>1635685</v>
      </c>
      <c r="H33" s="1">
        <v>6526615</v>
      </c>
      <c r="I33" s="1">
        <v>11118895</v>
      </c>
      <c r="J33" s="1">
        <v>16722699</v>
      </c>
      <c r="K33" s="1">
        <v>954034</v>
      </c>
      <c r="L33" s="1">
        <v>4791205</v>
      </c>
      <c r="M33" s="1">
        <v>923155</v>
      </c>
      <c r="N33" s="106">
        <v>8816586</v>
      </c>
      <c r="O33" s="105" t="s">
        <v>35</v>
      </c>
      <c r="P33" s="1">
        <v>7424448</v>
      </c>
      <c r="Q33" s="1">
        <v>7570382.2839503381</v>
      </c>
      <c r="R33" s="1">
        <v>2137024</v>
      </c>
      <c r="S33" s="1">
        <v>8040561</v>
      </c>
      <c r="T33" s="1">
        <v>4267544</v>
      </c>
      <c r="U33" s="1">
        <v>125293389.90861475</v>
      </c>
      <c r="V33" s="1">
        <v>1569691</v>
      </c>
      <c r="W33" s="1">
        <v>673148</v>
      </c>
      <c r="X33" s="1">
        <v>126189932.90861475</v>
      </c>
      <c r="Y33" s="121">
        <v>2439001</v>
      </c>
      <c r="Z33" s="1">
        <v>48452170.624664411</v>
      </c>
      <c r="AA33" s="106">
        <v>74402218.283950344</v>
      </c>
      <c r="AB33" s="1"/>
      <c r="AC33" s="72">
        <v>33294</v>
      </c>
      <c r="AD33" s="71">
        <f t="shared" si="0"/>
        <v>3790.1703883166565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s="11" customFormat="1" ht="10.5" customHeight="1">
      <c r="A34" s="105" t="s">
        <v>36</v>
      </c>
      <c r="B34" s="1">
        <v>27555294.404201929</v>
      </c>
      <c r="C34" s="1">
        <v>1636271</v>
      </c>
      <c r="D34" s="1">
        <v>87695</v>
      </c>
      <c r="E34" s="1">
        <v>127268</v>
      </c>
      <c r="F34" s="1">
        <v>5174426.6340756351</v>
      </c>
      <c r="G34" s="1">
        <v>432895</v>
      </c>
      <c r="H34" s="1">
        <v>2661936</v>
      </c>
      <c r="I34" s="1">
        <v>1230863</v>
      </c>
      <c r="J34" s="1">
        <v>2651232</v>
      </c>
      <c r="K34" s="1">
        <v>222259</v>
      </c>
      <c r="L34" s="1">
        <v>778008</v>
      </c>
      <c r="M34" s="1">
        <v>951602</v>
      </c>
      <c r="N34" s="106">
        <v>3236681</v>
      </c>
      <c r="O34" s="105" t="s">
        <v>36</v>
      </c>
      <c r="P34" s="1">
        <v>1197209</v>
      </c>
      <c r="Q34" s="1">
        <v>1014091.7701262931</v>
      </c>
      <c r="R34" s="1">
        <v>1186474</v>
      </c>
      <c r="S34" s="1">
        <v>3300990</v>
      </c>
      <c r="T34" s="1">
        <v>1665393</v>
      </c>
      <c r="U34" s="1">
        <v>27555294.404201929</v>
      </c>
      <c r="V34" s="1">
        <v>377511</v>
      </c>
      <c r="W34" s="1">
        <v>148043</v>
      </c>
      <c r="X34" s="1">
        <v>27784762.404201929</v>
      </c>
      <c r="Y34" s="121">
        <v>1851234</v>
      </c>
      <c r="Z34" s="1">
        <v>7836362.6340756351</v>
      </c>
      <c r="AA34" s="106">
        <v>17867697.770126294</v>
      </c>
      <c r="AB34" s="1"/>
      <c r="AC34" s="72">
        <v>10920</v>
      </c>
      <c r="AD34" s="71">
        <f t="shared" si="0"/>
        <v>2544.3921615569529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</row>
    <row r="35" spans="1:79" s="11" customFormat="1" ht="10.5" customHeight="1">
      <c r="A35" s="107" t="s">
        <v>63</v>
      </c>
      <c r="B35" s="86">
        <v>34650894.31502822</v>
      </c>
      <c r="C35" s="86">
        <v>4401988</v>
      </c>
      <c r="D35" s="86">
        <v>1000466</v>
      </c>
      <c r="E35" s="86">
        <v>3261</v>
      </c>
      <c r="F35" s="86">
        <v>2107487.0855330676</v>
      </c>
      <c r="G35" s="86">
        <v>854138</v>
      </c>
      <c r="H35" s="86">
        <v>3835938</v>
      </c>
      <c r="I35" s="86">
        <v>1889076</v>
      </c>
      <c r="J35" s="86">
        <v>1120554</v>
      </c>
      <c r="K35" s="86">
        <v>1077257</v>
      </c>
      <c r="L35" s="86">
        <v>1227229</v>
      </c>
      <c r="M35" s="86">
        <v>733699</v>
      </c>
      <c r="N35" s="108">
        <v>2677580</v>
      </c>
      <c r="O35" s="107" t="s">
        <v>37</v>
      </c>
      <c r="P35" s="86">
        <v>877838</v>
      </c>
      <c r="Q35" s="86">
        <v>3399095.2294951561</v>
      </c>
      <c r="R35" s="86">
        <v>1909401</v>
      </c>
      <c r="S35" s="86">
        <v>5359028</v>
      </c>
      <c r="T35" s="86">
        <v>2176859</v>
      </c>
      <c r="U35" s="86">
        <v>34650894.31502822</v>
      </c>
      <c r="V35" s="86">
        <v>474131</v>
      </c>
      <c r="W35" s="86">
        <v>186164</v>
      </c>
      <c r="X35" s="86">
        <v>34938861.31502822</v>
      </c>
      <c r="Y35" s="122">
        <v>5405715</v>
      </c>
      <c r="Z35" s="86">
        <v>5943425.0855330676</v>
      </c>
      <c r="AA35" s="108">
        <v>23301754.229495153</v>
      </c>
      <c r="AB35" s="1"/>
      <c r="AC35" s="73">
        <v>15886</v>
      </c>
      <c r="AD35" s="71">
        <f t="shared" si="0"/>
        <v>2199.3491952050999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10.5" customHeight="1">
      <c r="A36" s="123" t="s">
        <v>64</v>
      </c>
      <c r="B36" s="111">
        <v>22091934.346736126</v>
      </c>
      <c r="C36" s="111">
        <v>3570898</v>
      </c>
      <c r="D36" s="111">
        <v>8978</v>
      </c>
      <c r="E36" s="111">
        <v>2151</v>
      </c>
      <c r="F36" s="111">
        <v>275825.70761258603</v>
      </c>
      <c r="G36" s="111">
        <v>651704</v>
      </c>
      <c r="H36" s="111">
        <v>2231159</v>
      </c>
      <c r="I36" s="111">
        <v>1592656</v>
      </c>
      <c r="J36" s="111">
        <v>1415142</v>
      </c>
      <c r="K36" s="111">
        <v>367928</v>
      </c>
      <c r="L36" s="111">
        <v>954242</v>
      </c>
      <c r="M36" s="111">
        <v>446113</v>
      </c>
      <c r="N36" s="124">
        <v>3007641</v>
      </c>
      <c r="O36" s="123" t="s">
        <v>38</v>
      </c>
      <c r="P36" s="111">
        <v>337298</v>
      </c>
      <c r="Q36" s="111">
        <v>1592012.6391235411</v>
      </c>
      <c r="R36" s="111">
        <v>1119690</v>
      </c>
      <c r="S36" s="111">
        <v>3190053</v>
      </c>
      <c r="T36" s="111">
        <v>1328443</v>
      </c>
      <c r="U36" s="111">
        <v>22091934.346736126</v>
      </c>
      <c r="V36" s="111">
        <v>317368</v>
      </c>
      <c r="W36" s="111">
        <v>118690</v>
      </c>
      <c r="X36" s="111">
        <v>22290612.346736126</v>
      </c>
      <c r="Y36" s="125">
        <v>3582027</v>
      </c>
      <c r="Z36" s="111">
        <v>2506984.7076125862</v>
      </c>
      <c r="AA36" s="124">
        <v>16002922.63912354</v>
      </c>
      <c r="AB36" s="1"/>
      <c r="AC36" s="73">
        <v>12299</v>
      </c>
      <c r="AD36" s="71">
        <f t="shared" si="0"/>
        <v>1812.3922552025469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10.5" customHeight="1">
      <c r="A37" s="105" t="s">
        <v>65</v>
      </c>
      <c r="B37" s="121">
        <v>40861820.046560057</v>
      </c>
      <c r="C37" s="1">
        <v>1945332</v>
      </c>
      <c r="D37" s="1">
        <v>420042</v>
      </c>
      <c r="E37" s="1">
        <v>156647</v>
      </c>
      <c r="F37" s="1">
        <v>7439426.8872581981</v>
      </c>
      <c r="G37" s="1">
        <v>902608</v>
      </c>
      <c r="H37" s="1">
        <v>5917907</v>
      </c>
      <c r="I37" s="1">
        <v>2678726</v>
      </c>
      <c r="J37" s="1">
        <v>1109953</v>
      </c>
      <c r="K37" s="1">
        <v>919273</v>
      </c>
      <c r="L37" s="1">
        <v>1302382</v>
      </c>
      <c r="M37" s="1">
        <v>779253</v>
      </c>
      <c r="N37" s="106">
        <v>3957274</v>
      </c>
      <c r="O37" s="105" t="s">
        <v>39</v>
      </c>
      <c r="P37" s="1">
        <v>703105</v>
      </c>
      <c r="Q37" s="1">
        <v>3708754.1593018579</v>
      </c>
      <c r="R37" s="1">
        <v>2326548</v>
      </c>
      <c r="S37" s="1">
        <v>4973971</v>
      </c>
      <c r="T37" s="1">
        <v>1620618</v>
      </c>
      <c r="U37" s="1">
        <v>40861820.046560057</v>
      </c>
      <c r="V37" s="1">
        <v>552192</v>
      </c>
      <c r="W37" s="1">
        <v>219533</v>
      </c>
      <c r="X37" s="1">
        <v>41194479.046560057</v>
      </c>
      <c r="Y37" s="121">
        <v>2522021</v>
      </c>
      <c r="Z37" s="148">
        <v>13357333.887258198</v>
      </c>
      <c r="AA37" s="106">
        <v>24982465.159301858</v>
      </c>
      <c r="AB37" s="1"/>
      <c r="AC37" s="72">
        <v>18338</v>
      </c>
      <c r="AD37" s="71">
        <f t="shared" si="0"/>
        <v>2246.3997735063831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10.5" customHeight="1">
      <c r="A38" s="107" t="s">
        <v>40</v>
      </c>
      <c r="B38" s="122">
        <v>7964079.4362325193</v>
      </c>
      <c r="C38" s="86">
        <v>518689</v>
      </c>
      <c r="D38" s="86">
        <v>56132</v>
      </c>
      <c r="E38" s="86">
        <v>166827</v>
      </c>
      <c r="F38" s="86">
        <v>563847.59257507499</v>
      </c>
      <c r="G38" s="86">
        <v>76622</v>
      </c>
      <c r="H38" s="86">
        <v>1636944</v>
      </c>
      <c r="I38" s="86">
        <v>574167</v>
      </c>
      <c r="J38" s="86">
        <v>265167</v>
      </c>
      <c r="K38" s="86">
        <v>159622</v>
      </c>
      <c r="L38" s="86">
        <v>341421</v>
      </c>
      <c r="M38" s="86">
        <v>128262</v>
      </c>
      <c r="N38" s="108">
        <v>1306403</v>
      </c>
      <c r="O38" s="107" t="s">
        <v>40</v>
      </c>
      <c r="P38" s="86">
        <v>70011</v>
      </c>
      <c r="Q38" s="86">
        <v>689707.84365744458</v>
      </c>
      <c r="R38" s="86">
        <v>467247</v>
      </c>
      <c r="S38" s="86">
        <v>552464</v>
      </c>
      <c r="T38" s="86">
        <v>390546</v>
      </c>
      <c r="U38" s="86">
        <v>7964079.4362325193</v>
      </c>
      <c r="V38" s="86">
        <v>134242</v>
      </c>
      <c r="W38" s="86">
        <v>42788</v>
      </c>
      <c r="X38" s="86">
        <v>8055533.4362325193</v>
      </c>
      <c r="Y38" s="122">
        <v>741648</v>
      </c>
      <c r="Z38" s="86">
        <v>2200791.5925750751</v>
      </c>
      <c r="AA38" s="108">
        <v>5021639.8436574442</v>
      </c>
      <c r="AB38" s="1"/>
      <c r="AC38" s="72">
        <v>4834</v>
      </c>
      <c r="AD38" s="71">
        <f t="shared" si="0"/>
        <v>1666.4322375325858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10.5" customHeight="1">
      <c r="A39" s="105" t="s">
        <v>41</v>
      </c>
      <c r="B39" s="1">
        <v>35497558.82945665</v>
      </c>
      <c r="C39" s="1">
        <v>2272995</v>
      </c>
      <c r="D39" s="1">
        <v>95356</v>
      </c>
      <c r="E39" s="1">
        <v>4316</v>
      </c>
      <c r="F39" s="1">
        <v>12328567.173656084</v>
      </c>
      <c r="G39" s="1">
        <v>272597</v>
      </c>
      <c r="H39" s="1">
        <v>1558847</v>
      </c>
      <c r="I39" s="1">
        <v>5823914</v>
      </c>
      <c r="J39" s="1">
        <v>856839</v>
      </c>
      <c r="K39" s="1">
        <v>396627</v>
      </c>
      <c r="L39" s="1">
        <v>772037</v>
      </c>
      <c r="M39" s="1">
        <v>180773</v>
      </c>
      <c r="N39" s="106">
        <v>2887724</v>
      </c>
      <c r="O39" s="105" t="s">
        <v>41</v>
      </c>
      <c r="P39" s="1">
        <v>1536504</v>
      </c>
      <c r="Q39" s="1">
        <v>1518441.6558005668</v>
      </c>
      <c r="R39" s="1">
        <v>1307244</v>
      </c>
      <c r="S39" s="1">
        <v>1879256</v>
      </c>
      <c r="T39" s="1">
        <v>1805521</v>
      </c>
      <c r="U39" s="1">
        <v>35497558.82945665</v>
      </c>
      <c r="V39" s="1">
        <v>469987</v>
      </c>
      <c r="W39" s="1">
        <v>190713</v>
      </c>
      <c r="X39" s="1">
        <v>35776832.82945665</v>
      </c>
      <c r="Y39" s="121">
        <v>2372667</v>
      </c>
      <c r="Z39" s="1">
        <v>13887414.173656084</v>
      </c>
      <c r="AA39" s="106">
        <v>19237477.655800566</v>
      </c>
      <c r="AB39" s="1"/>
      <c r="AC39" s="74">
        <v>10909</v>
      </c>
      <c r="AD39" s="71">
        <f t="shared" si="0"/>
        <v>3279.5703391196857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10.5" customHeight="1">
      <c r="A40" s="105" t="s">
        <v>42</v>
      </c>
      <c r="B40" s="1">
        <v>23211885.467914548</v>
      </c>
      <c r="C40" s="1">
        <v>2042007</v>
      </c>
      <c r="D40" s="1">
        <v>320674</v>
      </c>
      <c r="E40" s="1">
        <v>4070</v>
      </c>
      <c r="F40" s="1">
        <v>2296349.9261194104</v>
      </c>
      <c r="G40" s="1">
        <v>1129312</v>
      </c>
      <c r="H40" s="1">
        <v>2000677</v>
      </c>
      <c r="I40" s="1">
        <v>2183997</v>
      </c>
      <c r="J40" s="1">
        <v>174835</v>
      </c>
      <c r="K40" s="1">
        <v>380463</v>
      </c>
      <c r="L40" s="1">
        <v>723637</v>
      </c>
      <c r="M40" s="1">
        <v>624164</v>
      </c>
      <c r="N40" s="106">
        <v>2373336</v>
      </c>
      <c r="O40" s="105" t="s">
        <v>42</v>
      </c>
      <c r="P40" s="1">
        <v>833215</v>
      </c>
      <c r="Q40" s="1">
        <v>2021378.541795139</v>
      </c>
      <c r="R40" s="1">
        <v>1818671</v>
      </c>
      <c r="S40" s="1">
        <v>3030704</v>
      </c>
      <c r="T40" s="1">
        <v>1254395</v>
      </c>
      <c r="U40" s="1">
        <v>23211885.467914548</v>
      </c>
      <c r="V40" s="1">
        <v>325310</v>
      </c>
      <c r="W40" s="1">
        <v>124707</v>
      </c>
      <c r="X40" s="1">
        <v>23412488.467914548</v>
      </c>
      <c r="Y40" s="121">
        <v>2366751</v>
      </c>
      <c r="Z40" s="1">
        <v>4297026.9261194104</v>
      </c>
      <c r="AA40" s="106">
        <v>16548107.541795138</v>
      </c>
      <c r="AB40" s="1"/>
      <c r="AC40" s="72">
        <v>10107</v>
      </c>
      <c r="AD40" s="71">
        <f t="shared" si="0"/>
        <v>2316.4626959448451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10.5" customHeight="1">
      <c r="A41" s="105" t="s">
        <v>43</v>
      </c>
      <c r="B41" s="1">
        <v>6659043.2679639561</v>
      </c>
      <c r="C41" s="1">
        <v>655098</v>
      </c>
      <c r="D41" s="1">
        <v>43980</v>
      </c>
      <c r="E41" s="1">
        <v>4482</v>
      </c>
      <c r="F41" s="1">
        <v>1032577.4140191227</v>
      </c>
      <c r="G41" s="1">
        <v>189173</v>
      </c>
      <c r="H41" s="1">
        <v>408103</v>
      </c>
      <c r="I41" s="1">
        <v>599802</v>
      </c>
      <c r="J41" s="1">
        <v>263252</v>
      </c>
      <c r="K41" s="1">
        <v>259805</v>
      </c>
      <c r="L41" s="1">
        <v>295128</v>
      </c>
      <c r="M41" s="1">
        <v>179211</v>
      </c>
      <c r="N41" s="106">
        <v>782285</v>
      </c>
      <c r="O41" s="105" t="s">
        <v>43</v>
      </c>
      <c r="P41" s="1">
        <v>50325</v>
      </c>
      <c r="Q41" s="1">
        <v>644324.85394483316</v>
      </c>
      <c r="R41" s="1">
        <v>286729</v>
      </c>
      <c r="S41" s="1">
        <v>433397</v>
      </c>
      <c r="T41" s="1">
        <v>531371</v>
      </c>
      <c r="U41" s="1">
        <v>6659043.2679639561</v>
      </c>
      <c r="V41" s="1">
        <v>117373</v>
      </c>
      <c r="W41" s="1">
        <v>35776</v>
      </c>
      <c r="X41" s="1">
        <v>6740640.2679639561</v>
      </c>
      <c r="Y41" s="121">
        <v>703560</v>
      </c>
      <c r="Z41" s="1">
        <v>1440680.4140191227</v>
      </c>
      <c r="AA41" s="106">
        <v>4514802.8539448334</v>
      </c>
      <c r="AB41" s="1"/>
      <c r="AC41" s="72">
        <v>4144</v>
      </c>
      <c r="AD41" s="71">
        <f t="shared" si="0"/>
        <v>1626.6023812654335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10.5" customHeight="1">
      <c r="A42" s="105" t="s">
        <v>44</v>
      </c>
      <c r="B42" s="1">
        <v>5482606.2389687169</v>
      </c>
      <c r="C42" s="1">
        <v>214838</v>
      </c>
      <c r="D42" s="1">
        <v>406598</v>
      </c>
      <c r="E42" s="1">
        <v>4336</v>
      </c>
      <c r="F42" s="1">
        <v>671557.38719479158</v>
      </c>
      <c r="G42" s="1">
        <v>269759</v>
      </c>
      <c r="H42" s="1">
        <v>908517</v>
      </c>
      <c r="I42" s="1">
        <v>67931</v>
      </c>
      <c r="J42" s="1">
        <v>42568</v>
      </c>
      <c r="K42" s="1">
        <v>198988</v>
      </c>
      <c r="L42" s="1">
        <v>170287</v>
      </c>
      <c r="M42" s="1">
        <v>54319</v>
      </c>
      <c r="N42" s="106">
        <v>424217</v>
      </c>
      <c r="O42" s="105" t="s">
        <v>44</v>
      </c>
      <c r="P42" s="1">
        <v>29313</v>
      </c>
      <c r="Q42" s="1">
        <v>653901.85177392501</v>
      </c>
      <c r="R42" s="1">
        <v>429608</v>
      </c>
      <c r="S42" s="1">
        <v>737685</v>
      </c>
      <c r="T42" s="1">
        <v>198183</v>
      </c>
      <c r="U42" s="1">
        <v>5482606.2389687169</v>
      </c>
      <c r="V42" s="1">
        <v>98958</v>
      </c>
      <c r="W42" s="1">
        <v>29456</v>
      </c>
      <c r="X42" s="1">
        <v>5552108.2389687169</v>
      </c>
      <c r="Y42" s="121">
        <v>625772</v>
      </c>
      <c r="Z42" s="1">
        <v>1580074.3871947916</v>
      </c>
      <c r="AA42" s="106">
        <v>3276759.8517739251</v>
      </c>
      <c r="AB42" s="1"/>
      <c r="AC42" s="72">
        <v>2304</v>
      </c>
      <c r="AD42" s="71">
        <f t="shared" si="0"/>
        <v>2409.7692009412835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10.5" customHeight="1">
      <c r="A43" s="105" t="s">
        <v>45</v>
      </c>
      <c r="B43" s="1">
        <v>8639704.7381393537</v>
      </c>
      <c r="C43" s="1">
        <v>1236207</v>
      </c>
      <c r="D43" s="1">
        <v>176906</v>
      </c>
      <c r="E43" s="1">
        <v>48370</v>
      </c>
      <c r="F43" s="1">
        <v>357753.97098595969</v>
      </c>
      <c r="G43" s="1">
        <v>198607</v>
      </c>
      <c r="H43" s="1">
        <v>956843</v>
      </c>
      <c r="I43" s="1">
        <v>740833</v>
      </c>
      <c r="J43" s="1">
        <v>232363</v>
      </c>
      <c r="K43" s="1">
        <v>236554</v>
      </c>
      <c r="L43" s="1">
        <v>329984</v>
      </c>
      <c r="M43" s="1">
        <v>84486</v>
      </c>
      <c r="N43" s="106">
        <v>888315</v>
      </c>
      <c r="O43" s="105" t="s">
        <v>45</v>
      </c>
      <c r="P43" s="1">
        <v>320214</v>
      </c>
      <c r="Q43" s="1">
        <v>1027206.7671533934</v>
      </c>
      <c r="R43" s="1">
        <v>459959</v>
      </c>
      <c r="S43" s="1">
        <v>986029</v>
      </c>
      <c r="T43" s="1">
        <v>359074</v>
      </c>
      <c r="U43" s="1">
        <v>8639704.7381393537</v>
      </c>
      <c r="V43" s="1">
        <v>141826</v>
      </c>
      <c r="W43" s="1">
        <v>46417</v>
      </c>
      <c r="X43" s="1">
        <v>8735113.7381393537</v>
      </c>
      <c r="Y43" s="121">
        <v>1461483</v>
      </c>
      <c r="Z43" s="1">
        <v>1314596.9709859597</v>
      </c>
      <c r="AA43" s="106">
        <v>5863624.7671533935</v>
      </c>
      <c r="AB43" s="1"/>
      <c r="AC43" s="72">
        <v>4657</v>
      </c>
      <c r="AD43" s="71">
        <f t="shared" si="0"/>
        <v>1875.6954559028031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10.5" customHeight="1">
      <c r="A44" s="105" t="s">
        <v>46</v>
      </c>
      <c r="B44" s="1">
        <v>5901784.9050969537</v>
      </c>
      <c r="C44" s="1">
        <v>19134</v>
      </c>
      <c r="D44" s="1">
        <v>568014</v>
      </c>
      <c r="E44" s="1">
        <v>11176</v>
      </c>
      <c r="F44" s="1">
        <v>247109.04341759425</v>
      </c>
      <c r="G44" s="1">
        <v>251717</v>
      </c>
      <c r="H44" s="1">
        <v>2894550</v>
      </c>
      <c r="I44" s="1">
        <v>114292</v>
      </c>
      <c r="J44" s="1">
        <v>21284</v>
      </c>
      <c r="K44" s="1">
        <v>67271</v>
      </c>
      <c r="L44" s="1">
        <v>81311</v>
      </c>
      <c r="M44" s="1">
        <v>46219</v>
      </c>
      <c r="N44" s="106">
        <v>311498</v>
      </c>
      <c r="O44" s="105" t="s">
        <v>46</v>
      </c>
      <c r="P44" s="1">
        <v>22352</v>
      </c>
      <c r="Q44" s="1">
        <v>610203.86167935899</v>
      </c>
      <c r="R44" s="1">
        <v>357463</v>
      </c>
      <c r="S44" s="1">
        <v>224741</v>
      </c>
      <c r="T44" s="1">
        <v>53450</v>
      </c>
      <c r="U44" s="1">
        <v>5901784.9050969537</v>
      </c>
      <c r="V44" s="1">
        <v>101001</v>
      </c>
      <c r="W44" s="1">
        <v>31708</v>
      </c>
      <c r="X44" s="1">
        <v>5971077.9050969537</v>
      </c>
      <c r="Y44" s="121">
        <v>598324</v>
      </c>
      <c r="Z44" s="1">
        <v>3141659.0434175944</v>
      </c>
      <c r="AA44" s="106">
        <v>2161801.8616793593</v>
      </c>
      <c r="AB44" s="1"/>
      <c r="AC44" s="72">
        <v>1115</v>
      </c>
      <c r="AD44" s="71">
        <f t="shared" si="0"/>
        <v>5355.2268207147563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1" customFormat="1" ht="10.5" customHeight="1">
      <c r="A45" s="105" t="s">
        <v>47</v>
      </c>
      <c r="B45" s="1">
        <v>7829232.4913847391</v>
      </c>
      <c r="C45" s="1">
        <v>195502</v>
      </c>
      <c r="D45" s="1">
        <v>280052</v>
      </c>
      <c r="E45" s="1">
        <v>4140</v>
      </c>
      <c r="F45" s="1">
        <v>112482.63392705617</v>
      </c>
      <c r="G45" s="1">
        <v>137792</v>
      </c>
      <c r="H45" s="1">
        <v>728352</v>
      </c>
      <c r="I45" s="1">
        <v>161794</v>
      </c>
      <c r="J45" s="1">
        <v>3273646</v>
      </c>
      <c r="K45" s="1">
        <v>209091</v>
      </c>
      <c r="L45" s="1">
        <v>245968</v>
      </c>
      <c r="M45" s="1">
        <v>60189</v>
      </c>
      <c r="N45" s="106">
        <v>606856</v>
      </c>
      <c r="O45" s="105" t="s">
        <v>47</v>
      </c>
      <c r="P45" s="1">
        <v>25163</v>
      </c>
      <c r="Q45" s="1">
        <v>628827.85745768284</v>
      </c>
      <c r="R45" s="1">
        <v>423449</v>
      </c>
      <c r="S45" s="1">
        <v>561138</v>
      </c>
      <c r="T45" s="1">
        <v>174790</v>
      </c>
      <c r="U45" s="1">
        <v>7829232.4913847391</v>
      </c>
      <c r="V45" s="1">
        <v>129386</v>
      </c>
      <c r="W45" s="1">
        <v>42063</v>
      </c>
      <c r="X45" s="1">
        <v>7916555.4913847391</v>
      </c>
      <c r="Y45" s="121">
        <v>479694</v>
      </c>
      <c r="Z45" s="1">
        <v>840834.63392705622</v>
      </c>
      <c r="AA45" s="106">
        <v>6508703.8574576825</v>
      </c>
      <c r="AB45" s="1"/>
      <c r="AC45" s="72">
        <v>3529</v>
      </c>
      <c r="AD45" s="71">
        <f t="shared" si="0"/>
        <v>2243.2857725658087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1" customFormat="1" ht="10.5" customHeight="1">
      <c r="A46" s="105" t="s">
        <v>48</v>
      </c>
      <c r="B46" s="1">
        <v>7061999.9274838539</v>
      </c>
      <c r="C46" s="1">
        <v>232109</v>
      </c>
      <c r="D46" s="1">
        <v>454197</v>
      </c>
      <c r="E46" s="1">
        <v>92318</v>
      </c>
      <c r="F46" s="1">
        <v>23648.077599754222</v>
      </c>
      <c r="G46" s="1">
        <v>96467</v>
      </c>
      <c r="H46" s="1">
        <v>2277170</v>
      </c>
      <c r="I46" s="1">
        <v>243939</v>
      </c>
      <c r="J46" s="1">
        <v>120559</v>
      </c>
      <c r="K46" s="1">
        <v>164639</v>
      </c>
      <c r="L46" s="1">
        <v>272941</v>
      </c>
      <c r="M46" s="1">
        <v>85658</v>
      </c>
      <c r="N46" s="106">
        <v>747943</v>
      </c>
      <c r="O46" s="105" t="s">
        <v>48</v>
      </c>
      <c r="P46" s="1">
        <v>106941</v>
      </c>
      <c r="Q46" s="1">
        <v>662238.84988409933</v>
      </c>
      <c r="R46" s="1">
        <v>601292</v>
      </c>
      <c r="S46" s="1">
        <v>365991</v>
      </c>
      <c r="T46" s="1">
        <v>513949</v>
      </c>
      <c r="U46" s="1">
        <v>7061999.9274838539</v>
      </c>
      <c r="V46" s="1">
        <v>121779</v>
      </c>
      <c r="W46" s="1">
        <v>37941</v>
      </c>
      <c r="X46" s="1">
        <v>7145837.9274838539</v>
      </c>
      <c r="Y46" s="121">
        <v>778624</v>
      </c>
      <c r="Z46" s="1">
        <v>2300818.0775997541</v>
      </c>
      <c r="AA46" s="106">
        <v>3982557.8498840998</v>
      </c>
      <c r="AB46" s="1"/>
      <c r="AC46" s="72">
        <v>3916</v>
      </c>
      <c r="AD46" s="71">
        <f t="shared" si="0"/>
        <v>1824.7798589080321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1" customFormat="1" ht="10.5" customHeight="1">
      <c r="A47" s="107" t="s">
        <v>66</v>
      </c>
      <c r="B47" s="86">
        <v>30922476.190995786</v>
      </c>
      <c r="C47" s="86">
        <v>3918864</v>
      </c>
      <c r="D47" s="86">
        <v>299318</v>
      </c>
      <c r="E47" s="86">
        <v>10814</v>
      </c>
      <c r="F47" s="86">
        <v>1500711.6088231609</v>
      </c>
      <c r="G47" s="86">
        <v>560558</v>
      </c>
      <c r="H47" s="86">
        <v>1876412</v>
      </c>
      <c r="I47" s="86">
        <v>3377993</v>
      </c>
      <c r="J47" s="86">
        <v>864230</v>
      </c>
      <c r="K47" s="86">
        <v>596852</v>
      </c>
      <c r="L47" s="86">
        <v>1173744</v>
      </c>
      <c r="M47" s="86">
        <v>832549</v>
      </c>
      <c r="N47" s="108">
        <v>3597831</v>
      </c>
      <c r="O47" s="107" t="s">
        <v>49</v>
      </c>
      <c r="P47" s="86">
        <v>3038090</v>
      </c>
      <c r="Q47" s="86">
        <v>1843252.5821726234</v>
      </c>
      <c r="R47" s="86">
        <v>2137327</v>
      </c>
      <c r="S47" s="86">
        <v>3305732</v>
      </c>
      <c r="T47" s="86">
        <v>1988198</v>
      </c>
      <c r="U47" s="86">
        <v>30922476.190995786</v>
      </c>
      <c r="V47" s="86">
        <v>429786</v>
      </c>
      <c r="W47" s="86">
        <v>166133</v>
      </c>
      <c r="X47" s="86">
        <v>31186129.190995786</v>
      </c>
      <c r="Y47" s="122">
        <v>4228996</v>
      </c>
      <c r="Z47" s="86">
        <v>3377123.6088231606</v>
      </c>
      <c r="AA47" s="108">
        <v>23316356.582172625</v>
      </c>
      <c r="AB47" s="1"/>
      <c r="AC47" s="73">
        <v>15989</v>
      </c>
      <c r="AD47" s="71">
        <f t="shared" si="0"/>
        <v>1950.4740253296509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79" s="11" customFormat="1" ht="10.5" customHeight="1">
      <c r="A48" s="123" t="s">
        <v>50</v>
      </c>
      <c r="B48" s="125">
        <v>42862431.544823378</v>
      </c>
      <c r="C48" s="111">
        <v>871415</v>
      </c>
      <c r="D48" s="111">
        <v>104700</v>
      </c>
      <c r="E48" s="111">
        <v>109004</v>
      </c>
      <c r="F48" s="111">
        <v>1348757.7927022236</v>
      </c>
      <c r="G48" s="111">
        <v>25537375</v>
      </c>
      <c r="H48" s="111">
        <v>2089266</v>
      </c>
      <c r="I48" s="111">
        <v>957497</v>
      </c>
      <c r="J48" s="111">
        <v>569729</v>
      </c>
      <c r="K48" s="111">
        <v>508693</v>
      </c>
      <c r="L48" s="111">
        <v>584205</v>
      </c>
      <c r="M48" s="111">
        <v>347390</v>
      </c>
      <c r="N48" s="124">
        <v>2249964</v>
      </c>
      <c r="O48" s="123" t="s">
        <v>50</v>
      </c>
      <c r="P48" s="111">
        <v>472649</v>
      </c>
      <c r="Q48" s="111">
        <v>1093521.7521211528</v>
      </c>
      <c r="R48" s="111">
        <v>1672629</v>
      </c>
      <c r="S48" s="111">
        <v>3562617</v>
      </c>
      <c r="T48" s="111">
        <v>783019</v>
      </c>
      <c r="U48" s="111">
        <v>42862431.544823378</v>
      </c>
      <c r="V48" s="111">
        <v>549415</v>
      </c>
      <c r="W48" s="111">
        <v>230281</v>
      </c>
      <c r="X48" s="111">
        <v>43181565.544823378</v>
      </c>
      <c r="Y48" s="125">
        <v>1085119</v>
      </c>
      <c r="Z48" s="111">
        <v>3438023.7927022236</v>
      </c>
      <c r="AA48" s="124">
        <v>38339288.752121158</v>
      </c>
      <c r="AB48" s="1"/>
      <c r="AC48" s="73">
        <v>7978</v>
      </c>
      <c r="AD48" s="71">
        <f t="shared" si="0"/>
        <v>5412.5802888973903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</row>
    <row r="49" spans="1:135" s="11" customFormat="1" ht="10.5" customHeight="1">
      <c r="A49" s="109" t="s">
        <v>51</v>
      </c>
      <c r="B49" s="87">
        <v>5461073309.8663092</v>
      </c>
      <c r="C49" s="87">
        <v>165044039</v>
      </c>
      <c r="D49" s="87">
        <v>12061177</v>
      </c>
      <c r="E49" s="87">
        <v>13840207.6</v>
      </c>
      <c r="F49" s="87">
        <v>968760367.50314021</v>
      </c>
      <c r="G49" s="87">
        <v>123809897</v>
      </c>
      <c r="H49" s="87">
        <v>324396464</v>
      </c>
      <c r="I49" s="87">
        <v>566269092</v>
      </c>
      <c r="J49" s="87">
        <v>251828613</v>
      </c>
      <c r="K49" s="87">
        <v>170278338</v>
      </c>
      <c r="L49" s="87">
        <v>192150190</v>
      </c>
      <c r="M49" s="87">
        <v>204034493</v>
      </c>
      <c r="N49" s="110">
        <v>589338214</v>
      </c>
      <c r="O49" s="109" t="s">
        <v>51</v>
      </c>
      <c r="P49" s="87">
        <v>340115693</v>
      </c>
      <c r="Q49" s="87">
        <v>376023733.76316828</v>
      </c>
      <c r="R49" s="87">
        <v>261056345</v>
      </c>
      <c r="S49" s="87">
        <v>612675665</v>
      </c>
      <c r="T49" s="87">
        <v>289390781</v>
      </c>
      <c r="U49" s="87">
        <v>5461073309.8663092</v>
      </c>
      <c r="V49" s="87">
        <v>69616018</v>
      </c>
      <c r="W49" s="87">
        <v>29339998</v>
      </c>
      <c r="X49" s="87">
        <v>5501349329.8663092</v>
      </c>
      <c r="Y49" s="126">
        <v>190945423.59999999</v>
      </c>
      <c r="Z49" s="87">
        <v>1293156831.5031402</v>
      </c>
      <c r="AA49" s="110">
        <v>3976971054.7631683</v>
      </c>
      <c r="AB49" s="1"/>
      <c r="AC49" s="75">
        <v>1801467</v>
      </c>
      <c r="AD49" s="71">
        <f t="shared" si="0"/>
        <v>3053.8163229558518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</row>
    <row r="50" spans="1:135" ht="14.25" customHeight="1" thickBot="1">
      <c r="A50" s="29" t="s">
        <v>72</v>
      </c>
      <c r="B50" s="145">
        <f>AVERAGE(B4:B48)</f>
        <v>121357184.66369574</v>
      </c>
      <c r="C50" s="145">
        <f t="shared" ref="C50:AA50" si="1">AVERAGE(C4:C48)</f>
        <v>3667645.3111111112</v>
      </c>
      <c r="D50" s="189">
        <f>D49/COUNTA($A$4:$A$48)</f>
        <v>268026.15555555554</v>
      </c>
      <c r="E50" s="189">
        <f>E49/COUNTA($A$4:$A$48)</f>
        <v>307560.1688888889</v>
      </c>
      <c r="F50" s="145">
        <f t="shared" si="1"/>
        <v>21528008.166736446</v>
      </c>
      <c r="G50" s="145">
        <f t="shared" si="1"/>
        <v>2751331.0444444446</v>
      </c>
      <c r="H50" s="145">
        <f t="shared" si="1"/>
        <v>7208810.3111111112</v>
      </c>
      <c r="I50" s="145">
        <f t="shared" si="1"/>
        <v>12583757.6</v>
      </c>
      <c r="J50" s="145">
        <f t="shared" si="1"/>
        <v>5596191.4000000004</v>
      </c>
      <c r="K50" s="145">
        <f t="shared" si="1"/>
        <v>3783963.0666666669</v>
      </c>
      <c r="L50" s="145">
        <f t="shared" si="1"/>
        <v>4270004.222222222</v>
      </c>
      <c r="M50" s="145">
        <f t="shared" si="1"/>
        <v>4534099.8444444444</v>
      </c>
      <c r="N50" s="145">
        <f t="shared" si="1"/>
        <v>13096404.755555555</v>
      </c>
      <c r="O50" s="31" t="s">
        <v>152</v>
      </c>
      <c r="P50" s="145">
        <f t="shared" si="1"/>
        <v>7558126.5111111114</v>
      </c>
      <c r="Q50" s="145">
        <f t="shared" si="1"/>
        <v>8356082.972514851</v>
      </c>
      <c r="R50" s="145">
        <f t="shared" si="1"/>
        <v>5801252.111111111</v>
      </c>
      <c r="S50" s="145">
        <f t="shared" si="1"/>
        <v>13615014.777777778</v>
      </c>
      <c r="T50" s="145">
        <f t="shared" si="1"/>
        <v>6430906.2444444448</v>
      </c>
      <c r="U50" s="145">
        <f t="shared" si="1"/>
        <v>121357184.66369574</v>
      </c>
      <c r="V50" s="145">
        <f t="shared" si="1"/>
        <v>1547022.6222222222</v>
      </c>
      <c r="W50" s="145">
        <f t="shared" si="1"/>
        <v>651999.95555555553</v>
      </c>
      <c r="X50" s="145">
        <f t="shared" si="1"/>
        <v>122252207.33036241</v>
      </c>
      <c r="Y50" s="145">
        <f t="shared" si="1"/>
        <v>4243231.6355555551</v>
      </c>
      <c r="Z50" s="145">
        <f t="shared" si="1"/>
        <v>28736818.477847554</v>
      </c>
      <c r="AA50" s="145">
        <f t="shared" si="1"/>
        <v>88377134.550292626</v>
      </c>
      <c r="AB50" s="30"/>
      <c r="AC50" s="76">
        <f t="shared" ref="AC50" si="2">AVERAGE(AC4:AC48)</f>
        <v>40032.6</v>
      </c>
      <c r="AD50" s="77">
        <f>X50/AC50</f>
        <v>3053.8163229558513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</row>
    <row r="51" spans="1:135" ht="12.75" thickTop="1"/>
    <row r="52" spans="1:135" s="17" customFormat="1">
      <c r="A52" s="142" t="s">
        <v>171</v>
      </c>
      <c r="AC52" s="17">
        <f>SUM(AC4:AC48)</f>
        <v>1801467</v>
      </c>
    </row>
    <row r="53" spans="1:135" s="17" customFormat="1">
      <c r="A53" s="31" t="s">
        <v>151</v>
      </c>
    </row>
    <row r="54" spans="1:135" s="17" customFormat="1">
      <c r="A54" s="179" t="s">
        <v>161</v>
      </c>
    </row>
    <row r="55" spans="1:135" s="17" customFormat="1" ht="9" customHeight="1"/>
    <row r="56" spans="1:135" s="17" customFormat="1" ht="9" customHeight="1"/>
    <row r="57" spans="1:135" s="17" customFormat="1" ht="9" customHeight="1"/>
    <row r="58" spans="1:135" s="17" customFormat="1" ht="9" customHeight="1"/>
    <row r="59" spans="1:135" s="17" customFormat="1" ht="9" customHeight="1"/>
    <row r="60" spans="1:135" s="17" customFormat="1" ht="9" customHeight="1"/>
    <row r="61" spans="1:135" s="17" customFormat="1" ht="9" customHeight="1"/>
    <row r="62" spans="1:135" s="17" customFormat="1" ht="9" customHeight="1"/>
    <row r="63" spans="1:135" s="17" customFormat="1" ht="9" customHeight="1"/>
    <row r="64" spans="1:135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9" customHeight="1"/>
    <row r="76" s="17" customFormat="1" ht="9" customHeight="1"/>
    <row r="77" s="17" customFormat="1" ht="9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11.1" customHeight="1"/>
    <row r="99" s="17" customFormat="1" ht="11.1" customHeight="1"/>
    <row r="100" s="17" customFormat="1" ht="11.1" customHeight="1"/>
    <row r="101" s="17" customFormat="1" ht="9" customHeight="1"/>
    <row r="102" s="17" customFormat="1" ht="9" customHeight="1"/>
    <row r="103" s="17" customFormat="1" ht="9" customHeight="1"/>
    <row r="104" s="17" customFormat="1" ht="9" customHeight="1"/>
    <row r="105" s="17" customFormat="1" ht="9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" customHeight="1"/>
    <row r="121" s="17" customFormat="1" ht="9" customHeight="1"/>
    <row r="122" s="17" customFormat="1" ht="9" customHeight="1"/>
    <row r="123" s="17" customFormat="1" ht="9" customHeight="1"/>
    <row r="124" s="17" customFormat="1" ht="9" customHeight="1"/>
    <row r="125" s="17" customFormat="1" ht="9" customHeight="1"/>
    <row r="126" s="17" customFormat="1" ht="9" customHeight="1"/>
    <row r="127" s="17" customFormat="1" ht="9" customHeight="1"/>
    <row r="128" s="17" customFormat="1" ht="9" customHeight="1"/>
    <row r="129" s="17" customFormat="1" ht="9" customHeight="1"/>
    <row r="130" s="17" customFormat="1" ht="9" customHeight="1"/>
    <row r="131" s="17" customFormat="1" ht="9" customHeight="1"/>
    <row r="132" s="17" customFormat="1" ht="9" customHeight="1"/>
    <row r="133" s="17" customFormat="1" ht="9" customHeight="1"/>
    <row r="134" s="17" customFormat="1" ht="9" customHeight="1"/>
    <row r="135" s="17" customFormat="1" ht="9" customHeight="1"/>
    <row r="136" s="17" customFormat="1" ht="9" customHeight="1"/>
    <row r="137" s="17" customFormat="1" ht="9" customHeight="1"/>
    <row r="138" s="17" customFormat="1" ht="9" customHeight="1"/>
    <row r="139" s="17" customFormat="1" ht="9" customHeight="1"/>
    <row r="140" s="17" customFormat="1" ht="9" customHeight="1"/>
    <row r="141" s="17" customFormat="1" ht="9" customHeight="1"/>
    <row r="142" s="17" customFormat="1" ht="9" customHeight="1"/>
    <row r="143" s="17" customFormat="1" ht="9.9499999999999993" customHeigh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</sheetData>
  <sheetProtection sheet="1" objects="1" scenarios="1"/>
  <mergeCells count="1">
    <mergeCell ref="Y2:AA2"/>
  </mergeCells>
  <phoneticPr fontId="5"/>
  <pageMargins left="0.78740157480314965" right="0.59055118110236227" top="0.78740157480314965" bottom="0.78740157480314965" header="0.51181102362204722" footer="0.51181102362204722"/>
  <pageSetup paperSize="9" scale="85" orientation="landscape" r:id="rId1"/>
  <headerFooter alignWithMargins="0"/>
  <colBreaks count="1" manualBreakCount="1">
    <brk id="14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Z337"/>
  <sheetViews>
    <sheetView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/>
  <cols>
    <col min="1" max="1" width="9.28515625" style="29" customWidth="1"/>
    <col min="2" max="2" width="12.85546875" style="29" customWidth="1"/>
    <col min="3" max="3" width="11.42578125" style="29" customWidth="1"/>
    <col min="4" max="4" width="9.7109375" style="29" customWidth="1"/>
    <col min="5" max="5" width="11.140625" style="29" customWidth="1"/>
    <col min="6" max="6" width="13.28515625" style="29" bestFit="1" customWidth="1"/>
    <col min="7" max="11" width="12" style="29" customWidth="1"/>
    <col min="12" max="12" width="11.5703125" style="29" customWidth="1"/>
    <col min="13" max="13" width="11" style="29" customWidth="1"/>
    <col min="14" max="14" width="12.7109375" style="29" customWidth="1"/>
    <col min="15" max="15" width="10.85546875" style="29" customWidth="1"/>
    <col min="16" max="16" width="12.85546875" style="29" customWidth="1"/>
    <col min="17" max="18" width="11.28515625" style="29" customWidth="1"/>
    <col min="19" max="19" width="12" style="29" customWidth="1"/>
    <col min="20" max="20" width="11.5703125" style="29" customWidth="1"/>
    <col min="21" max="21" width="12" style="29" customWidth="1"/>
    <col min="22" max="22" width="12.85546875" style="29" customWidth="1"/>
    <col min="23" max="23" width="12.7109375" style="29" customWidth="1"/>
    <col min="24" max="24" width="13.5703125" style="29" customWidth="1"/>
    <col min="25" max="25" width="12.140625" style="29" customWidth="1"/>
    <col min="26" max="26" width="12.85546875" style="29" customWidth="1"/>
    <col min="27" max="27" width="13.28515625" style="29" customWidth="1"/>
    <col min="28" max="28" width="5" style="17" customWidth="1"/>
    <col min="29" max="29" width="11.28515625" style="17" customWidth="1"/>
    <col min="30" max="30" width="10" style="17" customWidth="1"/>
    <col min="31" max="31" width="9.28515625" style="17" customWidth="1"/>
    <col min="32" max="37" width="12" style="17" customWidth="1"/>
    <col min="38" max="38" width="10" style="17" customWidth="1"/>
    <col min="39" max="39" width="10.7109375" style="17" customWidth="1"/>
    <col min="40" max="40" width="10.28515625" style="17" customWidth="1"/>
    <col min="41" max="41" width="9.5703125" style="17" customWidth="1"/>
    <col min="42" max="42" width="10.85546875" style="17" customWidth="1"/>
    <col min="43" max="43" width="9.7109375" style="17" customWidth="1"/>
    <col min="44" max="44" width="9" style="17" customWidth="1"/>
    <col min="45" max="46" width="9.7109375" style="17" customWidth="1"/>
    <col min="47" max="47" width="10.140625" style="17" customWidth="1"/>
    <col min="48" max="48" width="9.85546875" style="17" customWidth="1"/>
    <col min="49" max="49" width="10.85546875" style="17" customWidth="1"/>
    <col min="50" max="50" width="10" style="17" customWidth="1"/>
    <col min="51" max="51" width="11.140625" style="17" customWidth="1"/>
    <col min="52" max="52" width="10.140625" style="17" customWidth="1"/>
    <col min="53" max="53" width="10.5703125" style="17" customWidth="1"/>
    <col min="54" max="54" width="10.7109375" style="17" customWidth="1"/>
    <col min="55" max="78" width="9.140625" style="17"/>
    <col min="79" max="16384" width="9.140625" style="29"/>
  </cols>
  <sheetData>
    <row r="1" spans="1:78" s="11" customFormat="1" ht="10.5" customHeight="1" thickBot="1">
      <c r="A1" s="11" t="s">
        <v>159</v>
      </c>
      <c r="C1" s="12" t="s">
        <v>84</v>
      </c>
      <c r="D1" s="13" t="s">
        <v>54</v>
      </c>
      <c r="E1" s="13"/>
      <c r="M1" s="14"/>
      <c r="N1" s="14" t="s">
        <v>53</v>
      </c>
      <c r="O1" s="11" t="s">
        <v>159</v>
      </c>
      <c r="P1" s="15"/>
      <c r="Q1" s="16" t="str">
        <f>$C$1</f>
        <v>平成24年度</v>
      </c>
      <c r="R1" s="15" t="s">
        <v>54</v>
      </c>
      <c r="AB1" s="14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1:78" s="11" customFormat="1" ht="14.25" customHeight="1" thickTop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  <c r="O2" s="91"/>
      <c r="P2" s="94"/>
      <c r="Q2" s="94"/>
      <c r="R2" s="94"/>
      <c r="S2" s="94"/>
      <c r="T2" s="94"/>
      <c r="U2" s="96" t="s">
        <v>1</v>
      </c>
      <c r="V2" s="97" t="s">
        <v>153</v>
      </c>
      <c r="W2" s="98" t="s">
        <v>154</v>
      </c>
      <c r="X2" s="96" t="s">
        <v>2</v>
      </c>
      <c r="Y2" s="196" t="s">
        <v>80</v>
      </c>
      <c r="Z2" s="197"/>
      <c r="AA2" s="198"/>
      <c r="AB2" s="112"/>
      <c r="AC2" s="78"/>
      <c r="AD2" s="6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5" customFormat="1" ht="10.5" customHeight="1">
      <c r="A3" s="90"/>
      <c r="B3" s="99"/>
      <c r="C3" s="100" t="s">
        <v>3</v>
      </c>
      <c r="D3" s="101" t="s">
        <v>4</v>
      </c>
      <c r="E3" s="101" t="s">
        <v>5</v>
      </c>
      <c r="F3" s="101" t="s">
        <v>81</v>
      </c>
      <c r="G3" s="101" t="s">
        <v>103</v>
      </c>
      <c r="H3" s="101" t="s">
        <v>105</v>
      </c>
      <c r="I3" s="101" t="s">
        <v>155</v>
      </c>
      <c r="J3" s="101" t="s">
        <v>108</v>
      </c>
      <c r="K3" s="101" t="s">
        <v>110</v>
      </c>
      <c r="L3" s="101" t="s">
        <v>112</v>
      </c>
      <c r="M3" s="102" t="s">
        <v>114</v>
      </c>
      <c r="N3" s="103" t="s">
        <v>116</v>
      </c>
      <c r="O3" s="90"/>
      <c r="P3" s="104" t="s">
        <v>118</v>
      </c>
      <c r="Q3" s="113" t="s">
        <v>120</v>
      </c>
      <c r="R3" s="114" t="s">
        <v>122</v>
      </c>
      <c r="S3" s="102" t="s">
        <v>124</v>
      </c>
      <c r="T3" s="102" t="s">
        <v>126</v>
      </c>
      <c r="U3" s="115"/>
      <c r="V3" s="116" t="s">
        <v>82</v>
      </c>
      <c r="W3" s="117" t="s">
        <v>83</v>
      </c>
      <c r="X3" s="115"/>
      <c r="Y3" s="118" t="s">
        <v>129</v>
      </c>
      <c r="Z3" s="114" t="s">
        <v>130</v>
      </c>
      <c r="AA3" s="119" t="s">
        <v>131</v>
      </c>
      <c r="AB3" s="5"/>
      <c r="AC3" s="153" t="s">
        <v>85</v>
      </c>
      <c r="AD3" s="79" t="s">
        <v>86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1" customFormat="1" ht="10.5" customHeight="1">
      <c r="A4" s="91" t="s">
        <v>6</v>
      </c>
      <c r="B4" s="1">
        <v>2269093866.8321238</v>
      </c>
      <c r="C4" s="1">
        <v>24033808</v>
      </c>
      <c r="D4" s="1">
        <v>284777</v>
      </c>
      <c r="E4" s="1">
        <v>3866365</v>
      </c>
      <c r="F4" s="1">
        <v>158380625.44067645</v>
      </c>
      <c r="G4" s="1">
        <v>33729115</v>
      </c>
      <c r="H4" s="1">
        <v>89595936</v>
      </c>
      <c r="I4" s="1">
        <v>311700053</v>
      </c>
      <c r="J4" s="1">
        <v>87969802</v>
      </c>
      <c r="K4" s="1">
        <v>73353966</v>
      </c>
      <c r="L4" s="1">
        <v>107436781</v>
      </c>
      <c r="M4" s="1">
        <v>126835912</v>
      </c>
      <c r="N4" s="106">
        <v>293543251</v>
      </c>
      <c r="O4" s="105" t="s">
        <v>6</v>
      </c>
      <c r="P4" s="1">
        <v>209555494</v>
      </c>
      <c r="Q4" s="1">
        <v>220074785.39144728</v>
      </c>
      <c r="R4" s="1">
        <v>128051615</v>
      </c>
      <c r="S4" s="1">
        <v>269039490</v>
      </c>
      <c r="T4" s="1">
        <v>131642091</v>
      </c>
      <c r="U4" s="1">
        <v>2269093866.8321238</v>
      </c>
      <c r="V4" s="1">
        <v>25656435</v>
      </c>
      <c r="W4" s="1">
        <v>11215072</v>
      </c>
      <c r="X4" s="1">
        <v>2283535229.8321238</v>
      </c>
      <c r="Y4" s="120">
        <v>28184950</v>
      </c>
      <c r="Z4" s="1">
        <v>247976561.44067645</v>
      </c>
      <c r="AA4" s="106">
        <v>1992932355.3914473</v>
      </c>
      <c r="AB4" s="1"/>
      <c r="AC4" s="80">
        <v>738122</v>
      </c>
      <c r="AD4" s="71">
        <f>X4/AC4</f>
        <v>3093.7097523608886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1" customFormat="1" ht="10.5" customHeight="1">
      <c r="A5" s="105" t="s">
        <v>7</v>
      </c>
      <c r="B5" s="1">
        <v>376414709.28821683</v>
      </c>
      <c r="C5" s="1">
        <v>24089249</v>
      </c>
      <c r="D5" s="1">
        <v>918155</v>
      </c>
      <c r="E5" s="1">
        <v>203702</v>
      </c>
      <c r="F5" s="1">
        <v>82977686.177545309</v>
      </c>
      <c r="G5" s="1">
        <v>7813963</v>
      </c>
      <c r="H5" s="1">
        <v>16761907</v>
      </c>
      <c r="I5" s="1">
        <v>35676715</v>
      </c>
      <c r="J5" s="1">
        <v>24111626</v>
      </c>
      <c r="K5" s="1">
        <v>9566393</v>
      </c>
      <c r="L5" s="1">
        <v>9788355</v>
      </c>
      <c r="M5" s="1">
        <v>13199589</v>
      </c>
      <c r="N5" s="106">
        <v>38391714</v>
      </c>
      <c r="O5" s="105" t="s">
        <v>7</v>
      </c>
      <c r="P5" s="1">
        <v>16111810</v>
      </c>
      <c r="Q5" s="1">
        <v>19725766.110671494</v>
      </c>
      <c r="R5" s="1">
        <v>17080577</v>
      </c>
      <c r="S5" s="1">
        <v>41647283</v>
      </c>
      <c r="T5" s="1">
        <v>18350219</v>
      </c>
      <c r="U5" s="1">
        <v>376414709.28821683</v>
      </c>
      <c r="V5" s="1">
        <v>4315219</v>
      </c>
      <c r="W5" s="1">
        <v>1860442</v>
      </c>
      <c r="X5" s="1">
        <v>378869486.28821683</v>
      </c>
      <c r="Y5" s="121">
        <v>25211106</v>
      </c>
      <c r="Z5" s="1">
        <v>99739593.177545309</v>
      </c>
      <c r="AA5" s="106">
        <v>251464010.11067152</v>
      </c>
      <c r="AB5" s="1"/>
      <c r="AC5" s="80">
        <v>130524</v>
      </c>
      <c r="AD5" s="71">
        <f t="shared" ref="AD5:AD50" si="0">X5/AC5</f>
        <v>2902.6806279934481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1" customFormat="1" ht="10.5" customHeight="1">
      <c r="A6" s="105" t="s">
        <v>8</v>
      </c>
      <c r="B6" s="1">
        <v>104003556.17981729</v>
      </c>
      <c r="C6" s="1">
        <v>1463622</v>
      </c>
      <c r="D6" s="1">
        <v>289553</v>
      </c>
      <c r="E6" s="1">
        <v>60462</v>
      </c>
      <c r="F6" s="1">
        <v>12481280.68727378</v>
      </c>
      <c r="G6" s="1">
        <v>2645700</v>
      </c>
      <c r="H6" s="1">
        <v>3714782</v>
      </c>
      <c r="I6" s="1">
        <v>11195952</v>
      </c>
      <c r="J6" s="1">
        <v>6421925</v>
      </c>
      <c r="K6" s="1">
        <v>4980095</v>
      </c>
      <c r="L6" s="1">
        <v>3164279</v>
      </c>
      <c r="M6" s="1">
        <v>4442597</v>
      </c>
      <c r="N6" s="106">
        <v>10257338</v>
      </c>
      <c r="O6" s="105" t="s">
        <v>8</v>
      </c>
      <c r="P6" s="1">
        <v>4736654</v>
      </c>
      <c r="Q6" s="1">
        <v>8747679.4925435185</v>
      </c>
      <c r="R6" s="1">
        <v>4075007</v>
      </c>
      <c r="S6" s="1">
        <v>17073285</v>
      </c>
      <c r="T6" s="1">
        <v>8253345</v>
      </c>
      <c r="U6" s="1">
        <v>104003556.17981729</v>
      </c>
      <c r="V6" s="1">
        <v>1211637</v>
      </c>
      <c r="W6" s="1">
        <v>514041</v>
      </c>
      <c r="X6" s="1">
        <v>104701152.17981729</v>
      </c>
      <c r="Y6" s="121">
        <v>1813637</v>
      </c>
      <c r="Z6" s="1">
        <v>16196062.68727378</v>
      </c>
      <c r="AA6" s="106">
        <v>85993856.492543504</v>
      </c>
      <c r="AB6" s="1"/>
      <c r="AC6" s="80">
        <v>34961</v>
      </c>
      <c r="AD6" s="71">
        <f t="shared" si="0"/>
        <v>2994.7985520956863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1" customFormat="1" ht="10.5" customHeight="1">
      <c r="A7" s="105" t="s">
        <v>9</v>
      </c>
      <c r="B7" s="1">
        <v>98351334.392083868</v>
      </c>
      <c r="C7" s="1">
        <v>1615259</v>
      </c>
      <c r="D7" s="1">
        <v>22892</v>
      </c>
      <c r="E7" s="1">
        <v>124177</v>
      </c>
      <c r="F7" s="1">
        <v>10413266.147505134</v>
      </c>
      <c r="G7" s="1">
        <v>2723745</v>
      </c>
      <c r="H7" s="1">
        <v>3808396</v>
      </c>
      <c r="I7" s="1">
        <v>8879677</v>
      </c>
      <c r="J7" s="1">
        <v>2110746</v>
      </c>
      <c r="K7" s="1">
        <v>3768122</v>
      </c>
      <c r="L7" s="1">
        <v>3905332</v>
      </c>
      <c r="M7" s="1">
        <v>2876929</v>
      </c>
      <c r="N7" s="106">
        <v>15955771</v>
      </c>
      <c r="O7" s="105" t="s">
        <v>9</v>
      </c>
      <c r="P7" s="1">
        <v>4117784</v>
      </c>
      <c r="Q7" s="1">
        <v>4343771.244578734</v>
      </c>
      <c r="R7" s="1">
        <v>5866358</v>
      </c>
      <c r="S7" s="1">
        <v>18867832</v>
      </c>
      <c r="T7" s="1">
        <v>8951277</v>
      </c>
      <c r="U7" s="1">
        <v>98351334.392083868</v>
      </c>
      <c r="V7" s="1">
        <v>1199925</v>
      </c>
      <c r="W7" s="1">
        <v>486105</v>
      </c>
      <c r="X7" s="1">
        <v>99065154.392083868</v>
      </c>
      <c r="Y7" s="121">
        <v>1762328</v>
      </c>
      <c r="Z7" s="1">
        <v>14221662.147505134</v>
      </c>
      <c r="AA7" s="106">
        <v>82367344.244578734</v>
      </c>
      <c r="AB7" s="1"/>
      <c r="AC7" s="80">
        <v>54629</v>
      </c>
      <c r="AD7" s="71">
        <f t="shared" si="0"/>
        <v>1813.4169468978723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1" customFormat="1" ht="10.5" customHeight="1">
      <c r="A8" s="105" t="s">
        <v>10</v>
      </c>
      <c r="B8" s="1">
        <v>76790888.499011382</v>
      </c>
      <c r="C8" s="1">
        <v>1052925</v>
      </c>
      <c r="D8" s="1">
        <v>233597</v>
      </c>
      <c r="E8" s="1">
        <v>4262</v>
      </c>
      <c r="F8" s="1">
        <v>16929568.233632568</v>
      </c>
      <c r="G8" s="1">
        <v>2651074</v>
      </c>
      <c r="H8" s="1">
        <v>3502877</v>
      </c>
      <c r="I8" s="1">
        <v>6694748</v>
      </c>
      <c r="J8" s="1">
        <v>2569983</v>
      </c>
      <c r="K8" s="1">
        <v>1877267</v>
      </c>
      <c r="L8" s="1">
        <v>1949985</v>
      </c>
      <c r="M8" s="1">
        <v>2534959</v>
      </c>
      <c r="N8" s="106">
        <v>6460117</v>
      </c>
      <c r="O8" s="105" t="s">
        <v>10</v>
      </c>
      <c r="P8" s="1">
        <v>3630643</v>
      </c>
      <c r="Q8" s="1">
        <v>4713185.2653788188</v>
      </c>
      <c r="R8" s="1">
        <v>3501726</v>
      </c>
      <c r="S8" s="1">
        <v>14549280</v>
      </c>
      <c r="T8" s="1">
        <v>3934692</v>
      </c>
      <c r="U8" s="1">
        <v>76790888.499011382</v>
      </c>
      <c r="V8" s="1">
        <v>904083</v>
      </c>
      <c r="W8" s="1">
        <v>379542</v>
      </c>
      <c r="X8" s="1">
        <v>77315429.499011382</v>
      </c>
      <c r="Y8" s="121">
        <v>1290784</v>
      </c>
      <c r="Z8" s="1">
        <v>20432445.233632568</v>
      </c>
      <c r="AA8" s="106">
        <v>55067659.265378818</v>
      </c>
      <c r="AB8" s="1"/>
      <c r="AC8" s="80">
        <v>26380</v>
      </c>
      <c r="AD8" s="71">
        <f t="shared" si="0"/>
        <v>2930.8350833590366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1" customFormat="1" ht="10.5" customHeight="1">
      <c r="A9" s="105" t="s">
        <v>11</v>
      </c>
      <c r="B9" s="1">
        <v>171619539.80570406</v>
      </c>
      <c r="C9" s="1">
        <v>15478229</v>
      </c>
      <c r="D9" s="1">
        <v>87752</v>
      </c>
      <c r="E9" s="1">
        <v>446717</v>
      </c>
      <c r="F9" s="1">
        <v>29413462.160621338</v>
      </c>
      <c r="G9" s="1">
        <v>2861328</v>
      </c>
      <c r="H9" s="1">
        <v>8053431</v>
      </c>
      <c r="I9" s="1">
        <v>13523275</v>
      </c>
      <c r="J9" s="1">
        <v>5992520</v>
      </c>
      <c r="K9" s="1">
        <v>4920150</v>
      </c>
      <c r="L9" s="1">
        <v>5263045</v>
      </c>
      <c r="M9" s="1">
        <v>6507876</v>
      </c>
      <c r="N9" s="106">
        <v>19634499</v>
      </c>
      <c r="O9" s="105" t="s">
        <v>11</v>
      </c>
      <c r="P9" s="1">
        <v>6604898</v>
      </c>
      <c r="Q9" s="1">
        <v>11456808.645082716</v>
      </c>
      <c r="R9" s="1">
        <v>10423690</v>
      </c>
      <c r="S9" s="1">
        <v>20690662</v>
      </c>
      <c r="T9" s="1">
        <v>10261197</v>
      </c>
      <c r="U9" s="1">
        <v>171619539.80570406</v>
      </c>
      <c r="V9" s="1">
        <v>2006100</v>
      </c>
      <c r="W9" s="1">
        <v>848235</v>
      </c>
      <c r="X9" s="1">
        <v>172777404.80570406</v>
      </c>
      <c r="Y9" s="121">
        <v>16012698</v>
      </c>
      <c r="Z9" s="1">
        <v>37466893.160621338</v>
      </c>
      <c r="AA9" s="106">
        <v>118139948.64508271</v>
      </c>
      <c r="AB9" s="1"/>
      <c r="AC9" s="80">
        <v>68527</v>
      </c>
      <c r="AD9" s="71">
        <f t="shared" si="0"/>
        <v>2521.3040816861098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1" customFormat="1" ht="10.5" customHeight="1">
      <c r="A10" s="105" t="s">
        <v>12</v>
      </c>
      <c r="B10" s="1">
        <v>154179262.90158081</v>
      </c>
      <c r="C10" s="1">
        <v>7717325</v>
      </c>
      <c r="D10" s="1">
        <v>697557</v>
      </c>
      <c r="E10" s="1">
        <v>198307</v>
      </c>
      <c r="F10" s="1">
        <v>45988943.407638051</v>
      </c>
      <c r="G10" s="1">
        <v>2741111</v>
      </c>
      <c r="H10" s="1">
        <v>9461267</v>
      </c>
      <c r="I10" s="1">
        <v>10484509</v>
      </c>
      <c r="J10" s="1">
        <v>5154350</v>
      </c>
      <c r="K10" s="1">
        <v>5223862</v>
      </c>
      <c r="L10" s="1">
        <v>3927737</v>
      </c>
      <c r="M10" s="1">
        <v>4339114</v>
      </c>
      <c r="N10" s="106">
        <v>13424753</v>
      </c>
      <c r="O10" s="105" t="s">
        <v>12</v>
      </c>
      <c r="P10" s="1">
        <v>4323643</v>
      </c>
      <c r="Q10" s="1">
        <v>8772530.4939427692</v>
      </c>
      <c r="R10" s="1">
        <v>7136069</v>
      </c>
      <c r="S10" s="1">
        <v>16805436</v>
      </c>
      <c r="T10" s="1">
        <v>7782749</v>
      </c>
      <c r="U10" s="1">
        <v>154179262.90158081</v>
      </c>
      <c r="V10" s="1">
        <v>1788086</v>
      </c>
      <c r="W10" s="1">
        <v>762036</v>
      </c>
      <c r="X10" s="1">
        <v>155205312.90158081</v>
      </c>
      <c r="Y10" s="121">
        <v>8613189</v>
      </c>
      <c r="Z10" s="1">
        <v>55450210.407638051</v>
      </c>
      <c r="AA10" s="106">
        <v>90115863.493942767</v>
      </c>
      <c r="AB10" s="1"/>
      <c r="AC10" s="80">
        <v>54200</v>
      </c>
      <c r="AD10" s="71">
        <f t="shared" si="0"/>
        <v>2863.5666587007531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1" customFormat="1" ht="10.5" customHeight="1">
      <c r="A11" s="105" t="s">
        <v>13</v>
      </c>
      <c r="B11" s="1">
        <v>165876667.12401643</v>
      </c>
      <c r="C11" s="1">
        <v>12099596</v>
      </c>
      <c r="D11" s="1">
        <v>518647</v>
      </c>
      <c r="E11" s="1">
        <v>66829</v>
      </c>
      <c r="F11" s="1">
        <v>55701880.529497229</v>
      </c>
      <c r="G11" s="1">
        <v>3365750</v>
      </c>
      <c r="H11" s="1">
        <v>9151728</v>
      </c>
      <c r="I11" s="1">
        <v>14135011</v>
      </c>
      <c r="J11" s="1">
        <v>5653534</v>
      </c>
      <c r="K11" s="1">
        <v>3882199</v>
      </c>
      <c r="L11" s="1">
        <v>3547184</v>
      </c>
      <c r="M11" s="1">
        <v>3707612</v>
      </c>
      <c r="N11" s="106">
        <v>12741013</v>
      </c>
      <c r="O11" s="105" t="s">
        <v>13</v>
      </c>
      <c r="P11" s="1">
        <v>3799305</v>
      </c>
      <c r="Q11" s="1">
        <v>10558789.594519196</v>
      </c>
      <c r="R11" s="1">
        <v>6004036</v>
      </c>
      <c r="S11" s="1">
        <v>13832562</v>
      </c>
      <c r="T11" s="1">
        <v>7110991</v>
      </c>
      <c r="U11" s="1">
        <v>165876667.12401643</v>
      </c>
      <c r="V11" s="1">
        <v>1898677</v>
      </c>
      <c r="W11" s="1">
        <v>819851</v>
      </c>
      <c r="X11" s="1">
        <v>166955493.12401643</v>
      </c>
      <c r="Y11" s="121">
        <v>12685072</v>
      </c>
      <c r="Z11" s="1">
        <v>64853608.529497229</v>
      </c>
      <c r="AA11" s="106">
        <v>88337986.594519198</v>
      </c>
      <c r="AB11" s="1"/>
      <c r="AC11" s="80">
        <v>49448</v>
      </c>
      <c r="AD11" s="71">
        <f t="shared" si="0"/>
        <v>3376.3851545869688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1" customFormat="1" ht="10.5" customHeight="1">
      <c r="A12" s="105" t="s">
        <v>14</v>
      </c>
      <c r="B12" s="1">
        <v>101070361.12735617</v>
      </c>
      <c r="C12" s="1">
        <v>2782023</v>
      </c>
      <c r="D12" s="1">
        <v>56925</v>
      </c>
      <c r="E12" s="1">
        <v>711149</v>
      </c>
      <c r="F12" s="1">
        <v>31050351.951685723</v>
      </c>
      <c r="G12" s="1">
        <v>2008047</v>
      </c>
      <c r="H12" s="1">
        <v>7741450</v>
      </c>
      <c r="I12" s="1">
        <v>9996058</v>
      </c>
      <c r="J12" s="1">
        <v>5627953</v>
      </c>
      <c r="K12" s="1">
        <v>1698040</v>
      </c>
      <c r="L12" s="1">
        <v>2754594</v>
      </c>
      <c r="M12" s="1">
        <v>2335978</v>
      </c>
      <c r="N12" s="106">
        <v>9827268</v>
      </c>
      <c r="O12" s="105" t="s">
        <v>14</v>
      </c>
      <c r="P12" s="1">
        <v>3220820</v>
      </c>
      <c r="Q12" s="1">
        <v>3119945.1756704478</v>
      </c>
      <c r="R12" s="1">
        <v>3291434</v>
      </c>
      <c r="S12" s="1">
        <v>9520178</v>
      </c>
      <c r="T12" s="1">
        <v>5328147</v>
      </c>
      <c r="U12" s="1">
        <v>101070361.12735617</v>
      </c>
      <c r="V12" s="1">
        <v>1185879</v>
      </c>
      <c r="W12" s="1">
        <v>499544</v>
      </c>
      <c r="X12" s="1">
        <v>101756696.12735617</v>
      </c>
      <c r="Y12" s="121">
        <v>3550097</v>
      </c>
      <c r="Z12" s="1">
        <v>38791801.951685727</v>
      </c>
      <c r="AA12" s="106">
        <v>58728462.175670445</v>
      </c>
      <c r="AB12" s="1"/>
      <c r="AC12" s="80">
        <v>37502</v>
      </c>
      <c r="AD12" s="71">
        <f t="shared" si="0"/>
        <v>2713.3671838130281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1" customFormat="1" ht="10.5" customHeight="1">
      <c r="A13" s="105" t="s">
        <v>55</v>
      </c>
      <c r="B13" s="1">
        <v>66653756.045333467</v>
      </c>
      <c r="C13" s="1">
        <v>1261308</v>
      </c>
      <c r="D13" s="1">
        <v>156248</v>
      </c>
      <c r="E13" s="1">
        <v>4115082</v>
      </c>
      <c r="F13" s="1">
        <v>4287780.8384972345</v>
      </c>
      <c r="G13" s="1">
        <v>2205775</v>
      </c>
      <c r="H13" s="1">
        <v>4552650</v>
      </c>
      <c r="I13" s="1">
        <v>5028608</v>
      </c>
      <c r="J13" s="1">
        <v>7976472</v>
      </c>
      <c r="K13" s="1">
        <v>3912737</v>
      </c>
      <c r="L13" s="1">
        <v>2043566</v>
      </c>
      <c r="M13" s="1">
        <v>2351318</v>
      </c>
      <c r="N13" s="106">
        <v>7442234</v>
      </c>
      <c r="O13" s="105" t="s">
        <v>15</v>
      </c>
      <c r="P13" s="1">
        <v>1936604</v>
      </c>
      <c r="Q13" s="1">
        <v>3673456.2068362297</v>
      </c>
      <c r="R13" s="1">
        <v>4001931</v>
      </c>
      <c r="S13" s="1">
        <v>7573755</v>
      </c>
      <c r="T13" s="1">
        <v>4134231</v>
      </c>
      <c r="U13" s="1">
        <v>66653756.045333467</v>
      </c>
      <c r="V13" s="1">
        <v>804411</v>
      </c>
      <c r="W13" s="1">
        <v>329438</v>
      </c>
      <c r="X13" s="1">
        <v>67128729.045333475</v>
      </c>
      <c r="Y13" s="121">
        <v>5532638</v>
      </c>
      <c r="Z13" s="1">
        <v>8840430.8384972345</v>
      </c>
      <c r="AA13" s="106">
        <v>52280687.206836231</v>
      </c>
      <c r="AB13" s="1"/>
      <c r="AC13" s="80">
        <v>28751</v>
      </c>
      <c r="AD13" s="71">
        <f t="shared" si="0"/>
        <v>2334.8311031036651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11" customFormat="1" ht="10.5" customHeight="1">
      <c r="A14" s="105" t="s">
        <v>56</v>
      </c>
      <c r="B14" s="121">
        <v>170114361.15266228</v>
      </c>
      <c r="C14" s="1">
        <v>11286658</v>
      </c>
      <c r="D14" s="1">
        <v>138701</v>
      </c>
      <c r="E14" s="4">
        <v>69163</v>
      </c>
      <c r="F14" s="1">
        <v>38698944.512858704</v>
      </c>
      <c r="G14" s="1">
        <v>2500455</v>
      </c>
      <c r="H14" s="1">
        <v>7021472</v>
      </c>
      <c r="I14" s="1">
        <v>13035341</v>
      </c>
      <c r="J14" s="1">
        <v>11551920</v>
      </c>
      <c r="K14" s="1">
        <v>3678983</v>
      </c>
      <c r="L14" s="1">
        <v>4656396</v>
      </c>
      <c r="M14" s="1">
        <v>3594277</v>
      </c>
      <c r="N14" s="106">
        <v>17766081</v>
      </c>
      <c r="O14" s="105" t="s">
        <v>16</v>
      </c>
      <c r="P14" s="1">
        <v>4346122</v>
      </c>
      <c r="Q14" s="1">
        <v>11363049.639803557</v>
      </c>
      <c r="R14" s="1">
        <v>8630627</v>
      </c>
      <c r="S14" s="1">
        <v>21734621</v>
      </c>
      <c r="T14" s="1">
        <v>10041550</v>
      </c>
      <c r="U14" s="1">
        <v>170114361.15266228</v>
      </c>
      <c r="V14" s="1">
        <v>1971655</v>
      </c>
      <c r="W14" s="1">
        <v>840796</v>
      </c>
      <c r="X14" s="1">
        <v>171245220.15266228</v>
      </c>
      <c r="Y14" s="121">
        <v>11494522</v>
      </c>
      <c r="Z14" s="1">
        <v>45720416.512858704</v>
      </c>
      <c r="AA14" s="106">
        <v>112899422.63980357</v>
      </c>
      <c r="AB14" s="1"/>
      <c r="AC14" s="80">
        <v>61112</v>
      </c>
      <c r="AD14" s="71">
        <f t="shared" si="0"/>
        <v>2802.1537529889756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1" customFormat="1" ht="10.5" customHeight="1">
      <c r="A15" s="105" t="s">
        <v>57</v>
      </c>
      <c r="B15" s="1">
        <v>79298387.662654281</v>
      </c>
      <c r="C15" s="1">
        <v>6057664</v>
      </c>
      <c r="D15" s="1">
        <v>435892</v>
      </c>
      <c r="E15" s="149">
        <v>0</v>
      </c>
      <c r="F15" s="1">
        <v>7881924.2609983385</v>
      </c>
      <c r="G15" s="1">
        <v>1684288</v>
      </c>
      <c r="H15" s="1">
        <v>9792126</v>
      </c>
      <c r="I15" s="1">
        <v>6271353</v>
      </c>
      <c r="J15" s="1">
        <v>1914505</v>
      </c>
      <c r="K15" s="1">
        <v>5472629</v>
      </c>
      <c r="L15" s="1">
        <v>2134223</v>
      </c>
      <c r="M15" s="1">
        <v>1941103</v>
      </c>
      <c r="N15" s="106">
        <v>6403935</v>
      </c>
      <c r="O15" s="105" t="s">
        <v>17</v>
      </c>
      <c r="P15" s="1">
        <v>2873201</v>
      </c>
      <c r="Q15" s="1">
        <v>7133496.4016559385</v>
      </c>
      <c r="R15" s="1">
        <v>4132617</v>
      </c>
      <c r="S15" s="1">
        <v>9895806</v>
      </c>
      <c r="T15" s="1">
        <v>5273625</v>
      </c>
      <c r="U15" s="1">
        <v>79298387.662654281</v>
      </c>
      <c r="V15" s="1">
        <v>934050</v>
      </c>
      <c r="W15" s="1">
        <v>391935</v>
      </c>
      <c r="X15" s="1">
        <v>79840502.662654281</v>
      </c>
      <c r="Y15" s="121">
        <v>6493556</v>
      </c>
      <c r="Z15" s="1">
        <v>17674050.260998338</v>
      </c>
      <c r="AA15" s="106">
        <v>55130781.401655942</v>
      </c>
      <c r="AB15" s="1"/>
      <c r="AC15" s="80">
        <v>27907</v>
      </c>
      <c r="AD15" s="71">
        <f t="shared" si="0"/>
        <v>2860.9489612876441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1" customFormat="1" ht="10.5" customHeight="1">
      <c r="A16" s="105" t="s">
        <v>58</v>
      </c>
      <c r="B16" s="121">
        <v>194454303.18860123</v>
      </c>
      <c r="C16" s="1">
        <v>4455133</v>
      </c>
      <c r="D16" s="1">
        <v>959994</v>
      </c>
      <c r="E16" s="4">
        <v>6608044</v>
      </c>
      <c r="F16" s="1">
        <v>9207907.1902384423</v>
      </c>
      <c r="G16" s="1">
        <v>5790728</v>
      </c>
      <c r="H16" s="1">
        <v>10972897</v>
      </c>
      <c r="I16" s="1">
        <v>20593325</v>
      </c>
      <c r="J16" s="1">
        <v>9740171</v>
      </c>
      <c r="K16" s="1">
        <v>6208420</v>
      </c>
      <c r="L16" s="1">
        <v>6893821</v>
      </c>
      <c r="M16" s="1">
        <v>7603114</v>
      </c>
      <c r="N16" s="106">
        <v>23175827</v>
      </c>
      <c r="O16" s="105" t="s">
        <v>18</v>
      </c>
      <c r="P16" s="1">
        <v>7508114</v>
      </c>
      <c r="Q16" s="1">
        <v>17731138.998362776</v>
      </c>
      <c r="R16" s="1">
        <v>11880091</v>
      </c>
      <c r="S16" s="1">
        <v>32620027</v>
      </c>
      <c r="T16" s="1">
        <v>12505551</v>
      </c>
      <c r="U16" s="1">
        <v>194454303.18860123</v>
      </c>
      <c r="V16" s="1">
        <v>2293967</v>
      </c>
      <c r="W16" s="1">
        <v>961097</v>
      </c>
      <c r="X16" s="1">
        <v>195787173.18860123</v>
      </c>
      <c r="Y16" s="121">
        <v>12023171</v>
      </c>
      <c r="Z16" s="1">
        <v>20180804.190238442</v>
      </c>
      <c r="AA16" s="106">
        <v>162250327.99836278</v>
      </c>
      <c r="AB16" s="1"/>
      <c r="AC16" s="80">
        <v>86610</v>
      </c>
      <c r="AD16" s="71">
        <f t="shared" si="0"/>
        <v>2260.5608265627666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1" customFormat="1" ht="10.5" customHeight="1">
      <c r="A17" s="107" t="s">
        <v>59</v>
      </c>
      <c r="B17" s="122">
        <v>168470125.3295067</v>
      </c>
      <c r="C17" s="86">
        <v>3968683</v>
      </c>
      <c r="D17" s="86">
        <v>17593</v>
      </c>
      <c r="E17" s="86">
        <v>0</v>
      </c>
      <c r="F17" s="86">
        <v>58132093.093729049</v>
      </c>
      <c r="G17" s="86">
        <v>2452051</v>
      </c>
      <c r="H17" s="86">
        <v>9413527</v>
      </c>
      <c r="I17" s="86">
        <v>12242703</v>
      </c>
      <c r="J17" s="86">
        <v>4368505</v>
      </c>
      <c r="K17" s="86">
        <v>2042379</v>
      </c>
      <c r="L17" s="86">
        <v>4623656</v>
      </c>
      <c r="M17" s="86">
        <v>1501177</v>
      </c>
      <c r="N17" s="108">
        <v>17693099</v>
      </c>
      <c r="O17" s="107" t="s">
        <v>19</v>
      </c>
      <c r="P17" s="86">
        <v>14883153</v>
      </c>
      <c r="Q17" s="86">
        <v>4187462.2357776579</v>
      </c>
      <c r="R17" s="86">
        <v>8422548</v>
      </c>
      <c r="S17" s="86">
        <v>19668723</v>
      </c>
      <c r="T17" s="86">
        <v>4852773</v>
      </c>
      <c r="U17" s="86">
        <v>168470125.3295067</v>
      </c>
      <c r="V17" s="86">
        <v>1937657</v>
      </c>
      <c r="W17" s="86">
        <v>832669</v>
      </c>
      <c r="X17" s="86">
        <v>169575113.3295067</v>
      </c>
      <c r="Y17" s="122">
        <v>3986276</v>
      </c>
      <c r="Z17" s="86">
        <v>67545620.093729049</v>
      </c>
      <c r="AA17" s="108">
        <v>96938229.235777646</v>
      </c>
      <c r="AB17" s="1"/>
      <c r="AC17" s="81">
        <v>56410</v>
      </c>
      <c r="AD17" s="71">
        <f t="shared" si="0"/>
        <v>3006.1179459228274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1" customFormat="1" ht="10.5" customHeight="1">
      <c r="A18" s="107" t="s">
        <v>60</v>
      </c>
      <c r="B18" s="86">
        <v>17272281.770711347</v>
      </c>
      <c r="C18" s="86">
        <v>868757</v>
      </c>
      <c r="D18" s="86">
        <v>211546</v>
      </c>
      <c r="E18" s="150">
        <v>0</v>
      </c>
      <c r="F18" s="86">
        <v>1039969.6922835242</v>
      </c>
      <c r="G18" s="86">
        <v>700769</v>
      </c>
      <c r="H18" s="86">
        <v>1819448</v>
      </c>
      <c r="I18" s="86">
        <v>1013677</v>
      </c>
      <c r="J18" s="86">
        <v>481615</v>
      </c>
      <c r="K18" s="86">
        <v>533842</v>
      </c>
      <c r="L18" s="86">
        <v>770556</v>
      </c>
      <c r="M18" s="86">
        <v>387340</v>
      </c>
      <c r="N18" s="108">
        <v>2302106</v>
      </c>
      <c r="O18" s="107" t="s">
        <v>20</v>
      </c>
      <c r="P18" s="86">
        <v>180840</v>
      </c>
      <c r="Q18" s="86">
        <v>1392895.0784278212</v>
      </c>
      <c r="R18" s="86">
        <v>1033182</v>
      </c>
      <c r="S18" s="86">
        <v>3453150</v>
      </c>
      <c r="T18" s="86">
        <v>1082589</v>
      </c>
      <c r="U18" s="86">
        <v>17272281.770711347</v>
      </c>
      <c r="V18" s="86">
        <v>239399</v>
      </c>
      <c r="W18" s="86">
        <v>85369</v>
      </c>
      <c r="X18" s="86">
        <v>17426311.770711347</v>
      </c>
      <c r="Y18" s="122">
        <v>1080303</v>
      </c>
      <c r="Z18" s="86">
        <v>2859417.6922835242</v>
      </c>
      <c r="AA18" s="108">
        <v>13332561.078427823</v>
      </c>
      <c r="AB18" s="1"/>
      <c r="AC18" s="81">
        <v>10971</v>
      </c>
      <c r="AD18" s="71">
        <f t="shared" si="0"/>
        <v>1588.3977550552681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1" customFormat="1" ht="10.5" customHeight="1">
      <c r="A19" s="105" t="s">
        <v>21</v>
      </c>
      <c r="B19" s="121">
        <v>10470635.915206177</v>
      </c>
      <c r="C19" s="1">
        <v>1213564</v>
      </c>
      <c r="D19" s="1">
        <v>18463</v>
      </c>
      <c r="E19" s="1">
        <v>0</v>
      </c>
      <c r="F19" s="1">
        <v>2363727.8786871945</v>
      </c>
      <c r="G19" s="1">
        <v>401088</v>
      </c>
      <c r="H19" s="1">
        <v>751545</v>
      </c>
      <c r="I19" s="1">
        <v>567876</v>
      </c>
      <c r="J19" s="1">
        <v>332460</v>
      </c>
      <c r="K19" s="1">
        <v>60758</v>
      </c>
      <c r="L19" s="1">
        <v>407377</v>
      </c>
      <c r="M19" s="1">
        <v>252454</v>
      </c>
      <c r="N19" s="106">
        <v>1424726</v>
      </c>
      <c r="O19" s="105" t="s">
        <v>21</v>
      </c>
      <c r="P19" s="1">
        <v>204776</v>
      </c>
      <c r="Q19" s="1">
        <v>648585.03651898273</v>
      </c>
      <c r="R19" s="1">
        <v>502854</v>
      </c>
      <c r="S19" s="1">
        <v>839575</v>
      </c>
      <c r="T19" s="1">
        <v>480807</v>
      </c>
      <c r="U19" s="1">
        <v>10470635.915206177</v>
      </c>
      <c r="V19" s="1">
        <v>153610</v>
      </c>
      <c r="W19" s="1">
        <v>51751</v>
      </c>
      <c r="X19" s="1">
        <v>10572494.915206177</v>
      </c>
      <c r="Y19" s="121">
        <v>1232027</v>
      </c>
      <c r="Z19" s="1">
        <v>3115272.8786871945</v>
      </c>
      <c r="AA19" s="106">
        <v>6123336.0365189826</v>
      </c>
      <c r="AB19" s="1"/>
      <c r="AC19" s="80">
        <v>5445</v>
      </c>
      <c r="AD19" s="71">
        <f t="shared" si="0"/>
        <v>1941.6886896613732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1" customFormat="1" ht="10.5" customHeight="1">
      <c r="A20" s="105" t="s">
        <v>22</v>
      </c>
      <c r="B20" s="121">
        <v>40260813.172450796</v>
      </c>
      <c r="C20" s="1">
        <v>1297164</v>
      </c>
      <c r="D20" s="1">
        <v>157539</v>
      </c>
      <c r="E20" s="1">
        <v>0</v>
      </c>
      <c r="F20" s="1">
        <v>23951625.113452129</v>
      </c>
      <c r="G20" s="1">
        <v>414596</v>
      </c>
      <c r="H20" s="1">
        <v>1345144</v>
      </c>
      <c r="I20" s="1">
        <v>1439401</v>
      </c>
      <c r="J20" s="1">
        <v>1851061</v>
      </c>
      <c r="K20" s="1">
        <v>912712</v>
      </c>
      <c r="L20" s="1">
        <v>728171</v>
      </c>
      <c r="M20" s="1">
        <v>536471</v>
      </c>
      <c r="N20" s="106">
        <v>2363907</v>
      </c>
      <c r="O20" s="105" t="s">
        <v>22</v>
      </c>
      <c r="P20" s="1">
        <v>473029</v>
      </c>
      <c r="Q20" s="1">
        <v>1047829.058998665</v>
      </c>
      <c r="R20" s="1">
        <v>1155790</v>
      </c>
      <c r="S20" s="1">
        <v>1392877</v>
      </c>
      <c r="T20" s="1">
        <v>1193497</v>
      </c>
      <c r="U20" s="1">
        <v>40260813.172450796</v>
      </c>
      <c r="V20" s="1">
        <v>479520</v>
      </c>
      <c r="W20" s="1">
        <v>198990</v>
      </c>
      <c r="X20" s="1">
        <v>40541343.172450796</v>
      </c>
      <c r="Y20" s="121">
        <v>1454703</v>
      </c>
      <c r="Z20" s="1">
        <v>25296769.113452129</v>
      </c>
      <c r="AA20" s="106">
        <v>13509341.058998667</v>
      </c>
      <c r="AB20" s="1"/>
      <c r="AC20" s="80">
        <v>10261</v>
      </c>
      <c r="AD20" s="71">
        <f t="shared" si="0"/>
        <v>3951.0128810496831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1" customFormat="1" ht="10.5" customHeight="1">
      <c r="A21" s="105" t="s">
        <v>23</v>
      </c>
      <c r="B21" s="121">
        <v>86524960.662190571</v>
      </c>
      <c r="C21" s="1">
        <v>959476</v>
      </c>
      <c r="D21" s="1">
        <v>821</v>
      </c>
      <c r="E21" s="1">
        <v>110916</v>
      </c>
      <c r="F21" s="1">
        <v>60950190.595216334</v>
      </c>
      <c r="G21" s="1">
        <v>932083</v>
      </c>
      <c r="H21" s="1">
        <v>1336285</v>
      </c>
      <c r="I21" s="1">
        <v>2177646</v>
      </c>
      <c r="J21" s="1">
        <v>2808892</v>
      </c>
      <c r="K21" s="1">
        <v>651369</v>
      </c>
      <c r="L21" s="1">
        <v>1203418</v>
      </c>
      <c r="M21" s="1">
        <v>1009459</v>
      </c>
      <c r="N21" s="106">
        <v>4650846</v>
      </c>
      <c r="O21" s="105" t="s">
        <v>23</v>
      </c>
      <c r="P21" s="1">
        <v>2519973</v>
      </c>
      <c r="Q21" s="1">
        <v>1189477.0669742438</v>
      </c>
      <c r="R21" s="1">
        <v>1246365</v>
      </c>
      <c r="S21" s="1">
        <v>3563322</v>
      </c>
      <c r="T21" s="1">
        <v>1214422</v>
      </c>
      <c r="U21" s="1">
        <v>86524960.662190571</v>
      </c>
      <c r="V21" s="1">
        <v>981413</v>
      </c>
      <c r="W21" s="1">
        <v>427652</v>
      </c>
      <c r="X21" s="1">
        <v>87078721.662190571</v>
      </c>
      <c r="Y21" s="121">
        <v>1071213</v>
      </c>
      <c r="Z21" s="1">
        <v>62286475.595216334</v>
      </c>
      <c r="AA21" s="106">
        <v>23167272.066974238</v>
      </c>
      <c r="AB21" s="1"/>
      <c r="AC21" s="80">
        <v>16333</v>
      </c>
      <c r="AD21" s="71">
        <f t="shared" si="0"/>
        <v>5331.4591111363843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11" customFormat="1" ht="10.5" customHeight="1">
      <c r="A22" s="107" t="s">
        <v>61</v>
      </c>
      <c r="B22" s="122">
        <v>29707013.054626644</v>
      </c>
      <c r="C22" s="86">
        <v>2445012</v>
      </c>
      <c r="D22" s="86">
        <v>299003</v>
      </c>
      <c r="E22" s="150">
        <v>0</v>
      </c>
      <c r="F22" s="86">
        <v>10472123.986330792</v>
      </c>
      <c r="G22" s="86">
        <v>297684</v>
      </c>
      <c r="H22" s="86">
        <v>2040124</v>
      </c>
      <c r="I22" s="86">
        <v>1167496</v>
      </c>
      <c r="J22" s="86">
        <v>2060857</v>
      </c>
      <c r="K22" s="86">
        <v>286284</v>
      </c>
      <c r="L22" s="86">
        <v>758070</v>
      </c>
      <c r="M22" s="86">
        <v>463288</v>
      </c>
      <c r="N22" s="108">
        <v>2390717</v>
      </c>
      <c r="O22" s="107" t="s">
        <v>24</v>
      </c>
      <c r="P22" s="86">
        <v>443780</v>
      </c>
      <c r="Q22" s="86">
        <v>1212949.0682958495</v>
      </c>
      <c r="R22" s="86">
        <v>1288902</v>
      </c>
      <c r="S22" s="86">
        <v>2529112</v>
      </c>
      <c r="T22" s="86">
        <v>1551611</v>
      </c>
      <c r="U22" s="86">
        <v>29707013.054626644</v>
      </c>
      <c r="V22" s="86">
        <v>370022</v>
      </c>
      <c r="W22" s="86">
        <v>146828</v>
      </c>
      <c r="X22" s="86">
        <v>29930207.054626644</v>
      </c>
      <c r="Y22" s="122">
        <v>2744015</v>
      </c>
      <c r="Z22" s="86">
        <v>12512247.986330792</v>
      </c>
      <c r="AA22" s="108">
        <v>14450750.068295851</v>
      </c>
      <c r="AB22" s="1"/>
      <c r="AC22" s="81">
        <v>10828</v>
      </c>
      <c r="AD22" s="71">
        <f t="shared" si="0"/>
        <v>2764.1491553958849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</row>
    <row r="23" spans="1:78" s="11" customFormat="1" ht="10.5" customHeight="1">
      <c r="A23" s="105" t="s">
        <v>25</v>
      </c>
      <c r="B23" s="121">
        <v>168350676.87658393</v>
      </c>
      <c r="C23" s="1">
        <v>2648111</v>
      </c>
      <c r="D23" s="1">
        <v>112366</v>
      </c>
      <c r="E23" s="1">
        <v>0</v>
      </c>
      <c r="F23" s="1">
        <v>91914005.676953256</v>
      </c>
      <c r="G23" s="1">
        <v>2532380</v>
      </c>
      <c r="H23" s="1">
        <v>5299686</v>
      </c>
      <c r="I23" s="1">
        <v>12479720</v>
      </c>
      <c r="J23" s="1">
        <v>9265797</v>
      </c>
      <c r="K23" s="1">
        <v>3598149</v>
      </c>
      <c r="L23" s="1">
        <v>3393504</v>
      </c>
      <c r="M23" s="1">
        <v>1945875</v>
      </c>
      <c r="N23" s="106">
        <v>10911693</v>
      </c>
      <c r="O23" s="105" t="s">
        <v>25</v>
      </c>
      <c r="P23" s="1">
        <v>4261844</v>
      </c>
      <c r="Q23" s="1">
        <v>3545484.1996306865</v>
      </c>
      <c r="R23" s="1">
        <v>4649928</v>
      </c>
      <c r="S23" s="1">
        <v>7389934</v>
      </c>
      <c r="T23" s="1">
        <v>4402200</v>
      </c>
      <c r="U23" s="1">
        <v>168350676.87658393</v>
      </c>
      <c r="V23" s="1">
        <v>1878735</v>
      </c>
      <c r="W23" s="1">
        <v>832079</v>
      </c>
      <c r="X23" s="1">
        <v>169397332.87658393</v>
      </c>
      <c r="Y23" s="121">
        <v>2760477</v>
      </c>
      <c r="Z23" s="1">
        <v>97213691.676953256</v>
      </c>
      <c r="AA23" s="106">
        <v>68376508.199630678</v>
      </c>
      <c r="AB23" s="1"/>
      <c r="AC23" s="80">
        <v>32151</v>
      </c>
      <c r="AD23" s="71">
        <f t="shared" si="0"/>
        <v>5268.8044812473618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1" customFormat="1" ht="10.5" customHeight="1">
      <c r="A24" s="107" t="s">
        <v>26</v>
      </c>
      <c r="B24" s="122">
        <v>268753830.81225836</v>
      </c>
      <c r="C24" s="86">
        <v>1789374</v>
      </c>
      <c r="D24" s="86">
        <v>23651</v>
      </c>
      <c r="E24" s="86">
        <v>0</v>
      </c>
      <c r="F24" s="86">
        <v>175129798.64451465</v>
      </c>
      <c r="G24" s="86">
        <v>700803</v>
      </c>
      <c r="H24" s="86">
        <v>7712639</v>
      </c>
      <c r="I24" s="86">
        <v>18757771</v>
      </c>
      <c r="J24" s="86">
        <v>13042535</v>
      </c>
      <c r="K24" s="86">
        <v>3999874</v>
      </c>
      <c r="L24" s="86">
        <v>3617836</v>
      </c>
      <c r="M24" s="86">
        <v>1135538</v>
      </c>
      <c r="N24" s="108">
        <v>14371728</v>
      </c>
      <c r="O24" s="107" t="s">
        <v>26</v>
      </c>
      <c r="P24" s="86">
        <v>4296236</v>
      </c>
      <c r="Q24" s="86">
        <v>2979164.1677436861</v>
      </c>
      <c r="R24" s="86">
        <v>2800558</v>
      </c>
      <c r="S24" s="86">
        <v>12030681</v>
      </c>
      <c r="T24" s="86">
        <v>6365644</v>
      </c>
      <c r="U24" s="86">
        <v>268753830.81225836</v>
      </c>
      <c r="V24" s="86">
        <v>2951970</v>
      </c>
      <c r="W24" s="86">
        <v>1328325</v>
      </c>
      <c r="X24" s="86">
        <v>270377475.81225836</v>
      </c>
      <c r="Y24" s="122">
        <v>1813025</v>
      </c>
      <c r="Z24" s="86">
        <v>182842437.64451465</v>
      </c>
      <c r="AA24" s="108">
        <v>84098368.167743713</v>
      </c>
      <c r="AB24" s="1"/>
      <c r="AC24" s="81">
        <v>39061</v>
      </c>
      <c r="AD24" s="71">
        <f t="shared" si="0"/>
        <v>6921.9291828744363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1" customFormat="1" ht="10.5" customHeight="1">
      <c r="A25" s="105" t="s">
        <v>27</v>
      </c>
      <c r="B25" s="1">
        <v>10799241.366192237</v>
      </c>
      <c r="C25" s="1">
        <v>981638</v>
      </c>
      <c r="D25" s="1">
        <v>211997</v>
      </c>
      <c r="E25" s="1">
        <v>0</v>
      </c>
      <c r="F25" s="1">
        <v>364116.32687942538</v>
      </c>
      <c r="G25" s="1">
        <v>258546</v>
      </c>
      <c r="H25" s="1">
        <v>574934</v>
      </c>
      <c r="I25" s="1">
        <v>665528</v>
      </c>
      <c r="J25" s="1">
        <v>54679</v>
      </c>
      <c r="K25" s="1">
        <v>3778781</v>
      </c>
      <c r="L25" s="1">
        <v>340749</v>
      </c>
      <c r="M25" s="1">
        <v>197353</v>
      </c>
      <c r="N25" s="106">
        <v>1131999</v>
      </c>
      <c r="O25" s="105" t="s">
        <v>27</v>
      </c>
      <c r="P25" s="1">
        <v>44271</v>
      </c>
      <c r="Q25" s="1">
        <v>698204.03931281145</v>
      </c>
      <c r="R25" s="1">
        <v>530469</v>
      </c>
      <c r="S25" s="1">
        <v>557145</v>
      </c>
      <c r="T25" s="1">
        <v>408832</v>
      </c>
      <c r="U25" s="1">
        <v>10799241.366192237</v>
      </c>
      <c r="V25" s="1">
        <v>154341</v>
      </c>
      <c r="W25" s="1">
        <v>53376</v>
      </c>
      <c r="X25" s="1">
        <v>10900206.366192237</v>
      </c>
      <c r="Y25" s="121">
        <v>1193635</v>
      </c>
      <c r="Z25" s="1">
        <v>939050.32687942544</v>
      </c>
      <c r="AA25" s="106">
        <v>8666556.0393128116</v>
      </c>
      <c r="AB25" s="1"/>
      <c r="AC25" s="80">
        <v>4278</v>
      </c>
      <c r="AD25" s="71">
        <f t="shared" si="0"/>
        <v>2547.9678275344172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1" customFormat="1" ht="10.5" customHeight="1">
      <c r="A26" s="105" t="s">
        <v>28</v>
      </c>
      <c r="B26" s="1">
        <v>17200834.35832902</v>
      </c>
      <c r="C26" s="1">
        <v>1081167</v>
      </c>
      <c r="D26" s="1">
        <v>290432</v>
      </c>
      <c r="E26" s="1">
        <v>0</v>
      </c>
      <c r="F26" s="1">
        <v>668643.2733950268</v>
      </c>
      <c r="G26" s="1">
        <v>670189</v>
      </c>
      <c r="H26" s="1">
        <v>853943</v>
      </c>
      <c r="I26" s="1">
        <v>1571637</v>
      </c>
      <c r="J26" s="1">
        <v>875682</v>
      </c>
      <c r="K26" s="1">
        <v>1635516</v>
      </c>
      <c r="L26" s="1">
        <v>641012</v>
      </c>
      <c r="M26" s="1">
        <v>652573</v>
      </c>
      <c r="N26" s="106">
        <v>1515873</v>
      </c>
      <c r="O26" s="105" t="s">
        <v>28</v>
      </c>
      <c r="P26" s="1">
        <v>245839</v>
      </c>
      <c r="Q26" s="1">
        <v>1508446.0849339922</v>
      </c>
      <c r="R26" s="1">
        <v>1204665</v>
      </c>
      <c r="S26" s="1">
        <v>2172958</v>
      </c>
      <c r="T26" s="1">
        <v>1612259</v>
      </c>
      <c r="U26" s="1">
        <v>17200834.35832902</v>
      </c>
      <c r="V26" s="1">
        <v>230129</v>
      </c>
      <c r="W26" s="1">
        <v>85016</v>
      </c>
      <c r="X26" s="1">
        <v>17345947.35832902</v>
      </c>
      <c r="Y26" s="121">
        <v>1371599</v>
      </c>
      <c r="Z26" s="1">
        <v>1522586.2733950268</v>
      </c>
      <c r="AA26" s="106">
        <v>14306649.084933994</v>
      </c>
      <c r="AB26" s="1"/>
      <c r="AC26" s="80">
        <v>7604</v>
      </c>
      <c r="AD26" s="71">
        <f t="shared" si="0"/>
        <v>2281.160883525647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1" customFormat="1" ht="10.5" customHeight="1">
      <c r="A27" s="105" t="s">
        <v>29</v>
      </c>
      <c r="B27" s="1">
        <v>4345587.7914761994</v>
      </c>
      <c r="C27" s="1">
        <v>1553512</v>
      </c>
      <c r="D27" s="1">
        <v>109104</v>
      </c>
      <c r="E27" s="1">
        <v>0</v>
      </c>
      <c r="F27" s="1">
        <v>29469.771276951269</v>
      </c>
      <c r="G27" s="1">
        <v>16884</v>
      </c>
      <c r="H27" s="1">
        <v>744819</v>
      </c>
      <c r="I27" s="1">
        <v>53958</v>
      </c>
      <c r="J27" s="1">
        <v>33897</v>
      </c>
      <c r="K27" s="1">
        <v>249179</v>
      </c>
      <c r="L27" s="1">
        <v>111878</v>
      </c>
      <c r="M27" s="1">
        <v>52011</v>
      </c>
      <c r="N27" s="106">
        <v>292391</v>
      </c>
      <c r="O27" s="105" t="s">
        <v>29</v>
      </c>
      <c r="P27" s="1">
        <v>17824</v>
      </c>
      <c r="Q27" s="1">
        <v>358743.02019924822</v>
      </c>
      <c r="R27" s="1">
        <v>282127</v>
      </c>
      <c r="S27" s="1">
        <v>345264</v>
      </c>
      <c r="T27" s="1">
        <v>94527</v>
      </c>
      <c r="U27" s="1">
        <v>4345587.7914761994</v>
      </c>
      <c r="V27" s="1">
        <v>79521</v>
      </c>
      <c r="W27" s="1">
        <v>21478</v>
      </c>
      <c r="X27" s="1">
        <v>4403630.7914761994</v>
      </c>
      <c r="Y27" s="121">
        <v>1662616</v>
      </c>
      <c r="Z27" s="1">
        <v>774288.7712769513</v>
      </c>
      <c r="AA27" s="106">
        <v>1908683.0201992481</v>
      </c>
      <c r="AB27" s="1"/>
      <c r="AC27" s="80">
        <v>1569</v>
      </c>
      <c r="AD27" s="71">
        <f t="shared" si="0"/>
        <v>2806.648050654047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1" customFormat="1" ht="10.5" customHeight="1">
      <c r="A28" s="105" t="s">
        <v>30</v>
      </c>
      <c r="B28" s="1">
        <v>15358471.853104752</v>
      </c>
      <c r="C28" s="1">
        <v>1012763</v>
      </c>
      <c r="D28" s="1">
        <v>280055</v>
      </c>
      <c r="E28" s="1">
        <v>51015</v>
      </c>
      <c r="F28" s="1">
        <v>2567439.77318973</v>
      </c>
      <c r="G28" s="1">
        <v>129714</v>
      </c>
      <c r="H28" s="1">
        <v>1542757</v>
      </c>
      <c r="I28" s="1">
        <v>1337323</v>
      </c>
      <c r="J28" s="1">
        <v>399889</v>
      </c>
      <c r="K28" s="1">
        <v>715776</v>
      </c>
      <c r="L28" s="1">
        <v>470699</v>
      </c>
      <c r="M28" s="1">
        <v>393496</v>
      </c>
      <c r="N28" s="106">
        <v>1541022</v>
      </c>
      <c r="O28" s="105" t="s">
        <v>30</v>
      </c>
      <c r="P28" s="1">
        <v>215354</v>
      </c>
      <c r="Q28" s="1">
        <v>1419308.0799150215</v>
      </c>
      <c r="R28" s="1">
        <v>1010667</v>
      </c>
      <c r="S28" s="1">
        <v>1189224</v>
      </c>
      <c r="T28" s="1">
        <v>1081970</v>
      </c>
      <c r="U28" s="1">
        <v>15358471.853104752</v>
      </c>
      <c r="V28" s="1">
        <v>207908</v>
      </c>
      <c r="W28" s="1">
        <v>75910</v>
      </c>
      <c r="X28" s="1">
        <v>15490469.853104752</v>
      </c>
      <c r="Y28" s="121">
        <v>1343833</v>
      </c>
      <c r="Z28" s="1">
        <v>4110196.77318973</v>
      </c>
      <c r="AA28" s="106">
        <v>9904442.0799150206</v>
      </c>
      <c r="AB28" s="1"/>
      <c r="AC28" s="80">
        <v>6567</v>
      </c>
      <c r="AD28" s="71">
        <f t="shared" si="0"/>
        <v>2358.8350621447771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1" customFormat="1" ht="10.5" customHeight="1">
      <c r="A29" s="105" t="s">
        <v>31</v>
      </c>
      <c r="B29" s="1">
        <v>28773579.460764732</v>
      </c>
      <c r="C29" s="1">
        <v>1362867</v>
      </c>
      <c r="D29" s="1">
        <v>113587</v>
      </c>
      <c r="E29" s="1">
        <v>0</v>
      </c>
      <c r="F29" s="1">
        <v>14683724.420626311</v>
      </c>
      <c r="G29" s="1">
        <v>550332</v>
      </c>
      <c r="H29" s="1">
        <v>1422757</v>
      </c>
      <c r="I29" s="1">
        <v>1013465</v>
      </c>
      <c r="J29" s="1">
        <v>912901</v>
      </c>
      <c r="K29" s="1">
        <v>624539</v>
      </c>
      <c r="L29" s="1">
        <v>479417</v>
      </c>
      <c r="M29" s="1">
        <v>102726</v>
      </c>
      <c r="N29" s="106">
        <v>2052302</v>
      </c>
      <c r="O29" s="105" t="s">
        <v>31</v>
      </c>
      <c r="P29" s="1">
        <v>1184682</v>
      </c>
      <c r="Q29" s="1">
        <v>712867.04013842077</v>
      </c>
      <c r="R29" s="1">
        <v>626228</v>
      </c>
      <c r="S29" s="1">
        <v>697695</v>
      </c>
      <c r="T29" s="1">
        <v>2233490</v>
      </c>
      <c r="U29" s="1">
        <v>28773579.460764732</v>
      </c>
      <c r="V29" s="1">
        <v>349383</v>
      </c>
      <c r="W29" s="1">
        <v>142214</v>
      </c>
      <c r="X29" s="1">
        <v>28980748.460764732</v>
      </c>
      <c r="Y29" s="121">
        <v>1476454</v>
      </c>
      <c r="Z29" s="1">
        <v>16106481.420626311</v>
      </c>
      <c r="AA29" s="106">
        <v>11190644.040138422</v>
      </c>
      <c r="AB29" s="1"/>
      <c r="AC29" s="80">
        <v>6806</v>
      </c>
      <c r="AD29" s="71">
        <f t="shared" si="0"/>
        <v>4258.1176110438928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11" customFormat="1" ht="10.5" customHeight="1">
      <c r="A30" s="107" t="s">
        <v>62</v>
      </c>
      <c r="B30" s="86">
        <v>27429476.169486646</v>
      </c>
      <c r="C30" s="86">
        <v>1961414</v>
      </c>
      <c r="D30" s="86">
        <v>154227</v>
      </c>
      <c r="E30" s="86">
        <v>0</v>
      </c>
      <c r="F30" s="86">
        <v>606809.07170466601</v>
      </c>
      <c r="G30" s="86">
        <v>637675</v>
      </c>
      <c r="H30" s="86">
        <v>3296283</v>
      </c>
      <c r="I30" s="86">
        <v>1453589</v>
      </c>
      <c r="J30" s="86">
        <v>455136</v>
      </c>
      <c r="K30" s="86">
        <v>4014379</v>
      </c>
      <c r="L30" s="86">
        <v>872074</v>
      </c>
      <c r="M30" s="86">
        <v>370230</v>
      </c>
      <c r="N30" s="108">
        <v>4151734</v>
      </c>
      <c r="O30" s="107" t="s">
        <v>32</v>
      </c>
      <c r="P30" s="86">
        <v>474509</v>
      </c>
      <c r="Q30" s="86">
        <v>1736629.0977819783</v>
      </c>
      <c r="R30" s="86">
        <v>2368950</v>
      </c>
      <c r="S30" s="86">
        <v>2694742</v>
      </c>
      <c r="T30" s="86">
        <v>2181096</v>
      </c>
      <c r="U30" s="86">
        <v>27429476.169486646</v>
      </c>
      <c r="V30" s="86">
        <v>347794</v>
      </c>
      <c r="W30" s="86">
        <v>135571</v>
      </c>
      <c r="X30" s="86">
        <v>27641699.169486646</v>
      </c>
      <c r="Y30" s="122">
        <v>2115641</v>
      </c>
      <c r="Z30" s="86">
        <v>3903092.0717046661</v>
      </c>
      <c r="AA30" s="108">
        <v>21410743.097781979</v>
      </c>
      <c r="AB30" s="1"/>
      <c r="AC30" s="81">
        <v>11800</v>
      </c>
      <c r="AD30" s="71">
        <f t="shared" si="0"/>
        <v>2342.5168787700545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1" customFormat="1" ht="10.5" customHeight="1">
      <c r="A31" s="105" t="s">
        <v>33</v>
      </c>
      <c r="B31" s="1">
        <v>39861898.942030564</v>
      </c>
      <c r="C31" s="1">
        <v>971803</v>
      </c>
      <c r="D31" s="1">
        <v>162921</v>
      </c>
      <c r="E31" s="1">
        <v>0</v>
      </c>
      <c r="F31" s="1">
        <v>3132473.700654096</v>
      </c>
      <c r="G31" s="1">
        <v>1110489</v>
      </c>
      <c r="H31" s="1">
        <v>4759025</v>
      </c>
      <c r="I31" s="1">
        <v>4521649</v>
      </c>
      <c r="J31" s="1">
        <v>3183337</v>
      </c>
      <c r="K31" s="1">
        <v>463961</v>
      </c>
      <c r="L31" s="1">
        <v>1267724</v>
      </c>
      <c r="M31" s="1">
        <v>914459</v>
      </c>
      <c r="N31" s="106">
        <v>4053442</v>
      </c>
      <c r="O31" s="105" t="s">
        <v>33</v>
      </c>
      <c r="P31" s="1">
        <v>994355</v>
      </c>
      <c r="Q31" s="1">
        <v>4286898.2413764633</v>
      </c>
      <c r="R31" s="1">
        <v>2587245</v>
      </c>
      <c r="S31" s="1">
        <v>4355513</v>
      </c>
      <c r="T31" s="1">
        <v>3096604</v>
      </c>
      <c r="U31" s="1">
        <v>39861898.942030564</v>
      </c>
      <c r="V31" s="1">
        <v>493087</v>
      </c>
      <c r="W31" s="1">
        <v>197019</v>
      </c>
      <c r="X31" s="1">
        <v>40157966.942030564</v>
      </c>
      <c r="Y31" s="121">
        <v>1134724</v>
      </c>
      <c r="Z31" s="1">
        <v>7891498.700654096</v>
      </c>
      <c r="AA31" s="106">
        <v>30835676.241376467</v>
      </c>
      <c r="AB31" s="1"/>
      <c r="AC31" s="80">
        <v>17652</v>
      </c>
      <c r="AD31" s="71">
        <f t="shared" si="0"/>
        <v>2274.9811319981059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s="11" customFormat="1" ht="10.5" customHeight="1">
      <c r="A32" s="105" t="s">
        <v>34</v>
      </c>
      <c r="B32" s="1">
        <v>57638080.220040381</v>
      </c>
      <c r="C32" s="1">
        <v>694326</v>
      </c>
      <c r="D32" s="1">
        <v>0</v>
      </c>
      <c r="E32" s="1">
        <v>55734.827999999994</v>
      </c>
      <c r="F32" s="1">
        <v>22179419.345985986</v>
      </c>
      <c r="G32" s="1">
        <v>269279</v>
      </c>
      <c r="H32" s="1">
        <v>2784986</v>
      </c>
      <c r="I32" s="1">
        <v>13743174</v>
      </c>
      <c r="J32" s="1">
        <v>1867602</v>
      </c>
      <c r="K32" s="1">
        <v>1186432</v>
      </c>
      <c r="L32" s="1">
        <v>882755</v>
      </c>
      <c r="M32" s="1">
        <v>464632</v>
      </c>
      <c r="N32" s="106">
        <v>3573744</v>
      </c>
      <c r="O32" s="105" t="s">
        <v>34</v>
      </c>
      <c r="P32" s="1">
        <v>1935182</v>
      </c>
      <c r="Q32" s="1">
        <v>817936.04605439631</v>
      </c>
      <c r="R32" s="1">
        <v>680238</v>
      </c>
      <c r="S32" s="1">
        <v>3743353</v>
      </c>
      <c r="T32" s="1">
        <v>2759287</v>
      </c>
      <c r="U32" s="1">
        <v>57638080.220040381</v>
      </c>
      <c r="V32" s="1">
        <v>657960</v>
      </c>
      <c r="W32" s="1">
        <v>284878</v>
      </c>
      <c r="X32" s="1">
        <v>58011162.220040381</v>
      </c>
      <c r="Y32" s="121">
        <v>750060.82799999998</v>
      </c>
      <c r="Z32" s="1">
        <v>24964405.345985986</v>
      </c>
      <c r="AA32" s="106">
        <v>31923614.046054393</v>
      </c>
      <c r="AB32" s="1"/>
      <c r="AC32" s="80">
        <v>8838</v>
      </c>
      <c r="AD32" s="71">
        <f t="shared" si="0"/>
        <v>6563.8336976737246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1" customFormat="1" ht="10.5" customHeight="1">
      <c r="A33" s="105" t="s">
        <v>35</v>
      </c>
      <c r="B33" s="1">
        <v>114114500.52487449</v>
      </c>
      <c r="C33" s="1">
        <v>2508263</v>
      </c>
      <c r="D33" s="1">
        <v>53053</v>
      </c>
      <c r="E33" s="1">
        <v>0</v>
      </c>
      <c r="F33" s="1">
        <v>34105960.08229012</v>
      </c>
      <c r="G33" s="1">
        <v>1517423</v>
      </c>
      <c r="H33" s="1">
        <v>4435497</v>
      </c>
      <c r="I33" s="1">
        <v>9548078</v>
      </c>
      <c r="J33" s="1">
        <v>16916083</v>
      </c>
      <c r="K33" s="1">
        <v>921164</v>
      </c>
      <c r="L33" s="1">
        <v>4656632</v>
      </c>
      <c r="M33" s="1">
        <v>961904</v>
      </c>
      <c r="N33" s="106">
        <v>8710673</v>
      </c>
      <c r="O33" s="105" t="s">
        <v>35</v>
      </c>
      <c r="P33" s="1">
        <v>7607643</v>
      </c>
      <c r="Q33" s="1">
        <v>7860394.4425843833</v>
      </c>
      <c r="R33" s="1">
        <v>2199359</v>
      </c>
      <c r="S33" s="1">
        <v>7829240</v>
      </c>
      <c r="T33" s="1">
        <v>4283134</v>
      </c>
      <c r="U33" s="1">
        <v>114114500.52487449</v>
      </c>
      <c r="V33" s="1">
        <v>1311007</v>
      </c>
      <c r="W33" s="1">
        <v>564015</v>
      </c>
      <c r="X33" s="1">
        <v>114861492.52487449</v>
      </c>
      <c r="Y33" s="121">
        <v>2561316</v>
      </c>
      <c r="Z33" s="1">
        <v>38541457.08229012</v>
      </c>
      <c r="AA33" s="106">
        <v>73011727.442584366</v>
      </c>
      <c r="AB33" s="1"/>
      <c r="AC33" s="80">
        <v>33097</v>
      </c>
      <c r="AD33" s="71">
        <f t="shared" si="0"/>
        <v>3470.4502681474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1" customFormat="1" ht="10.5" customHeight="1">
      <c r="A34" s="105" t="s">
        <v>36</v>
      </c>
      <c r="B34" s="1">
        <v>27240017.586637214</v>
      </c>
      <c r="C34" s="1">
        <v>1679365</v>
      </c>
      <c r="D34" s="1">
        <v>79910</v>
      </c>
      <c r="E34" s="1">
        <v>105445</v>
      </c>
      <c r="F34" s="1">
        <v>4846057.5310701523</v>
      </c>
      <c r="G34" s="1">
        <v>357509</v>
      </c>
      <c r="H34" s="1">
        <v>2966065</v>
      </c>
      <c r="I34" s="1">
        <v>1218525</v>
      </c>
      <c r="J34" s="1">
        <v>2479384</v>
      </c>
      <c r="K34" s="1">
        <v>213632</v>
      </c>
      <c r="L34" s="1">
        <v>783402</v>
      </c>
      <c r="M34" s="1">
        <v>1001374</v>
      </c>
      <c r="N34" s="106">
        <v>3154184</v>
      </c>
      <c r="O34" s="105" t="s">
        <v>36</v>
      </c>
      <c r="P34" s="1">
        <v>1156469</v>
      </c>
      <c r="Q34" s="1">
        <v>986883.05556706246</v>
      </c>
      <c r="R34" s="1">
        <v>1184423</v>
      </c>
      <c r="S34" s="1">
        <v>3247311</v>
      </c>
      <c r="T34" s="1">
        <v>1780079</v>
      </c>
      <c r="U34" s="1">
        <v>27240017.586637214</v>
      </c>
      <c r="V34" s="1">
        <v>343879</v>
      </c>
      <c r="W34" s="1">
        <v>134635</v>
      </c>
      <c r="X34" s="1">
        <v>27449261.586637214</v>
      </c>
      <c r="Y34" s="121">
        <v>1864720</v>
      </c>
      <c r="Z34" s="1">
        <v>7812122.5310701523</v>
      </c>
      <c r="AA34" s="106">
        <v>17563175.055567063</v>
      </c>
      <c r="AB34" s="1"/>
      <c r="AC34" s="80">
        <v>11010</v>
      </c>
      <c r="AD34" s="71">
        <f t="shared" si="0"/>
        <v>2493.1209433821264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1" customFormat="1" ht="10.5" customHeight="1">
      <c r="A35" s="107" t="s">
        <v>63</v>
      </c>
      <c r="B35" s="86">
        <v>35186879.61890094</v>
      </c>
      <c r="C35" s="86">
        <v>4118413</v>
      </c>
      <c r="D35" s="86">
        <v>920947</v>
      </c>
      <c r="E35" s="86">
        <v>3446</v>
      </c>
      <c r="F35" s="86">
        <v>2226195.4127116664</v>
      </c>
      <c r="G35" s="86">
        <v>757965</v>
      </c>
      <c r="H35" s="86">
        <v>3887170</v>
      </c>
      <c r="I35" s="86">
        <v>2085842</v>
      </c>
      <c r="J35" s="86">
        <v>1120303</v>
      </c>
      <c r="K35" s="86">
        <v>1016389</v>
      </c>
      <c r="L35" s="86">
        <v>1247518</v>
      </c>
      <c r="M35" s="86">
        <v>798361</v>
      </c>
      <c r="N35" s="108">
        <v>2748679</v>
      </c>
      <c r="O35" s="107" t="s">
        <v>37</v>
      </c>
      <c r="P35" s="86">
        <v>868647</v>
      </c>
      <c r="Q35" s="86">
        <v>3661966.206189278</v>
      </c>
      <c r="R35" s="86">
        <v>1985727</v>
      </c>
      <c r="S35" s="86">
        <v>5563653</v>
      </c>
      <c r="T35" s="86">
        <v>2175658</v>
      </c>
      <c r="U35" s="86">
        <v>35186879.61890094</v>
      </c>
      <c r="V35" s="86">
        <v>441649</v>
      </c>
      <c r="W35" s="86">
        <v>173912</v>
      </c>
      <c r="X35" s="86">
        <v>35454616.61890094</v>
      </c>
      <c r="Y35" s="122">
        <v>5042806</v>
      </c>
      <c r="Z35" s="86">
        <v>6113365.4127116669</v>
      </c>
      <c r="AA35" s="108">
        <v>24030708.206189275</v>
      </c>
      <c r="AB35" s="1"/>
      <c r="AC35" s="81">
        <v>16248</v>
      </c>
      <c r="AD35" s="71">
        <f t="shared" si="0"/>
        <v>2182.0911262248242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1" customFormat="1" ht="10.5" customHeight="1">
      <c r="A36" s="123" t="s">
        <v>64</v>
      </c>
      <c r="B36" s="111">
        <v>22312792.505964987</v>
      </c>
      <c r="C36" s="111">
        <v>4073487</v>
      </c>
      <c r="D36" s="111">
        <v>12689</v>
      </c>
      <c r="E36" s="111">
        <v>2274</v>
      </c>
      <c r="F36" s="111">
        <v>476937.41496164346</v>
      </c>
      <c r="G36" s="111">
        <v>696643</v>
      </c>
      <c r="H36" s="111">
        <v>1822081</v>
      </c>
      <c r="I36" s="111">
        <v>1590913</v>
      </c>
      <c r="J36" s="111">
        <v>1398120</v>
      </c>
      <c r="K36" s="111">
        <v>361031</v>
      </c>
      <c r="L36" s="111">
        <v>932145</v>
      </c>
      <c r="M36" s="111">
        <v>481272</v>
      </c>
      <c r="N36" s="124">
        <v>3090916</v>
      </c>
      <c r="O36" s="123" t="s">
        <v>38</v>
      </c>
      <c r="P36" s="111">
        <v>325452</v>
      </c>
      <c r="Q36" s="111">
        <v>1616239.0910033444</v>
      </c>
      <c r="R36" s="111">
        <v>1070367</v>
      </c>
      <c r="S36" s="111">
        <v>3019854</v>
      </c>
      <c r="T36" s="111">
        <v>1342372</v>
      </c>
      <c r="U36" s="111">
        <v>22312792.505964987</v>
      </c>
      <c r="V36" s="111">
        <v>295707</v>
      </c>
      <c r="W36" s="111">
        <v>110282</v>
      </c>
      <c r="X36" s="111">
        <v>22498217.505964987</v>
      </c>
      <c r="Y36" s="125">
        <v>4088450</v>
      </c>
      <c r="Z36" s="111">
        <v>2299018.4149616435</v>
      </c>
      <c r="AA36" s="124">
        <v>15925324.091003343</v>
      </c>
      <c r="AB36" s="1"/>
      <c r="AC36" s="82">
        <v>12441</v>
      </c>
      <c r="AD36" s="71">
        <f t="shared" si="0"/>
        <v>1808.3930155104081</v>
      </c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1" customFormat="1" ht="10.5" customHeight="1">
      <c r="A37" s="105" t="s">
        <v>65</v>
      </c>
      <c r="B37" s="121">
        <v>41845233.148726545</v>
      </c>
      <c r="C37" s="1">
        <v>1953772</v>
      </c>
      <c r="D37" s="1">
        <v>357480</v>
      </c>
      <c r="E37" s="1">
        <v>149967</v>
      </c>
      <c r="F37" s="1">
        <v>9282402.9225018676</v>
      </c>
      <c r="G37" s="1">
        <v>756491</v>
      </c>
      <c r="H37" s="1">
        <v>4797422</v>
      </c>
      <c r="I37" s="1">
        <v>2663852</v>
      </c>
      <c r="J37" s="1">
        <v>1095910</v>
      </c>
      <c r="K37" s="1">
        <v>836752</v>
      </c>
      <c r="L37" s="1">
        <v>1331544</v>
      </c>
      <c r="M37" s="1">
        <v>821654</v>
      </c>
      <c r="N37" s="106">
        <v>4054658</v>
      </c>
      <c r="O37" s="105" t="s">
        <v>39</v>
      </c>
      <c r="P37" s="1">
        <v>565291</v>
      </c>
      <c r="Q37" s="1">
        <v>4017799.2262246767</v>
      </c>
      <c r="R37" s="1">
        <v>2414071</v>
      </c>
      <c r="S37" s="1">
        <v>5023096</v>
      </c>
      <c r="T37" s="1">
        <v>1723071</v>
      </c>
      <c r="U37" s="1">
        <v>41845233.148726545</v>
      </c>
      <c r="V37" s="1">
        <v>517441</v>
      </c>
      <c r="W37" s="1">
        <v>206821</v>
      </c>
      <c r="X37" s="1">
        <v>42155853.148726545</v>
      </c>
      <c r="Y37" s="121">
        <v>2461219</v>
      </c>
      <c r="Z37" s="148">
        <v>14079824.922501868</v>
      </c>
      <c r="AA37" s="106">
        <v>25304189.226224676</v>
      </c>
      <c r="AB37" s="1"/>
      <c r="AC37" s="80">
        <v>18664</v>
      </c>
      <c r="AD37" s="71">
        <f t="shared" si="0"/>
        <v>2258.6719432451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1" customFormat="1" ht="10.5" customHeight="1">
      <c r="A38" s="107" t="s">
        <v>40</v>
      </c>
      <c r="B38" s="122">
        <v>8379310.1081700362</v>
      </c>
      <c r="C38" s="86">
        <v>536423</v>
      </c>
      <c r="D38" s="86">
        <v>47548</v>
      </c>
      <c r="E38" s="86">
        <v>217819</v>
      </c>
      <c r="F38" s="86">
        <v>687161.06739451771</v>
      </c>
      <c r="G38" s="86">
        <v>48277</v>
      </c>
      <c r="H38" s="86">
        <v>1848443</v>
      </c>
      <c r="I38" s="86">
        <v>554559</v>
      </c>
      <c r="J38" s="86">
        <v>219631</v>
      </c>
      <c r="K38" s="86">
        <v>141115</v>
      </c>
      <c r="L38" s="86">
        <v>346425</v>
      </c>
      <c r="M38" s="86">
        <v>142402</v>
      </c>
      <c r="N38" s="108">
        <v>1321458</v>
      </c>
      <c r="O38" s="107" t="s">
        <v>40</v>
      </c>
      <c r="P38" s="86">
        <v>78473</v>
      </c>
      <c r="Q38" s="86">
        <v>724182.04077551886</v>
      </c>
      <c r="R38" s="86">
        <v>523491</v>
      </c>
      <c r="S38" s="86">
        <v>564166</v>
      </c>
      <c r="T38" s="86">
        <v>377737</v>
      </c>
      <c r="U38" s="86">
        <v>8379310.1081700362</v>
      </c>
      <c r="V38" s="86">
        <v>130390</v>
      </c>
      <c r="W38" s="86">
        <v>41415</v>
      </c>
      <c r="X38" s="86">
        <v>8468285.1081700362</v>
      </c>
      <c r="Y38" s="122">
        <v>801790</v>
      </c>
      <c r="Z38" s="86">
        <v>2535604.0673945178</v>
      </c>
      <c r="AA38" s="108">
        <v>5041916.0407755189</v>
      </c>
      <c r="AB38" s="1"/>
      <c r="AC38" s="81">
        <v>4910</v>
      </c>
      <c r="AD38" s="71">
        <f t="shared" si="0"/>
        <v>1724.7016513584595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1" customFormat="1" ht="10.5" customHeight="1">
      <c r="A39" s="105" t="s">
        <v>41</v>
      </c>
      <c r="B39" s="1">
        <v>36078320.956309162</v>
      </c>
      <c r="C39" s="1">
        <v>2425343</v>
      </c>
      <c r="D39" s="1">
        <v>83417</v>
      </c>
      <c r="E39" s="1">
        <v>4214</v>
      </c>
      <c r="F39" s="1">
        <v>11736370.870649898</v>
      </c>
      <c r="G39" s="1">
        <v>221897</v>
      </c>
      <c r="H39" s="1">
        <v>2219774</v>
      </c>
      <c r="I39" s="1">
        <v>6322569</v>
      </c>
      <c r="J39" s="1">
        <v>780504</v>
      </c>
      <c r="K39" s="1">
        <v>408544</v>
      </c>
      <c r="L39" s="1">
        <v>773637</v>
      </c>
      <c r="M39" s="1">
        <v>197148</v>
      </c>
      <c r="N39" s="106">
        <v>2866124</v>
      </c>
      <c r="O39" s="105" t="s">
        <v>41</v>
      </c>
      <c r="P39" s="1">
        <v>1347769</v>
      </c>
      <c r="Q39" s="1">
        <v>1521327.0856592651</v>
      </c>
      <c r="R39" s="1">
        <v>1414768</v>
      </c>
      <c r="S39" s="1">
        <v>1858368</v>
      </c>
      <c r="T39" s="1">
        <v>1896547</v>
      </c>
      <c r="U39" s="1">
        <v>36078320.956309162</v>
      </c>
      <c r="V39" s="1">
        <v>436709</v>
      </c>
      <c r="W39" s="1">
        <v>178318</v>
      </c>
      <c r="X39" s="1">
        <v>36336711.956309162</v>
      </c>
      <c r="Y39" s="121">
        <v>2512974</v>
      </c>
      <c r="Z39" s="1">
        <v>13956144.870649898</v>
      </c>
      <c r="AA39" s="106">
        <v>19609202.085659266</v>
      </c>
      <c r="AB39" s="1"/>
      <c r="AC39" s="80">
        <v>10967</v>
      </c>
      <c r="AD39" s="71">
        <f t="shared" si="0"/>
        <v>3313.2772824208228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1" customFormat="1" ht="10.5" customHeight="1">
      <c r="A40" s="105" t="s">
        <v>42</v>
      </c>
      <c r="B40" s="1">
        <v>23305174.451207194</v>
      </c>
      <c r="C40" s="1">
        <v>1828023</v>
      </c>
      <c r="D40" s="1">
        <v>278151</v>
      </c>
      <c r="E40" s="1">
        <v>3997</v>
      </c>
      <c r="F40" s="1">
        <v>2703305.3307603453</v>
      </c>
      <c r="G40" s="1">
        <v>1085504</v>
      </c>
      <c r="H40" s="1">
        <v>1815217</v>
      </c>
      <c r="I40" s="1">
        <v>2150631</v>
      </c>
      <c r="J40" s="1">
        <v>172166</v>
      </c>
      <c r="K40" s="1">
        <v>367926</v>
      </c>
      <c r="L40" s="1">
        <v>733769</v>
      </c>
      <c r="M40" s="1">
        <v>689688</v>
      </c>
      <c r="N40" s="106">
        <v>2375493</v>
      </c>
      <c r="O40" s="105" t="s">
        <v>42</v>
      </c>
      <c r="P40" s="1">
        <v>817807</v>
      </c>
      <c r="Q40" s="1">
        <v>2139162.1204468496</v>
      </c>
      <c r="R40" s="1">
        <v>1854442</v>
      </c>
      <c r="S40" s="1">
        <v>2978273</v>
      </c>
      <c r="T40" s="1">
        <v>1311620</v>
      </c>
      <c r="U40" s="1">
        <v>23305174.451207194</v>
      </c>
      <c r="V40" s="1">
        <v>300916</v>
      </c>
      <c r="W40" s="1">
        <v>115187</v>
      </c>
      <c r="X40" s="1">
        <v>23490903.451207194</v>
      </c>
      <c r="Y40" s="121">
        <v>2110171</v>
      </c>
      <c r="Z40" s="1">
        <v>4518522.3307603449</v>
      </c>
      <c r="AA40" s="106">
        <v>16676481.12044685</v>
      </c>
      <c r="AB40" s="1"/>
      <c r="AC40" s="80">
        <v>10257</v>
      </c>
      <c r="AD40" s="71">
        <f t="shared" si="0"/>
        <v>2290.2313981873058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1" customFormat="1" ht="10.5" customHeight="1">
      <c r="A41" s="105" t="s">
        <v>43</v>
      </c>
      <c r="B41" s="1">
        <v>6814431.8995651472</v>
      </c>
      <c r="C41" s="1">
        <v>688245</v>
      </c>
      <c r="D41" s="1">
        <v>39170</v>
      </c>
      <c r="E41" s="1">
        <v>4132</v>
      </c>
      <c r="F41" s="1">
        <v>1215018.8635494802</v>
      </c>
      <c r="G41" s="1">
        <v>178549</v>
      </c>
      <c r="H41" s="1">
        <v>405776</v>
      </c>
      <c r="I41" s="1">
        <v>501995</v>
      </c>
      <c r="J41" s="1">
        <v>285049</v>
      </c>
      <c r="K41" s="1">
        <v>233568</v>
      </c>
      <c r="L41" s="1">
        <v>299242</v>
      </c>
      <c r="M41" s="1">
        <v>185289</v>
      </c>
      <c r="N41" s="106">
        <v>800714</v>
      </c>
      <c r="O41" s="105" t="s">
        <v>43</v>
      </c>
      <c r="P41" s="1">
        <v>53954</v>
      </c>
      <c r="Q41" s="1">
        <v>639646.03601566667</v>
      </c>
      <c r="R41" s="1">
        <v>329754</v>
      </c>
      <c r="S41" s="1">
        <v>420637</v>
      </c>
      <c r="T41" s="1">
        <v>533693</v>
      </c>
      <c r="U41" s="1">
        <v>6814431.8995651472</v>
      </c>
      <c r="V41" s="1">
        <v>112241</v>
      </c>
      <c r="W41" s="1">
        <v>33681</v>
      </c>
      <c r="X41" s="1">
        <v>6892991.8995651472</v>
      </c>
      <c r="Y41" s="121">
        <v>731547</v>
      </c>
      <c r="Z41" s="1">
        <v>1620794.8635494802</v>
      </c>
      <c r="AA41" s="106">
        <v>4462090.036015667</v>
      </c>
      <c r="AB41" s="1"/>
      <c r="AC41" s="80">
        <v>4221</v>
      </c>
      <c r="AD41" s="71">
        <f t="shared" si="0"/>
        <v>1633.0234303636928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1" customFormat="1" ht="10.5" customHeight="1">
      <c r="A42" s="105" t="s">
        <v>44</v>
      </c>
      <c r="B42" s="1">
        <v>5121638.345126274</v>
      </c>
      <c r="C42" s="1">
        <v>243902</v>
      </c>
      <c r="D42" s="1">
        <v>351794</v>
      </c>
      <c r="E42" s="1">
        <v>4656</v>
      </c>
      <c r="F42" s="1">
        <v>634897.30586768512</v>
      </c>
      <c r="G42" s="1">
        <v>181880</v>
      </c>
      <c r="H42" s="1">
        <v>660392</v>
      </c>
      <c r="I42" s="1">
        <v>78034</v>
      </c>
      <c r="J42" s="1">
        <v>44461</v>
      </c>
      <c r="K42" s="1">
        <v>165782</v>
      </c>
      <c r="L42" s="1">
        <v>172246</v>
      </c>
      <c r="M42" s="1">
        <v>60003</v>
      </c>
      <c r="N42" s="106">
        <v>431824</v>
      </c>
      <c r="O42" s="105" t="s">
        <v>44</v>
      </c>
      <c r="P42" s="1">
        <v>26670</v>
      </c>
      <c r="Q42" s="1">
        <v>697241.03925858915</v>
      </c>
      <c r="R42" s="1">
        <v>428707</v>
      </c>
      <c r="S42" s="1">
        <v>699374</v>
      </c>
      <c r="T42" s="1">
        <v>239775</v>
      </c>
      <c r="U42" s="1">
        <v>5121638.345126274</v>
      </c>
      <c r="V42" s="1">
        <v>89633</v>
      </c>
      <c r="W42" s="1">
        <v>25314</v>
      </c>
      <c r="X42" s="1">
        <v>5185957.345126274</v>
      </c>
      <c r="Y42" s="121">
        <v>600352</v>
      </c>
      <c r="Z42" s="1">
        <v>1295289.305867685</v>
      </c>
      <c r="AA42" s="106">
        <v>3225997.039258589</v>
      </c>
      <c r="AB42" s="1"/>
      <c r="AC42" s="80">
        <v>2338</v>
      </c>
      <c r="AD42" s="71">
        <f t="shared" si="0"/>
        <v>2218.1169140830939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1" customFormat="1" ht="10.5" customHeight="1">
      <c r="A43" s="105" t="s">
        <v>45</v>
      </c>
      <c r="B43" s="1">
        <v>8992044.0167741179</v>
      </c>
      <c r="C43" s="1">
        <v>1248544</v>
      </c>
      <c r="D43" s="1">
        <v>159060</v>
      </c>
      <c r="E43" s="1">
        <v>51199</v>
      </c>
      <c r="F43" s="1">
        <v>562362.95315112814</v>
      </c>
      <c r="G43" s="1">
        <v>172834</v>
      </c>
      <c r="H43" s="1">
        <v>1052005</v>
      </c>
      <c r="I43" s="1">
        <v>675394</v>
      </c>
      <c r="J43" s="1">
        <v>213426</v>
      </c>
      <c r="K43" s="1">
        <v>204034</v>
      </c>
      <c r="L43" s="1">
        <v>336044</v>
      </c>
      <c r="M43" s="1">
        <v>92085</v>
      </c>
      <c r="N43" s="106">
        <v>903363</v>
      </c>
      <c r="O43" s="105" t="s">
        <v>45</v>
      </c>
      <c r="P43" s="1">
        <v>321060</v>
      </c>
      <c r="Q43" s="1">
        <v>1129958.0636229895</v>
      </c>
      <c r="R43" s="1">
        <v>460705</v>
      </c>
      <c r="S43" s="1">
        <v>991022</v>
      </c>
      <c r="T43" s="1">
        <v>418948</v>
      </c>
      <c r="U43" s="1">
        <v>8992044.0167741179</v>
      </c>
      <c r="V43" s="1">
        <v>136532</v>
      </c>
      <c r="W43" s="1">
        <v>44443</v>
      </c>
      <c r="X43" s="1">
        <v>9084133.0167741179</v>
      </c>
      <c r="Y43" s="121">
        <v>1458803</v>
      </c>
      <c r="Z43" s="1">
        <v>1614367.9531511283</v>
      </c>
      <c r="AA43" s="106">
        <v>5918873.0636229897</v>
      </c>
      <c r="AB43" s="1"/>
      <c r="AC43" s="80">
        <v>4749</v>
      </c>
      <c r="AD43" s="71">
        <f t="shared" si="0"/>
        <v>1912.8517617970347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1" customFormat="1" ht="10.5" customHeight="1">
      <c r="A44" s="105" t="s">
        <v>46</v>
      </c>
      <c r="B44" s="1">
        <v>4910253.8302807128</v>
      </c>
      <c r="C44" s="1">
        <v>19115</v>
      </c>
      <c r="D44" s="1">
        <v>489590</v>
      </c>
      <c r="E44" s="1">
        <v>10179</v>
      </c>
      <c r="F44" s="1">
        <v>368956.79437574319</v>
      </c>
      <c r="G44" s="1">
        <v>125245</v>
      </c>
      <c r="H44" s="1">
        <v>1907549</v>
      </c>
      <c r="I44" s="1">
        <v>106157</v>
      </c>
      <c r="J44" s="1">
        <v>23941</v>
      </c>
      <c r="K44" s="1">
        <v>59203</v>
      </c>
      <c r="L44" s="1">
        <v>82326</v>
      </c>
      <c r="M44" s="1">
        <v>50811</v>
      </c>
      <c r="N44" s="106">
        <v>322047</v>
      </c>
      <c r="O44" s="105" t="s">
        <v>46</v>
      </c>
      <c r="P44" s="1">
        <v>29770</v>
      </c>
      <c r="Q44" s="1">
        <v>637680.0359049699</v>
      </c>
      <c r="R44" s="1">
        <v>393195</v>
      </c>
      <c r="S44" s="1">
        <v>212381</v>
      </c>
      <c r="T44" s="1">
        <v>72108</v>
      </c>
      <c r="U44" s="1">
        <v>4910253.8302807128</v>
      </c>
      <c r="V44" s="1">
        <v>84495</v>
      </c>
      <c r="W44" s="1">
        <v>24269</v>
      </c>
      <c r="X44" s="1">
        <v>4970479.8302807128</v>
      </c>
      <c r="Y44" s="121">
        <v>518884</v>
      </c>
      <c r="Z44" s="1">
        <v>2276505.7943757433</v>
      </c>
      <c r="AA44" s="106">
        <v>2114864.0359049696</v>
      </c>
      <c r="AB44" s="1"/>
      <c r="AC44" s="80">
        <v>1145</v>
      </c>
      <c r="AD44" s="71">
        <f t="shared" si="0"/>
        <v>4341.0304194591381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1" customFormat="1" ht="10.5" customHeight="1">
      <c r="A45" s="105" t="s">
        <v>47</v>
      </c>
      <c r="B45" s="1">
        <v>7962017.5033697188</v>
      </c>
      <c r="C45" s="1">
        <v>222850</v>
      </c>
      <c r="D45" s="1">
        <v>253537</v>
      </c>
      <c r="E45" s="1">
        <v>4701</v>
      </c>
      <c r="F45" s="1">
        <v>168538.46187106718</v>
      </c>
      <c r="G45" s="1">
        <v>108526</v>
      </c>
      <c r="H45" s="1">
        <v>824991</v>
      </c>
      <c r="I45" s="1">
        <v>160053</v>
      </c>
      <c r="J45" s="1">
        <v>3173712</v>
      </c>
      <c r="K45" s="1">
        <v>197479</v>
      </c>
      <c r="L45" s="1">
        <v>249526</v>
      </c>
      <c r="M45" s="1">
        <v>66143</v>
      </c>
      <c r="N45" s="106">
        <v>617565</v>
      </c>
      <c r="O45" s="105" t="s">
        <v>47</v>
      </c>
      <c r="P45" s="1">
        <v>29975</v>
      </c>
      <c r="Q45" s="1">
        <v>737025.04149865196</v>
      </c>
      <c r="R45" s="1">
        <v>394448</v>
      </c>
      <c r="S45" s="1">
        <v>566931</v>
      </c>
      <c r="T45" s="1">
        <v>186017</v>
      </c>
      <c r="U45" s="1">
        <v>7962017.5033697188</v>
      </c>
      <c r="V45" s="1">
        <v>122644</v>
      </c>
      <c r="W45" s="1">
        <v>39353</v>
      </c>
      <c r="X45" s="1">
        <v>8045308.5033697188</v>
      </c>
      <c r="Y45" s="121">
        <v>481088</v>
      </c>
      <c r="Z45" s="1">
        <v>993529.46187106718</v>
      </c>
      <c r="AA45" s="106">
        <v>6487400.0414986517</v>
      </c>
      <c r="AB45" s="1"/>
      <c r="AC45" s="80">
        <v>3580</v>
      </c>
      <c r="AD45" s="71">
        <f t="shared" si="0"/>
        <v>2247.2928780362345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1" customFormat="1" ht="10.5" customHeight="1">
      <c r="A46" s="105" t="s">
        <v>48</v>
      </c>
      <c r="B46" s="1">
        <v>6240127.8529537637</v>
      </c>
      <c r="C46" s="1">
        <v>220089</v>
      </c>
      <c r="D46" s="1">
        <v>394712</v>
      </c>
      <c r="E46" s="1">
        <v>95439</v>
      </c>
      <c r="F46" s="1">
        <v>41928.812107918726</v>
      </c>
      <c r="G46" s="1">
        <v>71360</v>
      </c>
      <c r="H46" s="1">
        <v>1403434</v>
      </c>
      <c r="I46" s="1">
        <v>238122</v>
      </c>
      <c r="J46" s="1">
        <v>112156</v>
      </c>
      <c r="K46" s="1">
        <v>156320</v>
      </c>
      <c r="L46" s="1">
        <v>280543</v>
      </c>
      <c r="M46" s="1">
        <v>95308</v>
      </c>
      <c r="N46" s="106">
        <v>759843</v>
      </c>
      <c r="O46" s="105" t="s">
        <v>48</v>
      </c>
      <c r="P46" s="1">
        <v>83929</v>
      </c>
      <c r="Q46" s="1">
        <v>725431.04084584466</v>
      </c>
      <c r="R46" s="1">
        <v>621882</v>
      </c>
      <c r="S46" s="1">
        <v>368520</v>
      </c>
      <c r="T46" s="1">
        <v>571111</v>
      </c>
      <c r="U46" s="1">
        <v>6240127.8529537637</v>
      </c>
      <c r="V46" s="1">
        <v>105887</v>
      </c>
      <c r="W46" s="1">
        <v>30842</v>
      </c>
      <c r="X46" s="1">
        <v>6315172.8529537637</v>
      </c>
      <c r="Y46" s="121">
        <v>710240</v>
      </c>
      <c r="Z46" s="1">
        <v>1445362.8121079188</v>
      </c>
      <c r="AA46" s="106">
        <v>4084525.0408458449</v>
      </c>
      <c r="AB46" s="1"/>
      <c r="AC46" s="80">
        <v>4025</v>
      </c>
      <c r="AD46" s="71">
        <f t="shared" si="0"/>
        <v>1568.9870442121153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1" customFormat="1" ht="10.5" customHeight="1">
      <c r="A47" s="107" t="s">
        <v>66</v>
      </c>
      <c r="B47" s="86">
        <v>31884910.679284405</v>
      </c>
      <c r="C47" s="86">
        <v>3816085</v>
      </c>
      <c r="D47" s="86">
        <v>256139</v>
      </c>
      <c r="E47" s="86">
        <v>10185</v>
      </c>
      <c r="F47" s="86">
        <v>2802103.5703131505</v>
      </c>
      <c r="G47" s="86">
        <v>489559</v>
      </c>
      <c r="H47" s="86">
        <v>1576434</v>
      </c>
      <c r="I47" s="86">
        <v>3174306</v>
      </c>
      <c r="J47" s="86">
        <v>889766</v>
      </c>
      <c r="K47" s="86">
        <v>568514</v>
      </c>
      <c r="L47" s="86">
        <v>1195032</v>
      </c>
      <c r="M47" s="86">
        <v>878849</v>
      </c>
      <c r="N47" s="108">
        <v>3652966</v>
      </c>
      <c r="O47" s="107" t="s">
        <v>49</v>
      </c>
      <c r="P47" s="86">
        <v>3101686</v>
      </c>
      <c r="Q47" s="86">
        <v>1935353.108971257</v>
      </c>
      <c r="R47" s="86">
        <v>2195862</v>
      </c>
      <c r="S47" s="86">
        <v>3263469</v>
      </c>
      <c r="T47" s="86">
        <v>2078602</v>
      </c>
      <c r="U47" s="86">
        <v>31884910.679284405</v>
      </c>
      <c r="V47" s="86">
        <v>406040</v>
      </c>
      <c r="W47" s="86">
        <v>157592</v>
      </c>
      <c r="X47" s="86">
        <v>32133358.679284405</v>
      </c>
      <c r="Y47" s="122">
        <v>4082409</v>
      </c>
      <c r="Z47" s="86">
        <v>4378537.5703131501</v>
      </c>
      <c r="AA47" s="108">
        <v>23423964.108971253</v>
      </c>
      <c r="AB47" s="1"/>
      <c r="AC47" s="81">
        <v>16207</v>
      </c>
      <c r="AD47" s="71">
        <f t="shared" si="0"/>
        <v>1982.6839439306723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1" customFormat="1" ht="10.5" customHeight="1">
      <c r="A48" s="123" t="s">
        <v>50</v>
      </c>
      <c r="B48" s="125">
        <v>27650430.172832597</v>
      </c>
      <c r="C48" s="111">
        <v>827874</v>
      </c>
      <c r="D48" s="111">
        <v>88411</v>
      </c>
      <c r="E48" s="111">
        <v>128231</v>
      </c>
      <c r="F48" s="111">
        <v>1594868.1122516319</v>
      </c>
      <c r="G48" s="111">
        <v>10941064</v>
      </c>
      <c r="H48" s="111">
        <v>987918</v>
      </c>
      <c r="I48" s="111">
        <v>991356</v>
      </c>
      <c r="J48" s="111">
        <v>711684</v>
      </c>
      <c r="K48" s="111">
        <v>424559</v>
      </c>
      <c r="L48" s="111">
        <v>577395</v>
      </c>
      <c r="M48" s="111">
        <v>379867</v>
      </c>
      <c r="N48" s="124">
        <v>2261511</v>
      </c>
      <c r="O48" s="123" t="s">
        <v>50</v>
      </c>
      <c r="P48" s="111">
        <v>436434</v>
      </c>
      <c r="Q48" s="111">
        <v>1075931.0605809656</v>
      </c>
      <c r="R48" s="111">
        <v>1736965</v>
      </c>
      <c r="S48" s="111">
        <v>3638170</v>
      </c>
      <c r="T48" s="111">
        <v>848192</v>
      </c>
      <c r="U48" s="111">
        <v>27650430.172832597</v>
      </c>
      <c r="V48" s="111">
        <v>341247</v>
      </c>
      <c r="W48" s="111">
        <v>136663</v>
      </c>
      <c r="X48" s="111">
        <v>27855014.172832597</v>
      </c>
      <c r="Y48" s="125">
        <v>1044516</v>
      </c>
      <c r="Z48" s="111">
        <v>2582786.1122516319</v>
      </c>
      <c r="AA48" s="124">
        <v>24023128.060580965</v>
      </c>
      <c r="AB48" s="1"/>
      <c r="AC48" s="82">
        <v>8091</v>
      </c>
      <c r="AD48" s="71">
        <f t="shared" si="0"/>
        <v>3442.7158784862931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1" customFormat="1" ht="10.5" customHeight="1">
      <c r="A49" s="109" t="s">
        <v>51</v>
      </c>
      <c r="B49" s="87">
        <v>5427176585.155098</v>
      </c>
      <c r="C49" s="87">
        <v>164612223</v>
      </c>
      <c r="D49" s="87">
        <v>10766134</v>
      </c>
      <c r="E49" s="87">
        <v>17551277.828000002</v>
      </c>
      <c r="F49" s="87">
        <v>1045052317.4093757</v>
      </c>
      <c r="G49" s="87">
        <v>102506367</v>
      </c>
      <c r="H49" s="87">
        <v>262438989</v>
      </c>
      <c r="I49" s="87">
        <v>573481624</v>
      </c>
      <c r="J49" s="87">
        <v>248426648</v>
      </c>
      <c r="K49" s="87">
        <v>159572805</v>
      </c>
      <c r="L49" s="87">
        <v>192031620</v>
      </c>
      <c r="M49" s="87">
        <v>199551618</v>
      </c>
      <c r="N49" s="110">
        <v>587517148</v>
      </c>
      <c r="O49" s="109" t="s">
        <v>51</v>
      </c>
      <c r="P49" s="87">
        <v>321991768</v>
      </c>
      <c r="Q49" s="87">
        <v>389263498.91772276</v>
      </c>
      <c r="R49" s="87">
        <v>263674660</v>
      </c>
      <c r="S49" s="87">
        <v>600717950</v>
      </c>
      <c r="T49" s="87">
        <v>288019937</v>
      </c>
      <c r="U49" s="87">
        <v>5427176585.155098</v>
      </c>
      <c r="V49" s="87">
        <v>62858990</v>
      </c>
      <c r="W49" s="87">
        <v>26824001</v>
      </c>
      <c r="X49" s="87">
        <v>5463211574.155098</v>
      </c>
      <c r="Y49" s="126">
        <v>192929634.82800001</v>
      </c>
      <c r="Z49" s="87">
        <v>1307491306.4093757</v>
      </c>
      <c r="AA49" s="110">
        <v>3926755643.9177222</v>
      </c>
      <c r="AB49" s="1"/>
      <c r="AC49" s="83">
        <v>1807197</v>
      </c>
      <c r="AD49" s="71">
        <f t="shared" si="0"/>
        <v>3023.0304577503716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ht="12.75" thickBot="1">
      <c r="A50" s="29" t="s">
        <v>72</v>
      </c>
      <c r="B50" s="145">
        <f>AVERAGE(B4:B48)</f>
        <v>120603924.11455773</v>
      </c>
      <c r="C50" s="145">
        <f t="shared" ref="C50:AA50" si="1">AVERAGE(C4:C48)</f>
        <v>3658049.4</v>
      </c>
      <c r="D50" s="189">
        <f>D49/COUNTA($A$4:$A$48)</f>
        <v>239247.42222222223</v>
      </c>
      <c r="E50" s="189">
        <f>E49/COUNTA($A$4:$A$48)</f>
        <v>390028.39617777779</v>
      </c>
      <c r="F50" s="145">
        <f t="shared" si="1"/>
        <v>23223384.831319455</v>
      </c>
      <c r="G50" s="145">
        <f t="shared" si="1"/>
        <v>2277919.2666666666</v>
      </c>
      <c r="H50" s="145">
        <f t="shared" si="1"/>
        <v>5831977.5333333332</v>
      </c>
      <c r="I50" s="145">
        <f t="shared" si="1"/>
        <v>12744036.088888889</v>
      </c>
      <c r="J50" s="145">
        <f t="shared" si="1"/>
        <v>5520592.1777777774</v>
      </c>
      <c r="K50" s="145">
        <f t="shared" si="1"/>
        <v>3546062.3333333335</v>
      </c>
      <c r="L50" s="145">
        <f t="shared" si="1"/>
        <v>4267369.333333333</v>
      </c>
      <c r="M50" s="145">
        <f t="shared" si="1"/>
        <v>4434480.4000000004</v>
      </c>
      <c r="N50" s="145">
        <f t="shared" si="1"/>
        <v>13055936.622222222</v>
      </c>
      <c r="O50" s="31" t="s">
        <v>152</v>
      </c>
      <c r="P50" s="145">
        <f t="shared" si="1"/>
        <v>7155372.6222222224</v>
      </c>
      <c r="Q50" s="145">
        <f t="shared" si="1"/>
        <v>8650299.9759493954</v>
      </c>
      <c r="R50" s="145">
        <f t="shared" si="1"/>
        <v>5859436.888888889</v>
      </c>
      <c r="S50" s="145">
        <f t="shared" si="1"/>
        <v>13349287.777777778</v>
      </c>
      <c r="T50" s="145">
        <f t="shared" si="1"/>
        <v>6400443.0444444446</v>
      </c>
      <c r="U50" s="145">
        <f t="shared" si="1"/>
        <v>120603924.11455773</v>
      </c>
      <c r="V50" s="145">
        <f t="shared" si="1"/>
        <v>1396866.4444444445</v>
      </c>
      <c r="W50" s="145">
        <f t="shared" si="1"/>
        <v>596088.91111111105</v>
      </c>
      <c r="X50" s="145">
        <f t="shared" si="1"/>
        <v>121404701.64789106</v>
      </c>
      <c r="Y50" s="145">
        <f t="shared" si="1"/>
        <v>4287325.2184000006</v>
      </c>
      <c r="Z50" s="145">
        <f t="shared" si="1"/>
        <v>29055362.364652783</v>
      </c>
      <c r="AA50" s="145">
        <f t="shared" si="1"/>
        <v>87261236.531504944</v>
      </c>
      <c r="AB50" s="61"/>
      <c r="AC50" s="76">
        <f t="shared" ref="AC50" si="2">AC49/45</f>
        <v>40159.933333333334</v>
      </c>
      <c r="AD50" s="77">
        <f t="shared" si="0"/>
        <v>3023.0304577503712</v>
      </c>
    </row>
    <row r="51" spans="1:78" ht="12.75" thickTop="1">
      <c r="B51" s="3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</row>
    <row r="52" spans="1:78">
      <c r="A52" s="142" t="s">
        <v>171</v>
      </c>
    </row>
    <row r="53" spans="1:78">
      <c r="A53" s="31" t="s">
        <v>151</v>
      </c>
    </row>
    <row r="54" spans="1:78">
      <c r="A54" s="179" t="s">
        <v>161</v>
      </c>
    </row>
    <row r="55" spans="1:78" s="17" customFormat="1" ht="9" customHeight="1"/>
    <row r="56" spans="1:78" s="17" customFormat="1" ht="9" customHeight="1"/>
    <row r="57" spans="1:78" s="17" customFormat="1" ht="9" customHeight="1"/>
    <row r="58" spans="1:78" s="17" customFormat="1" ht="9" customHeight="1"/>
    <row r="59" spans="1:78" s="17" customFormat="1" ht="9" customHeight="1"/>
    <row r="60" spans="1:78" s="17" customFormat="1" ht="9" customHeight="1"/>
    <row r="61" spans="1:78" s="17" customFormat="1" ht="9" customHeight="1"/>
    <row r="62" spans="1:78" s="17" customFormat="1" ht="9" customHeight="1"/>
    <row r="63" spans="1:78" s="17" customFormat="1" ht="9" customHeight="1"/>
    <row r="64" spans="1:78" s="17" customFormat="1" ht="9" customHeight="1"/>
    <row r="65" s="17" customFormat="1" ht="9" customHeight="1"/>
    <row r="66" s="17" customFormat="1" ht="9" customHeight="1"/>
    <row r="67" s="17" customFormat="1" ht="9" customHeight="1"/>
    <row r="68" s="17" customFormat="1" ht="9" customHeight="1"/>
    <row r="69" s="17" customFormat="1" ht="9" customHeight="1"/>
    <row r="70" s="17" customFormat="1" ht="9" customHeight="1"/>
    <row r="71" s="17" customFormat="1" ht="9" customHeight="1"/>
    <row r="72" s="17" customFormat="1" ht="9" customHeight="1"/>
    <row r="73" s="17" customFormat="1" ht="9" customHeight="1"/>
    <row r="74" s="17" customFormat="1" ht="9" customHeight="1"/>
    <row r="75" s="17" customFormat="1" ht="9" customHeight="1"/>
    <row r="76" s="17" customFormat="1" ht="9" customHeight="1"/>
    <row r="77" s="17" customFormat="1" ht="9" customHeight="1"/>
    <row r="78" s="17" customFormat="1" ht="9" customHeight="1"/>
    <row r="79" s="17" customFormat="1" ht="9" customHeight="1"/>
    <row r="80" s="17" customFormat="1" ht="9" customHeight="1"/>
    <row r="81" s="17" customFormat="1" ht="9" customHeight="1"/>
    <row r="82" s="17" customFormat="1" ht="9" customHeight="1"/>
    <row r="83" s="17" customFormat="1" ht="9" customHeight="1"/>
    <row r="84" s="17" customFormat="1" ht="9" customHeight="1"/>
    <row r="85" s="17" customFormat="1" ht="9" customHeight="1"/>
    <row r="86" s="17" customFormat="1" ht="9" customHeight="1"/>
    <row r="87" s="17" customFormat="1" ht="9" customHeight="1"/>
    <row r="88" s="17" customFormat="1" ht="9" customHeight="1"/>
    <row r="89" s="17" customFormat="1" ht="9" customHeight="1"/>
    <row r="90" s="17" customFormat="1" ht="9" customHeight="1"/>
    <row r="91" s="17" customFormat="1" ht="9" customHeight="1"/>
    <row r="92" s="17" customFormat="1" ht="9" customHeight="1"/>
    <row r="93" s="17" customFormat="1" ht="9" customHeight="1"/>
    <row r="94" s="17" customFormat="1" ht="9" customHeight="1"/>
    <row r="95" s="17" customFormat="1" ht="9" customHeight="1"/>
    <row r="96" s="17" customFormat="1" ht="9" customHeight="1"/>
    <row r="97" s="17" customFormat="1" ht="9" customHeight="1"/>
    <row r="98" s="17" customFormat="1" ht="9" customHeight="1"/>
    <row r="99" s="17" customFormat="1" ht="9" customHeight="1"/>
    <row r="100" s="17" customFormat="1" ht="9" customHeight="1"/>
    <row r="101" s="17" customFormat="1" ht="9" customHeight="1"/>
    <row r="102" s="17" customFormat="1" ht="9" customHeight="1"/>
    <row r="103" s="17" customFormat="1" ht="11.1" customHeight="1"/>
    <row r="104" s="17" customFormat="1" ht="11.1" customHeight="1"/>
    <row r="105" s="17" customFormat="1" ht="11.1" customHeight="1"/>
    <row r="106" s="17" customFormat="1" ht="9" customHeight="1"/>
    <row r="107" s="17" customFormat="1" ht="9" customHeight="1"/>
    <row r="108" s="17" customFormat="1" ht="9" customHeight="1"/>
    <row r="109" s="17" customFormat="1" ht="9" customHeight="1"/>
    <row r="110" s="17" customFormat="1" ht="9" customHeight="1"/>
    <row r="111" s="17" customFormat="1" ht="9" customHeight="1"/>
    <row r="112" s="17" customFormat="1" ht="9" customHeight="1"/>
    <row r="113" s="17" customFormat="1" ht="9" customHeight="1"/>
    <row r="114" s="17" customFormat="1" ht="9" customHeight="1"/>
    <row r="115" s="17" customFormat="1" ht="9" customHeight="1"/>
    <row r="116" s="17" customFormat="1" ht="9" customHeight="1"/>
    <row r="117" s="17" customFormat="1" ht="9" customHeight="1"/>
    <row r="118" s="17" customFormat="1" ht="9" customHeight="1"/>
    <row r="119" s="17" customFormat="1" ht="9" customHeight="1"/>
    <row r="120" s="17" customFormat="1" ht="9" customHeight="1"/>
    <row r="121" s="17" customFormat="1" ht="9" customHeight="1"/>
    <row r="122" s="17" customFormat="1" ht="9" customHeight="1"/>
    <row r="123" s="17" customFormat="1" ht="9" customHeight="1"/>
    <row r="124" s="17" customFormat="1" ht="9" customHeight="1"/>
    <row r="125" s="17" customFormat="1" ht="9" customHeight="1"/>
    <row r="126" s="17" customFormat="1" ht="9" customHeight="1"/>
    <row r="127" s="17" customFormat="1" ht="9" customHeight="1"/>
    <row r="128" s="17" customFormat="1" ht="9" customHeight="1"/>
    <row r="129" s="17" customFormat="1" ht="9" customHeight="1"/>
    <row r="130" s="17" customFormat="1" ht="9" customHeight="1"/>
    <row r="131" s="17" customFormat="1" ht="9" customHeight="1"/>
    <row r="132" s="17" customFormat="1" ht="9" customHeight="1"/>
    <row r="133" s="17" customFormat="1" ht="9" customHeight="1"/>
    <row r="134" s="17" customFormat="1" ht="9" customHeight="1"/>
    <row r="135" s="17" customFormat="1" ht="9" customHeight="1"/>
    <row r="136" s="17" customFormat="1" ht="9" customHeight="1"/>
    <row r="137" s="17" customFormat="1" ht="9" customHeight="1"/>
    <row r="138" s="17" customFormat="1" ht="9" customHeight="1"/>
    <row r="139" s="17" customFormat="1" ht="9" customHeight="1"/>
    <row r="140" s="17" customFormat="1" ht="9" customHeight="1"/>
    <row r="141" s="17" customFormat="1" ht="9" customHeight="1"/>
    <row r="142" s="17" customFormat="1" ht="9" customHeight="1"/>
    <row r="143" s="17" customFormat="1" ht="9" customHeight="1"/>
    <row r="144" s="17" customFormat="1" ht="9" customHeight="1"/>
    <row r="145" s="17" customFormat="1" ht="9" customHeight="1"/>
    <row r="146" s="17" customFormat="1" ht="9" customHeight="1"/>
    <row r="147" s="17" customFormat="1" ht="9" customHeight="1"/>
    <row r="148" s="17" customFormat="1" ht="9.9499999999999993" customHeigh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</sheetData>
  <sheetProtection sheet="1" objects="1" scenarios="1"/>
  <mergeCells count="1">
    <mergeCell ref="Y2:AA2"/>
  </mergeCells>
  <phoneticPr fontId="5"/>
  <pageMargins left="0.55118110236220474" right="0.19685039370078741" top="0.78740157480314965" bottom="0.39370078740157483" header="0.51181102362204722" footer="0.51181102362204722"/>
  <pageSetup paperSize="9" scale="93" orientation="landscape" r:id="rId1"/>
  <headerFooter alignWithMargins="0"/>
  <colBreaks count="1" manualBreakCount="1">
    <brk id="1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生産（一人当たり） </vt:lpstr>
      <vt:lpstr>生産（構成比）</vt:lpstr>
      <vt:lpstr>生産（成長率） </vt:lpstr>
      <vt:lpstr>H29生産</vt:lpstr>
      <vt:lpstr>H28生産</vt:lpstr>
      <vt:lpstr>H27生産</vt:lpstr>
      <vt:lpstr>H26生産</vt:lpstr>
      <vt:lpstr>H25生産</vt:lpstr>
      <vt:lpstr>H24生産</vt:lpstr>
      <vt:lpstr>H23生産</vt:lpstr>
      <vt:lpstr>H22生産</vt:lpstr>
      <vt:lpstr>H21生産</vt:lpstr>
      <vt:lpstr>H20生産</vt:lpstr>
      <vt:lpstr>H19生産</vt:lpstr>
      <vt:lpstr>H18生産</vt:lpstr>
      <vt:lpstr>H18生産!Print_Area</vt:lpstr>
      <vt:lpstr>H19生産!Print_Area</vt:lpstr>
      <vt:lpstr>H20生産!Print_Area</vt:lpstr>
      <vt:lpstr>H21生産!Print_Area</vt:lpstr>
      <vt:lpstr>H22生産!Print_Area</vt:lpstr>
      <vt:lpstr>H23生産!Print_Area</vt:lpstr>
      <vt:lpstr>H24生産!Print_Area</vt:lpstr>
      <vt:lpstr>H25生産!Print_Area</vt:lpstr>
      <vt:lpstr>H26生産!Print_Area</vt:lpstr>
      <vt:lpstr>H27生産!Print_Area</vt:lpstr>
      <vt:lpstr>H28生産!Print_Area</vt:lpstr>
      <vt:lpstr>H29生産!Print_Area</vt:lpstr>
      <vt:lpstr>'生産（一人当たり） '!Print_Area</vt:lpstr>
      <vt:lpstr>'生産（構成比）'!Print_Area</vt:lpstr>
      <vt:lpstr>'生産（成長率） 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2020-03-17T04:03:14Z</cp:lastPrinted>
  <dcterms:created xsi:type="dcterms:W3CDTF">2009-04-03T07:22:16Z</dcterms:created>
  <dcterms:modified xsi:type="dcterms:W3CDTF">2020-03-17T04:18:39Z</dcterms:modified>
</cp:coreProperties>
</file>