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0"/>
  </bookViews>
  <sheets>
    <sheet name="かんたん算定ツール" sheetId="1" r:id="rId1"/>
    <sheet name="使用データ" sheetId="2" r:id="rId2"/>
    <sheet name="Sheet1" sheetId="3" state="hidden" r:id="rId3"/>
  </sheets>
  <definedNames>
    <definedName name="_xlnm.Print_Area" localSheetId="0">'かんたん算定ツール'!$A$1:$I$39</definedName>
  </definedNames>
  <calcPr fullCalcOnLoad="1"/>
</workbook>
</file>

<file path=xl/sharedStrings.xml><?xml version="1.0" encoding="utf-8"?>
<sst xmlns="http://schemas.openxmlformats.org/spreadsheetml/2006/main" count="126" uniqueCount="93">
  <si>
    <t>項目</t>
  </si>
  <si>
    <t>市街地
削減率</t>
  </si>
  <si>
    <t>郊外
削減率</t>
  </si>
  <si>
    <t>平均</t>
  </si>
  <si>
    <t>加減速の少ない運転</t>
  </si>
  <si>
    <t>早めのアクセルオフ</t>
  </si>
  <si>
    <t>①発進時削減</t>
  </si>
  <si>
    <t>②巡航時削減</t>
  </si>
  <si>
    <t>③減速時削減</t>
  </si>
  <si>
    <t>④停止時削減</t>
  </si>
  <si>
    <t>励行エコドライブを①＋③＋④とする。</t>
  </si>
  <si>
    <t>通常エコドライブを①＋③とする。</t>
  </si>
  <si>
    <t>自家用乗用車</t>
  </si>
  <si>
    <t>航空</t>
  </si>
  <si>
    <t>鉄道</t>
  </si>
  <si>
    <t>排出量g-CO2／人㌔</t>
  </si>
  <si>
    <t>路面電車</t>
  </si>
  <si>
    <t>原付</t>
  </si>
  <si>
    <t>自動二輪</t>
  </si>
  <si>
    <t>自転車</t>
  </si>
  <si>
    <t>自家用車</t>
  </si>
  <si>
    <t>徒歩</t>
  </si>
  <si>
    <t>年間</t>
  </si>
  <si>
    <t>エコドライブ度</t>
  </si>
  <si>
    <t>バス</t>
  </si>
  <si>
    <t>何もしていない。</t>
  </si>
  <si>
    <t>ふんわりアクセルeスタート、早めのアクセルオフ</t>
  </si>
  <si>
    <t>ふんわりアクセルeスタート、早めのアクセルオフ、停車時アイドリングストップ</t>
  </si>
  <si>
    <t>日／月</t>
  </si>
  <si>
    <t>の削減</t>
  </si>
  <si>
    <t>ｋｍ</t>
  </si>
  <si>
    <t>Ａ：</t>
  </si>
  <si>
    <t>ｋｍ</t>
  </si>
  <si>
    <t>ｋｍ</t>
  </si>
  <si>
    <t>ｋｍ</t>
  </si>
  <si>
    <t>ｋｍ</t>
  </si>
  <si>
    <t>ｋｇ-CO2</t>
  </si>
  <si>
    <t>通勤手段</t>
  </si>
  <si>
    <t>平均通勤距離</t>
  </si>
  <si>
    <t>出典：エコドライブ１０のすすめのタネあかし（省エネルギーセンターHP)</t>
  </si>
  <si>
    <t>エコドライブによる削減率</t>
  </si>
  <si>
    <t>旅客輸送機関別の二酸化炭素排出原単位（２００７年度）　出典：運輸・交通と環境2009年版</t>
  </si>
  <si>
    <t>出典：平成２０年　毎月勤労統計調査年報</t>
  </si>
  <si>
    <t>出典：エコ通勤優良事業所認証制度Q&amp;A</t>
  </si>
  <si>
    <t>Ｂ：</t>
  </si>
  <si>
    <t>職員ID</t>
  </si>
  <si>
    <t>部署名</t>
  </si>
  <si>
    <t>氏名</t>
  </si>
  <si>
    <t>チャレンジ前</t>
  </si>
  <si>
    <t>チャレンジ後</t>
  </si>
  <si>
    <t>ふんわりアクセル</t>
  </si>
  <si>
    <t>アイドリングストップ</t>
  </si>
  <si>
    <t>※②については毎日通勤で自動車を使用する者は当然行っているものとして効果は除外。</t>
  </si>
  <si>
    <t>◇1人を１ｋｍ運ぶ時の二酸化炭素排出量</t>
  </si>
  <si>
    <t>バス</t>
  </si>
  <si>
    <t>市区町村の運輸部門CO2排出量の推計手法に関する比較研究　2004国立環境研究所</t>
  </si>
  <si>
    <t>◇平均勤務日数</t>
  </si>
  <si>
    <t>平均勤務日数（5人以上の事業所）</t>
  </si>
  <si>
    <t>　　　　↓×12月</t>
  </si>
  <si>
    <t>◇平均通勤距離</t>
  </si>
  <si>
    <t>ｋｍ</t>
  </si>
  <si>
    <t>（全国平均、往復）</t>
  </si>
  <si>
    <t>排出量原単位</t>
  </si>
  <si>
    <t>平均勤務日数</t>
  </si>
  <si>
    <t>g-CO2</t>
  </si>
  <si>
    <t>ｋｇ-CO2の削減</t>
  </si>
  <si>
    <t>C：</t>
  </si>
  <si>
    <t>通勤による
CO2排出量</t>
  </si>
  <si>
    <t>通勤距離（往復）</t>
  </si>
  <si>
    <t>【　実　施　前　】</t>
  </si>
  <si>
    <t>【　実　施　後　】</t>
  </si>
  <si>
    <t>「やさしい発進を心がけましょう。」</t>
  </si>
  <si>
    <t>「車間距離は余裕をもって、交通状況に応じた安全な定速走行に努めましょう。」</t>
  </si>
  <si>
    <t>「エンジンブレーキを積極的に使いましょう。」</t>
  </si>
  <si>
    <t>「車内を冷やしすぎないようにしましょう。」</t>
  </si>
  <si>
    <t>「無用なアイドリングをやめましょう。」</t>
  </si>
  <si>
    <t>「エンジンをかけたらすぐ出発しましょう。」</t>
  </si>
  <si>
    <t>「出かける前に計画・準備をして、渋滞や道路障害等の情報をチェックしましょう。」</t>
  </si>
  <si>
    <t>「タイヤの空気圧を適正に保つなど、確実な点検・整備を実施しましょう。」</t>
  </si>
  <si>
    <t>「不要な荷物は積まないようにしましょう。」</t>
  </si>
  <si>
    <t>「渋滞などをまねくことから、違法駐車はやめましょう。」</t>
  </si>
  <si>
    <t>①ふんわりアクセル「ｅスタート」</t>
  </si>
  <si>
    <t>②加減速の少ない運転</t>
  </si>
  <si>
    <t>③早めのアクセルオフ</t>
  </si>
  <si>
    <t>④エアコンの使用を控えめに</t>
  </si>
  <si>
    <t>⑤アイドリング・ストップ</t>
  </si>
  <si>
    <t>⑥暖気運転は適切に</t>
  </si>
  <si>
    <t>⑦道路交通情報の活用</t>
  </si>
  <si>
    <t>⑧タイヤの空気圧をこまめにチェック</t>
  </si>
  <si>
    <t>⑨不要な荷物は積まずに走行</t>
  </si>
  <si>
    <t>⑩駐車場所に注意</t>
  </si>
  <si>
    <r>
      <t>（参考）エコドライブ１０のすすめ</t>
    </r>
    <r>
      <rPr>
        <sz val="10"/>
        <rFont val="HG丸ｺﾞｼｯｸM-PRO"/>
        <family val="3"/>
      </rPr>
      <t>（エコドライブ普及連絡会※警察庁、経済産業省、国土交通省、環境省）</t>
    </r>
  </si>
  <si>
    <t>出典：第三次熊本県環境基本計画（平成１８年３月策定）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</si>
</sst>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Red]\-#,##0.0"/>
    <numFmt numFmtId="179" formatCode="0&quot;日&quot;"/>
    <numFmt numFmtId="180" formatCode="&quot;Yes&quot;;&quot;Yes&quot;;&quot;No&quot;"/>
    <numFmt numFmtId="181" formatCode="&quot;True&quot;;&quot;True&quot;;&quot;False&quot;"/>
    <numFmt numFmtId="182" formatCode="&quot;On&quot;;&quot;On&quot;;&quot;Off&quot;"/>
    <numFmt numFmtId="183" formatCode="[$€-2]\ #,##0.00_);[Red]\([$€-2]\ #,##0.00\)"/>
  </numFmts>
  <fonts count="14">
    <font>
      <sz val="11"/>
      <name val="ＭＳ Ｐゴシック"/>
      <family val="3"/>
    </font>
    <font>
      <sz val="6"/>
      <name val="ＭＳ Ｐゴシック"/>
      <family val="3"/>
    </font>
    <font>
      <sz val="11"/>
      <color indexed="8"/>
      <name val="ＭＳ Ｐゴシック"/>
      <family val="3"/>
    </font>
    <font>
      <sz val="11"/>
      <name val="HG丸ｺﾞｼｯｸM-PRO"/>
      <family val="3"/>
    </font>
    <font>
      <sz val="10"/>
      <name val="HG丸ｺﾞｼｯｸM-PRO"/>
      <family val="3"/>
    </font>
    <font>
      <sz val="12"/>
      <name val="HG丸ｺﾞｼｯｸM-PRO"/>
      <family val="3"/>
    </font>
    <font>
      <sz val="11"/>
      <color indexed="9"/>
      <name val="HG丸ｺﾞｼｯｸM-PRO"/>
      <family val="3"/>
    </font>
    <font>
      <sz val="20"/>
      <color indexed="9"/>
      <name val="HG創英角ﾎﾟｯﾌﾟ体"/>
      <family val="3"/>
    </font>
    <font>
      <sz val="10"/>
      <color indexed="9"/>
      <name val="HG創英角ﾎﾟｯﾌﾟ体"/>
      <family val="3"/>
    </font>
    <font>
      <b/>
      <sz val="12"/>
      <color indexed="48"/>
      <name val="HG丸ｺﾞｼｯｸM-PRO"/>
      <family val="3"/>
    </font>
    <font>
      <sz val="12"/>
      <color indexed="10"/>
      <name val="HG丸ｺﾞｼｯｸM-PRO"/>
      <family val="3"/>
    </font>
    <font>
      <b/>
      <sz val="14"/>
      <color indexed="10"/>
      <name val="HG丸ｺﾞｼｯｸM-PRO"/>
      <family val="3"/>
    </font>
    <font>
      <sz val="10.5"/>
      <name val="HG丸ｺﾞｼｯｸM-PRO"/>
      <family val="3"/>
    </font>
    <font>
      <sz val="9"/>
      <name val="MS UI Gothic"/>
      <family val="3"/>
    </font>
  </fonts>
  <fills count="3">
    <fill>
      <patternFill/>
    </fill>
    <fill>
      <patternFill patternType="gray125"/>
    </fill>
    <fill>
      <patternFill patternType="solid">
        <fgColor indexed="43"/>
        <bgColor indexed="64"/>
      </patternFill>
    </fill>
  </fills>
  <borders count="30">
    <border>
      <left/>
      <right/>
      <top/>
      <bottom/>
      <diagonal/>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cellStyleXfs>
  <cellXfs count="69">
    <xf numFmtId="0" fontId="0" fillId="0" borderId="0" xfId="0" applyAlignment="1">
      <alignment vertical="center"/>
    </xf>
    <xf numFmtId="176" fontId="0" fillId="0" borderId="0" xfId="15"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176" fontId="0" fillId="0" borderId="1" xfId="15" applyNumberFormat="1" applyBorder="1" applyAlignment="1">
      <alignment vertical="center"/>
    </xf>
    <xf numFmtId="0" fontId="0" fillId="0" borderId="0" xfId="0" applyFill="1" applyBorder="1" applyAlignment="1">
      <alignment vertical="center"/>
    </xf>
    <xf numFmtId="0" fontId="3" fillId="0" borderId="0" xfId="20" applyFont="1" applyFill="1" applyBorder="1">
      <alignment vertical="center"/>
      <protection/>
    </xf>
    <xf numFmtId="0" fontId="4" fillId="0" borderId="0" xfId="20" applyFont="1" applyFill="1" applyBorder="1">
      <alignment vertical="center"/>
      <protection/>
    </xf>
    <xf numFmtId="0" fontId="3" fillId="0" borderId="0" xfId="0" applyFont="1" applyAlignment="1">
      <alignment vertical="center"/>
    </xf>
    <xf numFmtId="0" fontId="5" fillId="0" borderId="0" xfId="20" applyFont="1" applyFill="1" applyBorder="1">
      <alignment vertical="center"/>
      <protection/>
    </xf>
    <xf numFmtId="0" fontId="6" fillId="0" borderId="0" xfId="20" applyFont="1" applyFill="1" applyBorder="1">
      <alignment vertical="center"/>
      <protection/>
    </xf>
    <xf numFmtId="0" fontId="6" fillId="0" borderId="0" xfId="0" applyFont="1" applyAlignment="1">
      <alignment vertical="center"/>
    </xf>
    <xf numFmtId="9" fontId="6" fillId="0" borderId="0" xfId="15" applyFont="1" applyAlignment="1">
      <alignment vertical="center"/>
    </xf>
    <xf numFmtId="38" fontId="6" fillId="0" borderId="0" xfId="16" applyFont="1" applyAlignment="1">
      <alignment vertical="center"/>
    </xf>
    <xf numFmtId="0" fontId="5" fillId="0" borderId="0" xfId="20" applyFont="1" applyFill="1" applyBorder="1" applyAlignment="1">
      <alignment horizontal="center" vertical="center"/>
      <protection/>
    </xf>
    <xf numFmtId="0" fontId="5" fillId="0" borderId="0" xfId="0" applyFont="1" applyAlignment="1">
      <alignment vertical="center"/>
    </xf>
    <xf numFmtId="0" fontId="9" fillId="0" borderId="0" xfId="0" applyFont="1" applyAlignment="1">
      <alignment horizontal="distributed" vertical="center"/>
    </xf>
    <xf numFmtId="0" fontId="5" fillId="0" borderId="0" xfId="0" applyFont="1" applyAlignment="1">
      <alignment horizontal="right" vertical="center"/>
    </xf>
    <xf numFmtId="0" fontId="9" fillId="0" borderId="0" xfId="0" applyFont="1" applyBorder="1" applyAlignment="1">
      <alignment horizontal="distributed" vertical="center"/>
    </xf>
    <xf numFmtId="0" fontId="5" fillId="0" borderId="0" xfId="0" applyFont="1" applyBorder="1" applyAlignment="1">
      <alignment vertical="center"/>
    </xf>
    <xf numFmtId="0" fontId="5" fillId="2" borderId="2" xfId="0" applyFont="1" applyFill="1" applyBorder="1" applyAlignment="1">
      <alignment vertical="center"/>
    </xf>
    <xf numFmtId="0" fontId="5" fillId="0" borderId="0" xfId="0" applyFont="1" applyFill="1" applyAlignment="1">
      <alignment vertical="center"/>
    </xf>
    <xf numFmtId="0" fontId="5" fillId="0" borderId="3" xfId="0" applyFont="1" applyBorder="1" applyAlignment="1">
      <alignment vertical="center"/>
    </xf>
    <xf numFmtId="38" fontId="5" fillId="0" borderId="2" xfId="0" applyNumberFormat="1" applyFont="1" applyBorder="1" applyAlignment="1">
      <alignment vertical="center"/>
    </xf>
    <xf numFmtId="9" fontId="5" fillId="0" borderId="2" xfId="15"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38" fontId="0" fillId="0" borderId="0" xfId="0" applyNumberFormat="1" applyAlignment="1">
      <alignment vertical="center"/>
    </xf>
    <xf numFmtId="0" fontId="5" fillId="2" borderId="1" xfId="20" applyFont="1" applyFill="1" applyBorder="1" applyAlignment="1">
      <alignment vertical="center" shrinkToFit="1"/>
      <protection/>
    </xf>
    <xf numFmtId="0" fontId="5" fillId="0" borderId="1" xfId="20" applyFont="1" applyFill="1" applyBorder="1" applyAlignment="1">
      <alignment horizontal="center" vertical="center" shrinkToFit="1"/>
      <protection/>
    </xf>
    <xf numFmtId="0" fontId="0" fillId="0" borderId="1" xfId="0" applyFill="1" applyBorder="1" applyAlignment="1">
      <alignment vertical="center"/>
    </xf>
    <xf numFmtId="0" fontId="0" fillId="0" borderId="1" xfId="0" applyFill="1" applyBorder="1" applyAlignment="1">
      <alignment vertical="center" wrapText="1"/>
    </xf>
    <xf numFmtId="0" fontId="0" fillId="0" borderId="0" xfId="0" applyAlignment="1">
      <alignment horizontal="left" vertical="center"/>
    </xf>
    <xf numFmtId="179" fontId="6" fillId="0" borderId="0" xfId="0" applyNumberFormat="1"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8" xfId="0" applyFont="1" applyBorder="1" applyAlignment="1">
      <alignment horizontal="left" vertical="center" indent="3"/>
    </xf>
    <xf numFmtId="0" fontId="5" fillId="0" borderId="9" xfId="0" applyFont="1" applyBorder="1" applyAlignment="1">
      <alignment horizontal="left" vertical="center" indent="3"/>
    </xf>
    <xf numFmtId="0" fontId="5" fillId="0" borderId="10" xfId="0" applyFont="1" applyBorder="1" applyAlignment="1">
      <alignment horizontal="left" vertical="center" indent="3"/>
    </xf>
    <xf numFmtId="0" fontId="5" fillId="2" borderId="2" xfId="0" applyFont="1" applyFill="1" applyBorder="1" applyAlignment="1">
      <alignment horizontal="center" vertical="center"/>
    </xf>
    <xf numFmtId="0" fontId="11" fillId="0" borderId="0" xfId="20" applyFont="1" applyFill="1" applyBorder="1" applyAlignment="1">
      <alignment horizontal="center" vertical="center"/>
      <protection/>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2"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12" fillId="0" borderId="17" xfId="0" applyFont="1" applyBorder="1" applyAlignment="1">
      <alignment vertical="center"/>
    </xf>
    <xf numFmtId="0" fontId="6" fillId="0" borderId="18" xfId="0" applyFont="1" applyBorder="1" applyAlignment="1">
      <alignment vertical="center"/>
    </xf>
    <xf numFmtId="0" fontId="3" fillId="0" borderId="19" xfId="0" applyFont="1" applyBorder="1" applyAlignment="1">
      <alignment vertical="center"/>
    </xf>
    <xf numFmtId="0" fontId="6"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12" fillId="0" borderId="24" xfId="0" applyFont="1" applyBorder="1" applyAlignment="1">
      <alignment vertical="center"/>
    </xf>
    <xf numFmtId="0" fontId="6" fillId="0" borderId="25" xfId="0" applyFont="1" applyBorder="1" applyAlignment="1">
      <alignment vertical="center"/>
    </xf>
    <xf numFmtId="38" fontId="10" fillId="0" borderId="26" xfId="16" applyFont="1" applyBorder="1" applyAlignment="1">
      <alignment vertical="center"/>
    </xf>
    <xf numFmtId="38" fontId="10" fillId="0" borderId="27" xfId="16" applyFont="1" applyBorder="1" applyAlignment="1">
      <alignment vertical="center"/>
    </xf>
    <xf numFmtId="0" fontId="5" fillId="2" borderId="1" xfId="20" applyFont="1" applyFill="1" applyBorder="1" applyAlignment="1">
      <alignment vertical="center" shrinkToFit="1"/>
      <protection/>
    </xf>
    <xf numFmtId="0" fontId="5" fillId="0" borderId="28" xfId="0" applyFont="1" applyBorder="1" applyAlignment="1">
      <alignment vertical="center"/>
    </xf>
    <xf numFmtId="0" fontId="9" fillId="0" borderId="0" xfId="0" applyFont="1" applyBorder="1" applyAlignment="1">
      <alignment horizontal="distributed" vertical="center"/>
    </xf>
    <xf numFmtId="0" fontId="5" fillId="0" borderId="29" xfId="0" applyFont="1" applyBorder="1"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20</xdr:row>
      <xdr:rowOff>9525</xdr:rowOff>
    </xdr:from>
    <xdr:to>
      <xdr:col>5</xdr:col>
      <xdr:colOff>323850</xdr:colOff>
      <xdr:row>28</xdr:row>
      <xdr:rowOff>0</xdr:rowOff>
    </xdr:to>
    <xdr:sp>
      <xdr:nvSpPr>
        <xdr:cNvPr id="1" name="AutoShape 1"/>
        <xdr:cNvSpPr>
          <a:spLocks/>
        </xdr:cNvSpPr>
      </xdr:nvSpPr>
      <xdr:spPr>
        <a:xfrm>
          <a:off x="4219575" y="3286125"/>
          <a:ext cx="1247775" cy="1276350"/>
        </a:xfrm>
        <a:prstGeom prst="rightArrow">
          <a:avLst>
            <a:gd name="adj1" fmla="val -3569"/>
            <a:gd name="adj2" fmla="val -2410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76200</xdr:rowOff>
    </xdr:from>
    <xdr:to>
      <xdr:col>8</xdr:col>
      <xdr:colOff>590550</xdr:colOff>
      <xdr:row>3</xdr:row>
      <xdr:rowOff>57150</xdr:rowOff>
    </xdr:to>
    <xdr:sp>
      <xdr:nvSpPr>
        <xdr:cNvPr id="2" name="TextBox 2"/>
        <xdr:cNvSpPr txBox="1">
          <a:spLocks noChangeArrowheads="1"/>
        </xdr:cNvSpPr>
      </xdr:nvSpPr>
      <xdr:spPr>
        <a:xfrm>
          <a:off x="0" y="76200"/>
          <a:ext cx="8820150" cy="514350"/>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2000" b="0" i="0" u="none" baseline="0">
              <a:solidFill>
                <a:srgbClr val="FFFFFF"/>
              </a:solidFill>
            </a:rPr>
            <a:t>エコ通勤 かんたん算定ツール</a:t>
          </a:r>
        </a:p>
      </xdr:txBody>
    </xdr:sp>
    <xdr:clientData/>
  </xdr:twoCellAnchor>
  <xdr:twoCellAnchor>
    <xdr:from>
      <xdr:col>4</xdr:col>
      <xdr:colOff>9525</xdr:colOff>
      <xdr:row>34</xdr:row>
      <xdr:rowOff>0</xdr:rowOff>
    </xdr:from>
    <xdr:to>
      <xdr:col>5</xdr:col>
      <xdr:colOff>9525</xdr:colOff>
      <xdr:row>34</xdr:row>
      <xdr:rowOff>0</xdr:rowOff>
    </xdr:to>
    <xdr:sp>
      <xdr:nvSpPr>
        <xdr:cNvPr id="3" name="Line 4"/>
        <xdr:cNvSpPr>
          <a:spLocks/>
        </xdr:cNvSpPr>
      </xdr:nvSpPr>
      <xdr:spPr>
        <a:xfrm>
          <a:off x="4124325" y="5438775"/>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161925</xdr:rowOff>
    </xdr:from>
    <xdr:to>
      <xdr:col>5</xdr:col>
      <xdr:colOff>400050</xdr:colOff>
      <xdr:row>26</xdr:row>
      <xdr:rowOff>9525</xdr:rowOff>
    </xdr:to>
    <xdr:sp>
      <xdr:nvSpPr>
        <xdr:cNvPr id="4" name="AutoShape 5"/>
        <xdr:cNvSpPr>
          <a:spLocks/>
        </xdr:cNvSpPr>
      </xdr:nvSpPr>
      <xdr:spPr>
        <a:xfrm>
          <a:off x="3676650" y="3438525"/>
          <a:ext cx="1866900" cy="809625"/>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ＭＳ Ｐゴシック"/>
              <a:cs typeface="ＭＳ Ｐゴシック"/>
            </a:rPr>
            <a:t>Challenge!</a:t>
          </a:r>
        </a:p>
      </xdr:txBody>
    </xdr:sp>
    <xdr:clientData/>
  </xdr:twoCellAnchor>
  <xdr:twoCellAnchor>
    <xdr:from>
      <xdr:col>2</xdr:col>
      <xdr:colOff>742950</xdr:colOff>
      <xdr:row>2</xdr:row>
      <xdr:rowOff>9525</xdr:rowOff>
    </xdr:from>
    <xdr:to>
      <xdr:col>4</xdr:col>
      <xdr:colOff>104775</xdr:colOff>
      <xdr:row>4</xdr:row>
      <xdr:rowOff>0</xdr:rowOff>
    </xdr:to>
    <xdr:sp>
      <xdr:nvSpPr>
        <xdr:cNvPr id="5" name="TextBox 6"/>
        <xdr:cNvSpPr txBox="1">
          <a:spLocks noChangeArrowheads="1"/>
        </xdr:cNvSpPr>
      </xdr:nvSpPr>
      <xdr:spPr>
        <a:xfrm>
          <a:off x="2800350" y="361950"/>
          <a:ext cx="1419225" cy="257175"/>
        </a:xfrm>
        <a:prstGeom prst="rect">
          <a:avLst/>
        </a:prstGeom>
        <a:noFill/>
        <a:ln w="9525" cmpd="sng">
          <a:noFill/>
        </a:ln>
      </xdr:spPr>
      <xdr:txBody>
        <a:bodyPr vertOverflow="clip" wrap="square"/>
        <a:p>
          <a:pPr algn="l">
            <a:defRPr/>
          </a:pPr>
          <a:r>
            <a:rPr lang="en-US" cap="none" sz="1000" b="0" i="0" u="none" baseline="0">
              <a:solidFill>
                <a:srgbClr val="FFFFFF"/>
              </a:solidFill>
            </a:rPr>
            <a:t>（ＣＯ２）</a:t>
          </a:r>
        </a:p>
      </xdr:txBody>
    </xdr:sp>
    <xdr:clientData/>
  </xdr:twoCellAnchor>
  <xdr:twoCellAnchor>
    <xdr:from>
      <xdr:col>0</xdr:col>
      <xdr:colOff>647700</xdr:colOff>
      <xdr:row>12</xdr:row>
      <xdr:rowOff>123825</xdr:rowOff>
    </xdr:from>
    <xdr:to>
      <xdr:col>0</xdr:col>
      <xdr:colOff>952500</xdr:colOff>
      <xdr:row>16</xdr:row>
      <xdr:rowOff>161925</xdr:rowOff>
    </xdr:to>
    <xdr:sp>
      <xdr:nvSpPr>
        <xdr:cNvPr id="6" name="AutoShape 10"/>
        <xdr:cNvSpPr>
          <a:spLocks/>
        </xdr:cNvSpPr>
      </xdr:nvSpPr>
      <xdr:spPr>
        <a:xfrm rot="20779720">
          <a:off x="647700" y="2133600"/>
          <a:ext cx="304800" cy="714375"/>
        </a:xfrm>
        <a:prstGeom prst="curv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0"/>
  <sheetViews>
    <sheetView showGridLines="0" tabSelected="1" zoomScaleSheetLayoutView="85" workbookViewId="0" topLeftCell="A1">
      <selection activeCell="B6" sqref="B6"/>
    </sheetView>
  </sheetViews>
  <sheetFormatPr defaultColWidth="9.00390625" defaultRowHeight="13.5"/>
  <cols>
    <col min="1" max="8" width="13.50390625" style="10" customWidth="1"/>
    <col min="9" max="9" width="9.75390625" style="10" customWidth="1"/>
    <col min="10" max="10" width="9.375" style="13" bestFit="1" customWidth="1"/>
    <col min="11" max="12" width="9.00390625" style="13" customWidth="1"/>
    <col min="13" max="13" width="13.875" style="13" bestFit="1" customWidth="1"/>
    <col min="14" max="14" width="12.375" style="13" bestFit="1" customWidth="1"/>
    <col min="15" max="16384" width="9.00390625" style="10" customWidth="1"/>
  </cols>
  <sheetData>
    <row r="1" spans="1:19" ht="13.5">
      <c r="A1" s="8"/>
      <c r="B1" s="9"/>
      <c r="C1" s="9"/>
      <c r="D1" s="9"/>
      <c r="E1" s="9"/>
      <c r="F1" s="9"/>
      <c r="G1" s="9"/>
      <c r="H1" s="9"/>
      <c r="I1" s="9"/>
      <c r="J1" s="12"/>
      <c r="K1" s="12"/>
      <c r="L1" s="12"/>
      <c r="M1" s="12"/>
      <c r="N1" s="12"/>
      <c r="O1" s="8"/>
      <c r="P1" s="8"/>
      <c r="Q1" s="8"/>
      <c r="R1" s="8"/>
      <c r="S1" s="8"/>
    </row>
    <row r="2" spans="1:19" ht="14.25">
      <c r="A2" s="8"/>
      <c r="B2" s="11"/>
      <c r="C2" s="9"/>
      <c r="D2" s="9"/>
      <c r="E2" s="9"/>
      <c r="F2" s="9"/>
      <c r="G2" s="9"/>
      <c r="H2" s="9"/>
      <c r="I2" s="9"/>
      <c r="J2" s="12"/>
      <c r="K2" s="12"/>
      <c r="L2" s="12"/>
      <c r="M2" s="12"/>
      <c r="N2" s="12"/>
      <c r="O2" s="8"/>
      <c r="P2" s="8"/>
      <c r="Q2" s="8"/>
      <c r="R2" s="8"/>
      <c r="S2" s="8"/>
    </row>
    <row r="3" spans="1:19" ht="14.25">
      <c r="A3" s="8"/>
      <c r="B3" s="11"/>
      <c r="C3" s="9"/>
      <c r="D3" s="9"/>
      <c r="E3" s="9"/>
      <c r="F3" s="9"/>
      <c r="G3" s="9"/>
      <c r="H3" s="9"/>
      <c r="I3" s="9"/>
      <c r="J3" s="12"/>
      <c r="K3" s="12"/>
      <c r="L3" s="12"/>
      <c r="M3" s="12"/>
      <c r="N3" s="12"/>
      <c r="O3" s="8"/>
      <c r="P3" s="8"/>
      <c r="Q3" s="8"/>
      <c r="R3" s="8"/>
      <c r="S3" s="8"/>
    </row>
    <row r="4" spans="1:19" ht="6.75" customHeight="1">
      <c r="A4" s="8"/>
      <c r="B4" s="11"/>
      <c r="C4" s="9"/>
      <c r="D4" s="9"/>
      <c r="E4" s="9"/>
      <c r="F4" s="9"/>
      <c r="G4" s="9"/>
      <c r="H4" s="9"/>
      <c r="I4" s="9"/>
      <c r="J4" s="12"/>
      <c r="K4" s="12"/>
      <c r="L4" s="12"/>
      <c r="M4" s="12"/>
      <c r="N4" s="12"/>
      <c r="O4" s="8"/>
      <c r="P4" s="8"/>
      <c r="Q4" s="8"/>
      <c r="R4" s="8"/>
      <c r="S4" s="8"/>
    </row>
    <row r="5" spans="1:19" ht="6.75" customHeight="1">
      <c r="A5" s="8"/>
      <c r="B5" s="11"/>
      <c r="C5" s="9"/>
      <c r="D5" s="9"/>
      <c r="E5" s="9"/>
      <c r="F5" s="9"/>
      <c r="G5" s="9"/>
      <c r="H5" s="9"/>
      <c r="I5" s="9"/>
      <c r="J5" s="12"/>
      <c r="K5" s="12"/>
      <c r="L5" s="12"/>
      <c r="M5" s="12"/>
      <c r="N5" s="12"/>
      <c r="O5" s="8"/>
      <c r="P5" s="8"/>
      <c r="Q5" s="8"/>
      <c r="R5" s="8"/>
      <c r="S5" s="8"/>
    </row>
    <row r="6" spans="1:19" ht="27" customHeight="1">
      <c r="A6" s="33" t="s">
        <v>45</v>
      </c>
      <c r="B6" s="32"/>
      <c r="C6" s="33" t="s">
        <v>46</v>
      </c>
      <c r="D6" s="65"/>
      <c r="E6" s="65"/>
      <c r="F6" s="33" t="s">
        <v>47</v>
      </c>
      <c r="G6" s="65"/>
      <c r="H6" s="65"/>
      <c r="I6" s="9"/>
      <c r="J6" s="12"/>
      <c r="K6" s="12"/>
      <c r="L6" s="12"/>
      <c r="M6" s="12"/>
      <c r="N6" s="12"/>
      <c r="O6" s="8"/>
      <c r="P6" s="8"/>
      <c r="Q6" s="8"/>
      <c r="R6" s="8"/>
      <c r="S6" s="8"/>
    </row>
    <row r="7" spans="1:19" ht="6.75" customHeight="1">
      <c r="A7" s="8"/>
      <c r="B7" s="11"/>
      <c r="C7" s="9"/>
      <c r="D7" s="9"/>
      <c r="E7" s="9"/>
      <c r="F7" s="9"/>
      <c r="G7" s="9"/>
      <c r="H7" s="9"/>
      <c r="I7" s="9"/>
      <c r="J7" s="12"/>
      <c r="K7" s="12"/>
      <c r="L7" s="12"/>
      <c r="M7" s="12"/>
      <c r="N7" s="12"/>
      <c r="O7" s="8"/>
      <c r="P7" s="8"/>
      <c r="Q7" s="8"/>
      <c r="R7" s="8"/>
      <c r="S7" s="8"/>
    </row>
    <row r="8" spans="1:19" ht="24.75" customHeight="1">
      <c r="A8" s="8"/>
      <c r="B8" s="11"/>
      <c r="C8" s="44" t="s">
        <v>69</v>
      </c>
      <c r="D8" s="9"/>
      <c r="E8" s="9"/>
      <c r="F8" s="9"/>
      <c r="G8" s="44" t="s">
        <v>70</v>
      </c>
      <c r="H8" s="9"/>
      <c r="I8" s="9"/>
      <c r="J8" s="12"/>
      <c r="K8" s="12"/>
      <c r="L8" s="12"/>
      <c r="M8" s="12"/>
      <c r="N8" s="12"/>
      <c r="O8" s="8"/>
      <c r="P8" s="8"/>
      <c r="Q8" s="8"/>
      <c r="R8" s="8"/>
      <c r="S8" s="8"/>
    </row>
    <row r="9" spans="1:19" ht="14.25">
      <c r="A9" s="16" t="s">
        <v>37</v>
      </c>
      <c r="B9" s="11"/>
      <c r="C9" s="16" t="s">
        <v>68</v>
      </c>
      <c r="D9" s="11"/>
      <c r="E9" s="11"/>
      <c r="F9" s="11"/>
      <c r="G9" s="16" t="s">
        <v>68</v>
      </c>
      <c r="H9" s="11"/>
      <c r="I9" s="11"/>
      <c r="J9" s="12" t="s">
        <v>62</v>
      </c>
      <c r="K9" s="12"/>
      <c r="L9" s="12" t="s">
        <v>63</v>
      </c>
      <c r="M9" s="12"/>
      <c r="N9" s="12"/>
      <c r="O9" s="8"/>
      <c r="P9" s="8"/>
      <c r="Q9" s="8"/>
      <c r="R9" s="8"/>
      <c r="S9" s="8"/>
    </row>
    <row r="10" spans="1:19" ht="5.25" customHeight="1" thickBot="1">
      <c r="A10" s="17"/>
      <c r="B10" s="11"/>
      <c r="C10" s="11"/>
      <c r="D10" s="11"/>
      <c r="E10" s="11"/>
      <c r="F10" s="11"/>
      <c r="G10" s="11"/>
      <c r="H10" s="11"/>
      <c r="I10" s="11"/>
      <c r="J10" s="12"/>
      <c r="K10" s="12"/>
      <c r="L10" s="12"/>
      <c r="M10" s="12"/>
      <c r="N10" s="12"/>
      <c r="O10" s="8"/>
      <c r="P10" s="8"/>
      <c r="Q10" s="8"/>
      <c r="R10" s="8"/>
      <c r="S10" s="8"/>
    </row>
    <row r="11" spans="1:14" ht="18" customHeight="1" thickBot="1">
      <c r="A11" s="18" t="s">
        <v>20</v>
      </c>
      <c r="B11" s="17"/>
      <c r="C11" s="22"/>
      <c r="D11" s="17" t="s">
        <v>30</v>
      </c>
      <c r="E11" s="17"/>
      <c r="F11" s="17"/>
      <c r="G11" s="22"/>
      <c r="H11" s="17" t="s">
        <v>30</v>
      </c>
      <c r="I11" s="17"/>
      <c r="J11" s="13">
        <v>168</v>
      </c>
      <c r="K11" s="13" t="s">
        <v>64</v>
      </c>
      <c r="L11" s="37">
        <v>242.4</v>
      </c>
      <c r="M11" s="15">
        <f>C11*J11*L11*IF(C13="A",J15,IF(C13="B",J16,IF(C13="C",J17,1)))</f>
        <v>0</v>
      </c>
      <c r="N11" s="15">
        <f>G11*J11*L11*IF(G13="A",J15,IF(G13="B",J16,IF(G13="C",J17,1)))</f>
        <v>0</v>
      </c>
    </row>
    <row r="12" spans="1:14" ht="6.75" customHeight="1" thickBot="1">
      <c r="A12" s="18"/>
      <c r="B12" s="17"/>
      <c r="C12" s="38"/>
      <c r="D12" s="23"/>
      <c r="E12" s="23"/>
      <c r="F12" s="23"/>
      <c r="G12" s="38"/>
      <c r="H12" s="17"/>
      <c r="I12" s="17"/>
      <c r="L12" s="37"/>
      <c r="M12" s="15"/>
      <c r="N12" s="15"/>
    </row>
    <row r="13" spans="1:9" ht="18" customHeight="1" thickBot="1">
      <c r="A13" s="18"/>
      <c r="B13" s="19" t="s">
        <v>23</v>
      </c>
      <c r="C13" s="43"/>
      <c r="D13" s="17"/>
      <c r="E13" s="17"/>
      <c r="F13" s="17"/>
      <c r="G13" s="43"/>
      <c r="H13" s="17"/>
      <c r="I13" s="17"/>
    </row>
    <row r="14" spans="1:9" ht="6.75" customHeight="1">
      <c r="A14" s="18"/>
      <c r="B14" s="19"/>
      <c r="C14" s="39"/>
      <c r="D14" s="23"/>
      <c r="E14" s="23"/>
      <c r="F14" s="23"/>
      <c r="G14" s="39"/>
      <c r="H14" s="17"/>
      <c r="I14" s="17"/>
    </row>
    <row r="15" spans="1:10" ht="14.25">
      <c r="A15" s="18"/>
      <c r="B15" s="40" t="s">
        <v>31</v>
      </c>
      <c r="C15" s="27" t="s">
        <v>27</v>
      </c>
      <c r="D15" s="27"/>
      <c r="E15" s="27"/>
      <c r="F15" s="27"/>
      <c r="G15" s="27"/>
      <c r="H15" s="28"/>
      <c r="J15" s="14">
        <v>0.792</v>
      </c>
    </row>
    <row r="16" spans="1:10" ht="14.25">
      <c r="A16" s="18"/>
      <c r="B16" s="41" t="s">
        <v>44</v>
      </c>
      <c r="C16" s="21" t="s">
        <v>26</v>
      </c>
      <c r="D16" s="21"/>
      <c r="E16" s="21"/>
      <c r="F16" s="21"/>
      <c r="G16" s="21"/>
      <c r="H16" s="29"/>
      <c r="J16" s="14">
        <v>0.888</v>
      </c>
    </row>
    <row r="17" spans="1:10" ht="14.25">
      <c r="A17" s="18"/>
      <c r="B17" s="42" t="s">
        <v>66</v>
      </c>
      <c r="C17" s="24" t="s">
        <v>25</v>
      </c>
      <c r="D17" s="24"/>
      <c r="E17" s="24"/>
      <c r="F17" s="24"/>
      <c r="G17" s="24"/>
      <c r="H17" s="30"/>
      <c r="J17" s="14">
        <v>1</v>
      </c>
    </row>
    <row r="18" spans="1:9" ht="6.75" customHeight="1" thickBot="1">
      <c r="A18" s="18"/>
      <c r="B18" s="17"/>
      <c r="C18" s="17"/>
      <c r="D18" s="17"/>
      <c r="E18" s="17"/>
      <c r="F18" s="17"/>
      <c r="G18" s="17"/>
      <c r="H18" s="17"/>
      <c r="I18" s="17"/>
    </row>
    <row r="19" spans="1:14" ht="18" customHeight="1" thickBot="1">
      <c r="A19" s="18" t="s">
        <v>14</v>
      </c>
      <c r="B19" s="17"/>
      <c r="C19" s="22"/>
      <c r="D19" s="17" t="s">
        <v>32</v>
      </c>
      <c r="E19" s="17"/>
      <c r="F19" s="17"/>
      <c r="G19" s="22"/>
      <c r="H19" s="17" t="s">
        <v>32</v>
      </c>
      <c r="I19" s="17"/>
      <c r="J19" s="13">
        <v>19</v>
      </c>
      <c r="K19" s="13" t="s">
        <v>64</v>
      </c>
      <c r="L19" s="37">
        <v>242.4</v>
      </c>
      <c r="M19" s="15">
        <f>C19*J19*L19</f>
        <v>0</v>
      </c>
      <c r="N19" s="15">
        <f>G19*J19*L19</f>
        <v>0</v>
      </c>
    </row>
    <row r="20" spans="1:9" ht="7.5" customHeight="1" thickBot="1">
      <c r="A20" s="18"/>
      <c r="B20" s="17"/>
      <c r="C20" s="17"/>
      <c r="D20" s="17"/>
      <c r="E20" s="17"/>
      <c r="F20" s="17"/>
      <c r="G20" s="17"/>
      <c r="H20" s="17"/>
      <c r="I20" s="17"/>
    </row>
    <row r="21" spans="1:14" ht="18" customHeight="1" thickBot="1">
      <c r="A21" s="18" t="s">
        <v>24</v>
      </c>
      <c r="B21" s="17"/>
      <c r="C21" s="22"/>
      <c r="D21" s="17" t="s">
        <v>32</v>
      </c>
      <c r="E21" s="17"/>
      <c r="F21" s="17"/>
      <c r="G21" s="22"/>
      <c r="H21" s="17" t="s">
        <v>32</v>
      </c>
      <c r="I21" s="17"/>
      <c r="J21" s="13">
        <v>51</v>
      </c>
      <c r="K21" s="13" t="s">
        <v>64</v>
      </c>
      <c r="L21" s="37">
        <v>242.4</v>
      </c>
      <c r="M21" s="15">
        <f>C21*J21*L21</f>
        <v>0</v>
      </c>
      <c r="N21" s="15">
        <f>G21*J21*L21</f>
        <v>0</v>
      </c>
    </row>
    <row r="22" spans="1:9" ht="6.75" customHeight="1" thickBot="1">
      <c r="A22" s="18"/>
      <c r="B22" s="17"/>
      <c r="C22" s="17"/>
      <c r="D22" s="17"/>
      <c r="E22" s="17"/>
      <c r="F22" s="17"/>
      <c r="G22" s="17"/>
      <c r="H22" s="17"/>
      <c r="I22" s="17"/>
    </row>
    <row r="23" spans="1:14" ht="18" customHeight="1" thickBot="1">
      <c r="A23" s="18" t="s">
        <v>16</v>
      </c>
      <c r="B23" s="17"/>
      <c r="C23" s="22"/>
      <c r="D23" s="17" t="s">
        <v>33</v>
      </c>
      <c r="E23" s="17"/>
      <c r="F23" s="17"/>
      <c r="G23" s="22"/>
      <c r="H23" s="17" t="s">
        <v>33</v>
      </c>
      <c r="I23" s="17"/>
      <c r="J23" s="13">
        <v>36</v>
      </c>
      <c r="K23" s="13" t="s">
        <v>64</v>
      </c>
      <c r="L23" s="37">
        <v>242.4</v>
      </c>
      <c r="M23" s="15">
        <f>C23*J23*L23</f>
        <v>0</v>
      </c>
      <c r="N23" s="15">
        <f>G23*J23*L23</f>
        <v>0</v>
      </c>
    </row>
    <row r="24" spans="1:9" ht="7.5" customHeight="1" thickBot="1">
      <c r="A24" s="18"/>
      <c r="B24" s="17"/>
      <c r="C24" s="17"/>
      <c r="D24" s="17"/>
      <c r="E24" s="17"/>
      <c r="F24" s="17"/>
      <c r="G24" s="17"/>
      <c r="H24" s="17"/>
      <c r="I24" s="17"/>
    </row>
    <row r="25" spans="1:14" ht="18" customHeight="1" thickBot="1">
      <c r="A25" s="18" t="s">
        <v>18</v>
      </c>
      <c r="B25" s="17"/>
      <c r="C25" s="22"/>
      <c r="D25" s="17" t="s">
        <v>30</v>
      </c>
      <c r="E25" s="17"/>
      <c r="F25" s="17"/>
      <c r="G25" s="22"/>
      <c r="H25" s="17" t="s">
        <v>30</v>
      </c>
      <c r="I25" s="17"/>
      <c r="J25" s="13">
        <v>92</v>
      </c>
      <c r="K25" s="13" t="s">
        <v>64</v>
      </c>
      <c r="L25" s="37">
        <v>242.4</v>
      </c>
      <c r="M25" s="15">
        <f>C25*J25*L25</f>
        <v>0</v>
      </c>
      <c r="N25" s="15">
        <f>G25*J25*L25</f>
        <v>0</v>
      </c>
    </row>
    <row r="26" spans="1:9" ht="7.5" customHeight="1" thickBot="1">
      <c r="A26" s="18"/>
      <c r="B26" s="17"/>
      <c r="C26" s="17"/>
      <c r="D26" s="17"/>
      <c r="E26" s="17"/>
      <c r="F26" s="17"/>
      <c r="G26" s="17"/>
      <c r="H26" s="17"/>
      <c r="I26" s="17"/>
    </row>
    <row r="27" spans="1:14" ht="18" customHeight="1" thickBot="1">
      <c r="A27" s="18" t="s">
        <v>17</v>
      </c>
      <c r="B27" s="17"/>
      <c r="C27" s="22"/>
      <c r="D27" s="17" t="s">
        <v>34</v>
      </c>
      <c r="E27" s="17"/>
      <c r="F27" s="17"/>
      <c r="G27" s="22"/>
      <c r="H27" s="17" t="s">
        <v>34</v>
      </c>
      <c r="I27" s="17"/>
      <c r="J27" s="13">
        <v>31</v>
      </c>
      <c r="K27" s="13" t="s">
        <v>64</v>
      </c>
      <c r="L27" s="37">
        <v>242.4</v>
      </c>
      <c r="M27" s="15">
        <f>C27*J27*L27</f>
        <v>0</v>
      </c>
      <c r="N27" s="15">
        <f>G27*J27*L27</f>
        <v>0</v>
      </c>
    </row>
    <row r="28" spans="1:9" ht="7.5" customHeight="1" thickBot="1">
      <c r="A28" s="18"/>
      <c r="B28" s="17"/>
      <c r="C28" s="23"/>
      <c r="D28" s="17"/>
      <c r="E28" s="17"/>
      <c r="F28" s="17"/>
      <c r="G28" s="23"/>
      <c r="H28" s="17"/>
      <c r="I28" s="17"/>
    </row>
    <row r="29" spans="1:14" ht="18" customHeight="1" thickBot="1">
      <c r="A29" s="18" t="s">
        <v>19</v>
      </c>
      <c r="B29" s="17"/>
      <c r="C29" s="22"/>
      <c r="D29" s="17" t="s">
        <v>30</v>
      </c>
      <c r="E29" s="17"/>
      <c r="F29" s="17"/>
      <c r="G29" s="22"/>
      <c r="H29" s="17" t="s">
        <v>30</v>
      </c>
      <c r="I29" s="17"/>
      <c r="J29" s="13">
        <v>0</v>
      </c>
      <c r="K29" s="13" t="s">
        <v>64</v>
      </c>
      <c r="L29" s="37">
        <v>242.4</v>
      </c>
      <c r="M29" s="15">
        <f>C29*J29*L29</f>
        <v>0</v>
      </c>
      <c r="N29" s="15">
        <f>G29*J29*L29</f>
        <v>0</v>
      </c>
    </row>
    <row r="30" spans="1:9" ht="6.75" customHeight="1" thickBot="1">
      <c r="A30" s="18"/>
      <c r="B30" s="17"/>
      <c r="C30" s="17"/>
      <c r="D30" s="17"/>
      <c r="E30" s="17"/>
      <c r="F30" s="17"/>
      <c r="G30" s="23"/>
      <c r="H30" s="17"/>
      <c r="I30" s="17"/>
    </row>
    <row r="31" spans="1:14" ht="18" customHeight="1" thickBot="1">
      <c r="A31" s="20" t="s">
        <v>21</v>
      </c>
      <c r="B31" s="21"/>
      <c r="C31" s="22"/>
      <c r="D31" s="21" t="s">
        <v>35</v>
      </c>
      <c r="E31" s="21"/>
      <c r="F31" s="21"/>
      <c r="G31" s="22"/>
      <c r="H31" s="21" t="s">
        <v>35</v>
      </c>
      <c r="I31" s="21"/>
      <c r="J31" s="13">
        <v>0</v>
      </c>
      <c r="K31" s="13" t="s">
        <v>64</v>
      </c>
      <c r="L31" s="37">
        <v>242.4</v>
      </c>
      <c r="M31" s="15">
        <f>C31*J31*L31</f>
        <v>0</v>
      </c>
      <c r="N31" s="15">
        <f>G31*J31*L31</f>
        <v>0</v>
      </c>
    </row>
    <row r="32" spans="1:9" ht="6.75" customHeight="1">
      <c r="A32" s="24"/>
      <c r="B32" s="24"/>
      <c r="C32" s="24"/>
      <c r="D32" s="24"/>
      <c r="E32" s="24"/>
      <c r="F32" s="24"/>
      <c r="G32" s="24"/>
      <c r="H32" s="24"/>
      <c r="I32" s="24"/>
    </row>
    <row r="33" spans="1:9" ht="5.25" customHeight="1" thickBot="1">
      <c r="A33" s="17"/>
      <c r="B33" s="17"/>
      <c r="C33" s="17"/>
      <c r="D33" s="17"/>
      <c r="E33" s="17"/>
      <c r="F33" s="17"/>
      <c r="G33" s="17"/>
      <c r="H33" s="17"/>
      <c r="I33" s="17"/>
    </row>
    <row r="34" spans="1:14" ht="14.25" customHeight="1">
      <c r="A34" s="67" t="s">
        <v>67</v>
      </c>
      <c r="B34" s="68" t="s">
        <v>22</v>
      </c>
      <c r="C34" s="63">
        <f>M34/1000</f>
        <v>0</v>
      </c>
      <c r="D34" s="66" t="s">
        <v>36</v>
      </c>
      <c r="E34" s="21"/>
      <c r="F34" s="68" t="s">
        <v>22</v>
      </c>
      <c r="G34" s="63">
        <f>N34/1000</f>
        <v>0</v>
      </c>
      <c r="H34" s="66" t="s">
        <v>36</v>
      </c>
      <c r="I34" s="17"/>
      <c r="M34" s="15">
        <f>SUM(M11:M31)</f>
        <v>0</v>
      </c>
      <c r="N34" s="15">
        <f>SUM(N11:N31)</f>
        <v>0</v>
      </c>
    </row>
    <row r="35" spans="1:9" ht="15" thickBot="1">
      <c r="A35" s="67"/>
      <c r="B35" s="68"/>
      <c r="C35" s="64"/>
      <c r="D35" s="66"/>
      <c r="E35" s="21"/>
      <c r="F35" s="68"/>
      <c r="G35" s="64"/>
      <c r="H35" s="66"/>
      <c r="I35" s="17"/>
    </row>
    <row r="36" spans="1:9" ht="18" customHeight="1" thickBot="1">
      <c r="A36" s="17"/>
      <c r="B36" s="17"/>
      <c r="C36" s="17"/>
      <c r="D36" s="19" t="s">
        <v>22</v>
      </c>
      <c r="E36" s="25">
        <f>C34-G34</f>
        <v>0</v>
      </c>
      <c r="F36" s="17" t="s">
        <v>65</v>
      </c>
      <c r="G36" s="17"/>
      <c r="H36" s="17"/>
      <c r="I36" s="17"/>
    </row>
    <row r="37" spans="1:9" ht="7.5" customHeight="1" thickBot="1">
      <c r="A37" s="17"/>
      <c r="B37" s="17"/>
      <c r="C37" s="17"/>
      <c r="D37" s="17"/>
      <c r="E37" s="17"/>
      <c r="F37" s="17"/>
      <c r="G37" s="17"/>
      <c r="H37" s="17"/>
      <c r="I37" s="17"/>
    </row>
    <row r="38" spans="1:9" ht="18" customHeight="1" thickBot="1">
      <c r="A38" s="17"/>
      <c r="B38" s="17"/>
      <c r="C38" s="17"/>
      <c r="D38" s="17"/>
      <c r="E38" s="26" t="e">
        <f>(C34-G34)/C34</f>
        <v>#DIV/0!</v>
      </c>
      <c r="F38" s="17" t="s">
        <v>29</v>
      </c>
      <c r="G38" s="17"/>
      <c r="H38" s="17"/>
      <c r="I38" s="17"/>
    </row>
    <row r="40" spans="1:9" ht="15" thickBot="1">
      <c r="A40" s="46" t="s">
        <v>91</v>
      </c>
      <c r="B40" s="47"/>
      <c r="C40" s="45"/>
      <c r="D40" s="45"/>
      <c r="E40" s="45"/>
      <c r="F40" s="45"/>
      <c r="G40" s="45"/>
      <c r="H40" s="45"/>
      <c r="I40" s="13"/>
    </row>
    <row r="41" spans="1:9" ht="13.5">
      <c r="A41" s="51" t="s">
        <v>81</v>
      </c>
      <c r="B41" s="52"/>
      <c r="C41" s="53"/>
      <c r="D41" s="54" t="s">
        <v>71</v>
      </c>
      <c r="E41" s="52"/>
      <c r="F41" s="52"/>
      <c r="G41" s="52"/>
      <c r="H41" s="52"/>
      <c r="I41" s="55"/>
    </row>
    <row r="42" spans="1:9" ht="13.5">
      <c r="A42" s="56" t="s">
        <v>82</v>
      </c>
      <c r="B42" s="48"/>
      <c r="C42" s="49"/>
      <c r="D42" s="50" t="s">
        <v>72</v>
      </c>
      <c r="E42" s="48"/>
      <c r="F42" s="48"/>
      <c r="G42" s="48"/>
      <c r="H42" s="48"/>
      <c r="I42" s="57"/>
    </row>
    <row r="43" spans="1:9" ht="13.5">
      <c r="A43" s="56" t="s">
        <v>83</v>
      </c>
      <c r="B43" s="48"/>
      <c r="C43" s="49"/>
      <c r="D43" s="50" t="s">
        <v>73</v>
      </c>
      <c r="E43" s="48"/>
      <c r="F43" s="48"/>
      <c r="G43" s="48"/>
      <c r="H43" s="48"/>
      <c r="I43" s="57"/>
    </row>
    <row r="44" spans="1:9" ht="13.5">
      <c r="A44" s="56" t="s">
        <v>84</v>
      </c>
      <c r="B44" s="48"/>
      <c r="C44" s="49"/>
      <c r="D44" s="50" t="s">
        <v>74</v>
      </c>
      <c r="E44" s="48"/>
      <c r="F44" s="48"/>
      <c r="G44" s="48"/>
      <c r="H44" s="48"/>
      <c r="I44" s="57"/>
    </row>
    <row r="45" spans="1:9" ht="13.5">
      <c r="A45" s="56" t="s">
        <v>85</v>
      </c>
      <c r="B45" s="48"/>
      <c r="C45" s="49"/>
      <c r="D45" s="50" t="s">
        <v>75</v>
      </c>
      <c r="E45" s="48"/>
      <c r="F45" s="48"/>
      <c r="G45" s="48"/>
      <c r="H45" s="48"/>
      <c r="I45" s="57"/>
    </row>
    <row r="46" spans="1:9" ht="13.5">
      <c r="A46" s="56" t="s">
        <v>86</v>
      </c>
      <c r="B46" s="48"/>
      <c r="C46" s="49"/>
      <c r="D46" s="50" t="s">
        <v>76</v>
      </c>
      <c r="E46" s="48"/>
      <c r="F46" s="48"/>
      <c r="G46" s="48"/>
      <c r="H46" s="48"/>
      <c r="I46" s="57"/>
    </row>
    <row r="47" spans="1:9" ht="13.5">
      <c r="A47" s="56" t="s">
        <v>87</v>
      </c>
      <c r="B47" s="48"/>
      <c r="C47" s="49"/>
      <c r="D47" s="50" t="s">
        <v>77</v>
      </c>
      <c r="E47" s="48"/>
      <c r="F47" s="48"/>
      <c r="G47" s="48"/>
      <c r="H47" s="48"/>
      <c r="I47" s="57"/>
    </row>
    <row r="48" spans="1:9" ht="13.5">
      <c r="A48" s="56" t="s">
        <v>88</v>
      </c>
      <c r="B48" s="48"/>
      <c r="C48" s="49"/>
      <c r="D48" s="50" t="s">
        <v>78</v>
      </c>
      <c r="E48" s="48"/>
      <c r="F48" s="48"/>
      <c r="G48" s="48"/>
      <c r="H48" s="48"/>
      <c r="I48" s="57"/>
    </row>
    <row r="49" spans="1:9" ht="13.5">
      <c r="A49" s="56" t="s">
        <v>89</v>
      </c>
      <c r="B49" s="48"/>
      <c r="C49" s="49"/>
      <c r="D49" s="50" t="s">
        <v>79</v>
      </c>
      <c r="E49" s="48"/>
      <c r="F49" s="48"/>
      <c r="G49" s="48"/>
      <c r="H49" s="48"/>
      <c r="I49" s="57"/>
    </row>
    <row r="50" spans="1:9" ht="14.25" thickBot="1">
      <c r="A50" s="58" t="s">
        <v>90</v>
      </c>
      <c r="B50" s="59"/>
      <c r="C50" s="60"/>
      <c r="D50" s="61" t="s">
        <v>80</v>
      </c>
      <c r="E50" s="59"/>
      <c r="F50" s="59"/>
      <c r="G50" s="59"/>
      <c r="H50" s="59"/>
      <c r="I50" s="62"/>
    </row>
  </sheetData>
  <mergeCells count="9">
    <mergeCell ref="A34:A35"/>
    <mergeCell ref="B34:B35"/>
    <mergeCell ref="F34:F35"/>
    <mergeCell ref="C34:C35"/>
    <mergeCell ref="G34:G35"/>
    <mergeCell ref="D6:E6"/>
    <mergeCell ref="G6:H6"/>
    <mergeCell ref="H34:H35"/>
    <mergeCell ref="D34:D35"/>
  </mergeCells>
  <dataValidations count="2">
    <dataValidation type="list" allowBlank="1" showInputMessage="1" showErrorMessage="1" sqref="C13 G13">
      <formula1>"A,B,C"</formula1>
    </dataValidation>
    <dataValidation allowBlank="1" showInputMessage="1" showErrorMessage="1" imeMode="on" sqref="D6:E6 G6:H6"/>
  </dataValidations>
  <printOptions horizontalCentered="1" verticalCentered="1"/>
  <pageMargins left="0.7874015748031497" right="0.7874015748031497" top="0.55" bottom="0.2" header="0.5118110236220472" footer="0.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F33"/>
  <sheetViews>
    <sheetView workbookViewId="0" topLeftCell="A1">
      <selection activeCell="D20" sqref="D20"/>
    </sheetView>
  </sheetViews>
  <sheetFormatPr defaultColWidth="9.00390625" defaultRowHeight="13.5"/>
  <cols>
    <col min="2" max="2" width="16.375" style="0" customWidth="1"/>
    <col min="6" max="6" width="19.00390625" style="0" bestFit="1" customWidth="1"/>
  </cols>
  <sheetData>
    <row r="2" spans="2:4" ht="13.5">
      <c r="B2" t="s">
        <v>40</v>
      </c>
      <c r="D2" t="s">
        <v>39</v>
      </c>
    </row>
    <row r="3" spans="2:6" ht="27" customHeight="1">
      <c r="B3" s="3" t="s">
        <v>0</v>
      </c>
      <c r="C3" s="4" t="s">
        <v>1</v>
      </c>
      <c r="D3" s="4" t="s">
        <v>2</v>
      </c>
      <c r="E3" s="3" t="s">
        <v>3</v>
      </c>
      <c r="F3" s="5"/>
    </row>
    <row r="4" spans="2:6" ht="13.5">
      <c r="B4" s="5" t="s">
        <v>6</v>
      </c>
      <c r="C4" s="6">
        <v>0.129</v>
      </c>
      <c r="D4" s="6">
        <v>0.052</v>
      </c>
      <c r="E4" s="6">
        <f>(C4+D4)/2</f>
        <v>0.0905</v>
      </c>
      <c r="F4" s="5" t="s">
        <v>50</v>
      </c>
    </row>
    <row r="5" spans="2:6" ht="13.5">
      <c r="B5" s="5" t="s">
        <v>7</v>
      </c>
      <c r="C5" s="6">
        <v>0.018</v>
      </c>
      <c r="D5" s="6">
        <v>0.063</v>
      </c>
      <c r="E5" s="6">
        <f>(C5+D5)/2</f>
        <v>0.0405</v>
      </c>
      <c r="F5" s="5" t="s">
        <v>4</v>
      </c>
    </row>
    <row r="6" spans="2:6" ht="13.5">
      <c r="B6" s="5" t="s">
        <v>8</v>
      </c>
      <c r="C6" s="6">
        <v>0.024</v>
      </c>
      <c r="D6" s="6">
        <v>0.019</v>
      </c>
      <c r="E6" s="6">
        <f>(C6+D6)/2</f>
        <v>0.0215</v>
      </c>
      <c r="F6" s="5" t="s">
        <v>5</v>
      </c>
    </row>
    <row r="7" spans="2:6" ht="13.5">
      <c r="B7" s="5" t="s">
        <v>9</v>
      </c>
      <c r="C7" s="6">
        <v>0.131</v>
      </c>
      <c r="D7" s="6">
        <v>0.061</v>
      </c>
      <c r="E7" s="6">
        <f>(C7+D7)/2</f>
        <v>0.096</v>
      </c>
      <c r="F7" s="5" t="s">
        <v>51</v>
      </c>
    </row>
    <row r="8" ht="13.5">
      <c r="C8" s="1"/>
    </row>
    <row r="9" spans="2:5" ht="13.5">
      <c r="B9" t="s">
        <v>11</v>
      </c>
      <c r="C9" s="1"/>
      <c r="E9" s="2">
        <f>E4+E6</f>
        <v>0.11199999999999999</v>
      </c>
    </row>
    <row r="10" spans="2:5" ht="13.5">
      <c r="B10" t="s">
        <v>10</v>
      </c>
      <c r="C10" s="1"/>
      <c r="E10" s="2">
        <f>E4+E6+E7</f>
        <v>0.208</v>
      </c>
    </row>
    <row r="11" spans="2:3" ht="13.5">
      <c r="B11" t="s">
        <v>52</v>
      </c>
      <c r="C11" s="1"/>
    </row>
    <row r="12" ht="13.5">
      <c r="C12" s="1"/>
    </row>
    <row r="14" ht="13.5">
      <c r="B14" t="s">
        <v>53</v>
      </c>
    </row>
    <row r="15" spans="2:3" ht="13.5">
      <c r="B15" s="5"/>
      <c r="C15" s="5" t="s">
        <v>15</v>
      </c>
    </row>
    <row r="16" spans="2:4" ht="13.5">
      <c r="B16" s="5" t="s">
        <v>12</v>
      </c>
      <c r="C16" s="5">
        <v>168</v>
      </c>
      <c r="D16" t="s">
        <v>41</v>
      </c>
    </row>
    <row r="17" spans="2:4" ht="13.5">
      <c r="B17" s="5" t="s">
        <v>13</v>
      </c>
      <c r="C17" s="5">
        <v>109</v>
      </c>
      <c r="D17" t="s">
        <v>41</v>
      </c>
    </row>
    <row r="18" spans="2:4" ht="13.5">
      <c r="B18" s="5" t="s">
        <v>54</v>
      </c>
      <c r="C18" s="5">
        <v>51</v>
      </c>
      <c r="D18" t="s">
        <v>41</v>
      </c>
    </row>
    <row r="19" spans="2:4" ht="13.5">
      <c r="B19" s="5" t="s">
        <v>14</v>
      </c>
      <c r="C19" s="5">
        <v>19</v>
      </c>
      <c r="D19" t="s">
        <v>41</v>
      </c>
    </row>
    <row r="20" spans="2:4" ht="13.5">
      <c r="B20" s="5" t="s">
        <v>16</v>
      </c>
      <c r="C20" s="5">
        <v>36</v>
      </c>
      <c r="D20" t="s">
        <v>92</v>
      </c>
    </row>
    <row r="21" spans="2:4" ht="13.5">
      <c r="B21" s="5" t="s">
        <v>17</v>
      </c>
      <c r="C21" s="5">
        <v>31</v>
      </c>
      <c r="D21" s="7" t="s">
        <v>55</v>
      </c>
    </row>
    <row r="22" spans="2:4" ht="13.5">
      <c r="B22" s="5" t="s">
        <v>18</v>
      </c>
      <c r="C22" s="5">
        <v>92</v>
      </c>
      <c r="D22" s="7" t="s">
        <v>55</v>
      </c>
    </row>
    <row r="25" ht="13.5">
      <c r="B25" t="s">
        <v>56</v>
      </c>
    </row>
    <row r="26" spans="2:3" ht="13.5">
      <c r="B26" s="34"/>
      <c r="C26" s="34" t="s">
        <v>28</v>
      </c>
    </row>
    <row r="27" spans="2:4" ht="27">
      <c r="B27" s="35" t="s">
        <v>57</v>
      </c>
      <c r="C27" s="34">
        <v>20.2</v>
      </c>
      <c r="D27" t="s">
        <v>42</v>
      </c>
    </row>
    <row r="28" ht="13.5">
      <c r="C28" s="36" t="s">
        <v>58</v>
      </c>
    </row>
    <row r="29" ht="13.5">
      <c r="C29">
        <f>C27*12</f>
        <v>242.39999999999998</v>
      </c>
    </row>
    <row r="30" ht="13.5">
      <c r="B30" t="s">
        <v>59</v>
      </c>
    </row>
    <row r="31" spans="2:3" ht="13.5">
      <c r="B31" s="5"/>
      <c r="C31" s="5" t="s">
        <v>60</v>
      </c>
    </row>
    <row r="32" spans="2:4" ht="13.5">
      <c r="B32" s="5" t="s">
        <v>38</v>
      </c>
      <c r="C32" s="5">
        <v>23.4</v>
      </c>
      <c r="D32" t="s">
        <v>43</v>
      </c>
    </row>
    <row r="33" ht="13.5">
      <c r="D33" t="s">
        <v>61</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5"/>
  <sheetViews>
    <sheetView workbookViewId="0" topLeftCell="A1">
      <selection activeCell="A1" sqref="A1"/>
    </sheetView>
  </sheetViews>
  <sheetFormatPr defaultColWidth="9.00390625" defaultRowHeight="13.5"/>
  <sheetData>
    <row r="1" spans="1:2" ht="13.5">
      <c r="A1" t="s">
        <v>45</v>
      </c>
      <c r="B1">
        <f>'かんたん算定ツール'!B6</f>
        <v>0</v>
      </c>
    </row>
    <row r="2" spans="1:2" ht="13.5">
      <c r="A2" t="s">
        <v>46</v>
      </c>
      <c r="B2">
        <f>'かんたん算定ツール'!D6</f>
        <v>0</v>
      </c>
    </row>
    <row r="3" spans="1:2" ht="13.5">
      <c r="A3" t="s">
        <v>47</v>
      </c>
      <c r="B3">
        <f>'かんたん算定ツール'!G6</f>
        <v>0</v>
      </c>
    </row>
    <row r="4" spans="1:2" ht="13.5">
      <c r="A4" t="s">
        <v>48</v>
      </c>
      <c r="B4" s="31">
        <f>'かんたん算定ツール'!C34</f>
        <v>0</v>
      </c>
    </row>
    <row r="5" spans="1:2" ht="13.5">
      <c r="A5" t="s">
        <v>49</v>
      </c>
      <c r="B5" s="31">
        <f>'かんたん算定ツール'!G34</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情報企画課</cp:lastModifiedBy>
  <cp:lastPrinted>2010-03-28T04:34:37Z</cp:lastPrinted>
  <dcterms:created xsi:type="dcterms:W3CDTF">2010-03-04T01:25:31Z</dcterms:created>
  <dcterms:modified xsi:type="dcterms:W3CDTF">2010-04-01T00:04:46Z</dcterms:modified>
  <cp:category/>
  <cp:version/>
  <cp:contentType/>
  <cp:contentStatus/>
</cp:coreProperties>
</file>