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135" windowWidth="12615" windowHeight="11640" activeTab="0"/>
  </bookViews>
  <sheets>
    <sheet name="15_34" sheetId="1" r:id="rId1"/>
  </sheets>
  <externalReferences>
    <externalReference r:id="rId4"/>
  </externalReferences>
  <definedNames>
    <definedName name="Data" localSheetId="0">'15_34'!$I$6:$J$44,'15_34'!$S$6:$T$37</definedName>
    <definedName name="K_Top1" localSheetId="0">'15_34'!$I$6</definedName>
    <definedName name="K_TOP2" localSheetId="0">'15_34'!$S$6</definedName>
    <definedName name="Last1" localSheetId="0">'15_34'!$J$13</definedName>
    <definedName name="ＬＡＳＴ２" localSheetId="0">'15_34'!$T$37</definedName>
    <definedName name="N_DATA" localSheetId="0">'15_34'!$I$9:$J$14,'15_34'!$I$16:$J$44,'15_34'!#REF!,'15_34'!$I$13:$J$44</definedName>
    <definedName name="N_DATA2" localSheetId="0">'15_34'!$S$22:$T$33,'15_34'!#REF!,'15_34'!$S$35:$T$37</definedName>
    <definedName name="_xlnm.Print_Area" localSheetId="0">'15_34'!$A$1:$T$58</definedName>
    <definedName name="SIKI1" localSheetId="0">'15_34'!#REF!</definedName>
    <definedName name="SIKI2" localSheetId="0">'15_34'!#REF!</definedName>
    <definedName name="Tag1" localSheetId="0">'15_34'!$B$4</definedName>
    <definedName name="Tag2" localSheetId="0">'15_34'!$B$6</definedName>
    <definedName name="Tag3" localSheetId="0">'15_34'!$L$6</definedName>
    <definedName name="Top1" localSheetId="0">'15_34'!$C$4</definedName>
    <definedName name="TOP2" localSheetId="0">'15_34'!$M$4</definedName>
  </definedNames>
  <calcPr fullCalcOnLoad="1"/>
</workbook>
</file>

<file path=xl/sharedStrings.xml><?xml version="1.0" encoding="utf-8"?>
<sst xmlns="http://schemas.openxmlformats.org/spreadsheetml/2006/main" count="286" uniqueCount="127">
  <si>
    <t>-</t>
  </si>
  <si>
    <t>人</t>
  </si>
  <si>
    <t>施　設　種　別</t>
  </si>
  <si>
    <t>施設数</t>
  </si>
  <si>
    <t>定員</t>
  </si>
  <si>
    <t>小                計</t>
  </si>
  <si>
    <t>施</t>
  </si>
  <si>
    <t>設</t>
  </si>
  <si>
    <t>童</t>
  </si>
  <si>
    <t>養 護 老 人 ホ － ム</t>
  </si>
  <si>
    <t>老</t>
  </si>
  <si>
    <t xml:space="preserve">特別養護老人ホ － ム </t>
  </si>
  <si>
    <t>老 人 福 祉 センタ－</t>
  </si>
  <si>
    <t>福</t>
  </si>
  <si>
    <t>祉</t>
  </si>
  <si>
    <t>軽 費 老 人 ホ － ム</t>
  </si>
  <si>
    <t>有 料 老 人 ホ － ム</t>
  </si>
  <si>
    <t>身</t>
  </si>
  <si>
    <t>体</t>
  </si>
  <si>
    <t>障</t>
  </si>
  <si>
    <t>害</t>
  </si>
  <si>
    <t>者</t>
  </si>
  <si>
    <t>小              計</t>
  </si>
  <si>
    <t>通      勤      寮</t>
  </si>
  <si>
    <t>グル ー プ ホ ーム</t>
  </si>
  <si>
    <t>（単位　所・人）</t>
  </si>
  <si>
    <t>　総                計</t>
  </si>
  <si>
    <t>生活保護施設</t>
  </si>
  <si>
    <t>社会事業施設</t>
  </si>
  <si>
    <t>知的障害者福祉施設</t>
  </si>
  <si>
    <t>肢体不自由者更生施設</t>
  </si>
  <si>
    <t>精神障害者生活訓練施設</t>
  </si>
  <si>
    <t>精神障害者福祉ホーム</t>
  </si>
  <si>
    <t>精神障害者通所授産施設</t>
  </si>
  <si>
    <t>精神障害者福祉工場</t>
  </si>
  <si>
    <t>精神障害者地域生活援助事業</t>
  </si>
  <si>
    <t>他</t>
  </si>
  <si>
    <t>祉</t>
  </si>
  <si>
    <t>身体障害者小規模通所授産施設</t>
  </si>
  <si>
    <t>補 装 具 製 作 施 設</t>
  </si>
  <si>
    <t>　  重症心身障害児</t>
  </si>
  <si>
    <t>身体障害者福祉センター</t>
  </si>
  <si>
    <t>　合                計</t>
  </si>
  <si>
    <t>知　的　障　害　児　施　設</t>
  </si>
  <si>
    <t>知 的 障 害 児 通 園 施 設</t>
  </si>
  <si>
    <t>児 童 家 庭 支 援 センター</t>
  </si>
  <si>
    <t>児　 童　 養　 護　 施　 設</t>
  </si>
  <si>
    <t>難　聴　幼　児　通 園 施 設</t>
  </si>
  <si>
    <t>母　子　生　活　支 援 施 設</t>
  </si>
  <si>
    <t>肢　体　不　自　由　児　施設</t>
  </si>
  <si>
    <t>肢 体 不 自 由 児　通園施設</t>
  </si>
  <si>
    <t>精神障害者地域生活支援センター</t>
  </si>
  <si>
    <t>県健康福祉政策課・県社会福祉課</t>
  </si>
  <si>
    <t>児童自立援助ホーム</t>
  </si>
  <si>
    <t>　精神障害者
　社会復帰施設</t>
  </si>
  <si>
    <t>平成１７年</t>
  </si>
  <si>
    <t>平成１８年</t>
  </si>
  <si>
    <t>平成１９年</t>
  </si>
  <si>
    <t>　合                計</t>
  </si>
  <si>
    <t>助　　　産　　　施　　　設</t>
  </si>
  <si>
    <t>救　 護　 施　 設</t>
  </si>
  <si>
    <t>乳　　　　　児　　　　　院</t>
  </si>
  <si>
    <t>医 療 保 護 施 設</t>
  </si>
  <si>
    <t>保　　　　　育　　　　　所</t>
  </si>
  <si>
    <t>児　 童　 セ　 ン　 タ　－</t>
  </si>
  <si>
    <t>児</t>
  </si>
  <si>
    <t>児　　　　　童　　　　　館</t>
  </si>
  <si>
    <t>児　　　童　　　遊　　　園</t>
  </si>
  <si>
    <t>ケ　ア　ハ　ウ　ス</t>
  </si>
  <si>
    <t>情 緒 障 害 児 短期治療施設</t>
  </si>
  <si>
    <t>デイサービスセンター</t>
  </si>
  <si>
    <t>盲　　　児　　　施　　　設</t>
  </si>
  <si>
    <t>ろ　 う　 あ　 児　 施　 設</t>
  </si>
  <si>
    <t>身体障害者授産施設</t>
  </si>
  <si>
    <t>身体障害者通所授産施設</t>
  </si>
  <si>
    <t>重 症 心 身 障 害 児 施 設</t>
  </si>
  <si>
    <t>児　童　自　立　支 援 施 設</t>
  </si>
  <si>
    <t>身体障害者療護施設</t>
  </si>
  <si>
    <t>独立行政法人　国立病院機構</t>
  </si>
  <si>
    <t>点　字　図　書　館</t>
  </si>
  <si>
    <t xml:space="preserve">    肢体不自由児</t>
  </si>
  <si>
    <t>身体障害者体育館</t>
  </si>
  <si>
    <t>身体障害者福祉ホ－ム</t>
  </si>
  <si>
    <t>知的障害者更生施設</t>
  </si>
  <si>
    <t>身体障害者福祉工場</t>
  </si>
  <si>
    <t>知的障害者授産施設</t>
  </si>
  <si>
    <t>聴覚障害者情報提供施設</t>
  </si>
  <si>
    <t>福　 祉　 工　 場</t>
  </si>
  <si>
    <t>知的障害者福祉ホーム</t>
  </si>
  <si>
    <t>授　　 産　　 施　　 設</t>
  </si>
  <si>
    <t xml:space="preserve">無 料 低 額 診 療 施 設  </t>
  </si>
  <si>
    <t>１）各年４月１日現在。</t>
  </si>
  <si>
    <t>そ</t>
  </si>
  <si>
    <t>の</t>
  </si>
  <si>
    <t>母子福祉センター</t>
  </si>
  <si>
    <t>母子休養ホ－ム</t>
  </si>
  <si>
    <t>障害者自立支援法に基づく
障害福祉サービス事業</t>
  </si>
  <si>
    <t>児童デイサービス</t>
  </si>
  <si>
    <t>生活介護</t>
  </si>
  <si>
    <t>自立訓練（機能訓練）</t>
  </si>
  <si>
    <t>自立訓練（生活訓練）</t>
  </si>
  <si>
    <t>就労移行支援</t>
  </si>
  <si>
    <t>就労継続支援（A型）</t>
  </si>
  <si>
    <t>就労継続支援（B型）</t>
  </si>
  <si>
    <t>障害者支援施設での夜間ケア等</t>
  </si>
  <si>
    <t>ケアホーム・グループホーム</t>
  </si>
  <si>
    <t>※福祉ホーム</t>
  </si>
  <si>
    <t>短期入所（ショートステイ）</t>
  </si>
  <si>
    <t>療養介護</t>
  </si>
  <si>
    <t>デイサービスセンター</t>
  </si>
  <si>
    <t>３）平成１６年１０月１日、知的障害児通園施設及び肢体不自由児通園施設開設。</t>
  </si>
  <si>
    <t>４）平成１８年１０月１日、障害者自立支援法に基づく障害福祉サービス事業開始。</t>
  </si>
  <si>
    <t>５）平成１９年４月１日、児童自立援助ホーム開設。</t>
  </si>
  <si>
    <t>２）無料低額診療施設の定員欄は病床数である。</t>
  </si>
  <si>
    <t>県少子化対策課・県高齢者支援総室・県障がい者支援総室</t>
  </si>
  <si>
    <t>知的障害者授産施設分場</t>
  </si>
  <si>
    <t>１５－３４　社会福祉施設の現況（平成１７～平成２０年）</t>
  </si>
  <si>
    <t>平成２０年</t>
  </si>
  <si>
    <t>平成１７年</t>
  </si>
  <si>
    <t>平成１８年</t>
  </si>
  <si>
    <t>平成１９年</t>
  </si>
  <si>
    <t>－</t>
  </si>
  <si>
    <t>‐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</si>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</sst>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&quot;△&quot;#,##0.0"/>
    <numFmt numFmtId="179" formatCode="#,##0;&quot;△&quot;#,##0"/>
    <numFmt numFmtId="180" formatCode="#,##0.000;\-#,##0.000"/>
    <numFmt numFmtId="181" formatCode="0.000%"/>
    <numFmt numFmtId="182" formatCode="0.0%"/>
    <numFmt numFmtId="183" formatCode="0.0;&quot;△&quot;0.0"/>
    <numFmt numFmtId="184" formatCode="\(#,##0\);\(\-#,##0\)"/>
    <numFmt numFmtId="185" formatCode="0.00000"/>
    <numFmt numFmtId="186" formatCode="0.0000"/>
    <numFmt numFmtId="187" formatCode="0.000"/>
    <numFmt numFmtId="188" formatCode="#,##0.0;[Red]\-#,##0.0"/>
    <numFmt numFmtId="189" formatCode="\(#,##0.0\);\(\-#,##0.0\)"/>
    <numFmt numFmtId="190" formatCode="0.000000000000000"/>
    <numFmt numFmtId="191" formatCode="0.0000000000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#,##0.000"/>
    <numFmt numFmtId="198" formatCode="#,##0.0000"/>
    <numFmt numFmtId="199" formatCode="\(#,##0\);&quot;(△&quot;#,##0\)"/>
    <numFmt numFmtId="200" formatCode="0.0;&quot;△ &quot;0.0"/>
    <numFmt numFmtId="201" formatCode="#,##0;&quot;△ &quot;#,##0"/>
    <numFmt numFmtId="202" formatCode="#,##0.0;&quot;△ &quot;#,##0.0"/>
    <numFmt numFmtId="203" formatCode="#,##0.00;&quot;△ &quot;#,##0.00"/>
    <numFmt numFmtId="204" formatCode="#,##0_ "/>
    <numFmt numFmtId="205" formatCode="#,##0_);\(#,##0\)"/>
    <numFmt numFmtId="206" formatCode="#,##0_);[Red]\(#,##0\)"/>
  </numFmts>
  <fonts count="1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9"/>
      <color indexed="12"/>
      <name val="ＭＳ 明朝"/>
      <family val="1"/>
    </font>
    <font>
      <sz val="6"/>
      <name val="ＭＳ ゴシック"/>
      <family val="3"/>
    </font>
    <font>
      <b/>
      <sz val="12"/>
      <color indexed="56"/>
      <name val="ＭＳ 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9" fillId="0" borderId="0" applyNumberFormat="0" applyFill="0" applyBorder="0" applyAlignment="0" applyProtection="0"/>
  </cellStyleXfs>
  <cellXfs count="88">
    <xf numFmtId="37" fontId="0" fillId="0" borderId="0" xfId="0" applyAlignment="1">
      <alignment/>
    </xf>
    <xf numFmtId="201" fontId="12" fillId="0" borderId="1" xfId="23" applyNumberFormat="1" applyFont="1" applyFill="1" applyBorder="1" applyAlignment="1" applyProtection="1">
      <alignment horizontal="right" vertical="center"/>
      <protection/>
    </xf>
    <xf numFmtId="201" fontId="10" fillId="0" borderId="0" xfId="23" applyNumberFormat="1" applyFont="1" applyFill="1" applyBorder="1" applyAlignment="1" applyProtection="1">
      <alignment horizontal="right" vertical="center"/>
      <protection/>
    </xf>
    <xf numFmtId="201" fontId="10" fillId="0" borderId="0" xfId="22" applyNumberFormat="1" applyFont="1" applyFill="1" applyBorder="1" applyAlignment="1" applyProtection="1">
      <alignment horizontal="right" vertical="center"/>
      <protection/>
    </xf>
    <xf numFmtId="201" fontId="10" fillId="0" borderId="2" xfId="23" applyNumberFormat="1" applyFont="1" applyFill="1" applyBorder="1" applyAlignment="1" applyProtection="1">
      <alignment horizontal="right" vertical="center"/>
      <protection/>
    </xf>
    <xf numFmtId="201" fontId="10" fillId="0" borderId="2" xfId="22" applyNumberFormat="1" applyFont="1" applyFill="1" applyBorder="1" applyAlignment="1" applyProtection="1">
      <alignment horizontal="right" vertical="center"/>
      <protection/>
    </xf>
    <xf numFmtId="201" fontId="12" fillId="0" borderId="2" xfId="23" applyNumberFormat="1" applyFont="1" applyFill="1" applyBorder="1" applyAlignment="1" applyProtection="1">
      <alignment horizontal="right" vertical="center"/>
      <protection/>
    </xf>
    <xf numFmtId="201" fontId="12" fillId="0" borderId="3" xfId="23" applyNumberFormat="1" applyFont="1" applyFill="1" applyBorder="1" applyAlignment="1" applyProtection="1">
      <alignment horizontal="right" vertical="center"/>
      <protection/>
    </xf>
    <xf numFmtId="201" fontId="12" fillId="0" borderId="4" xfId="23" applyNumberFormat="1" applyFont="1" applyFill="1" applyBorder="1" applyAlignment="1" applyProtection="1">
      <alignment horizontal="right" vertical="center"/>
      <protection/>
    </xf>
    <xf numFmtId="201" fontId="10" fillId="0" borderId="5" xfId="23" applyNumberFormat="1" applyFont="1" applyFill="1" applyBorder="1" applyAlignment="1" applyProtection="1">
      <alignment horizontal="right" vertical="center"/>
      <protection/>
    </xf>
    <xf numFmtId="201" fontId="10" fillId="0" borderId="6" xfId="23" applyNumberFormat="1" applyFont="1" applyFill="1" applyBorder="1" applyAlignment="1" applyProtection="1">
      <alignment horizontal="right" vertical="center"/>
      <protection/>
    </xf>
    <xf numFmtId="37" fontId="10" fillId="0" borderId="1" xfId="0" applyFont="1" applyFill="1" applyBorder="1" applyAlignment="1">
      <alignment vertical="center"/>
    </xf>
    <xf numFmtId="37" fontId="10" fillId="0" borderId="7" xfId="0" applyFont="1" applyFill="1" applyBorder="1" applyAlignment="1" applyProtection="1">
      <alignment horizontal="center" vertical="center"/>
      <protection/>
    </xf>
    <xf numFmtId="37" fontId="10" fillId="0" borderId="0" xfId="0" applyFont="1" applyFill="1" applyBorder="1" applyAlignment="1">
      <alignment vertical="center"/>
    </xf>
    <xf numFmtId="37" fontId="10" fillId="0" borderId="0" xfId="0" applyFont="1" applyFill="1" applyAlignment="1">
      <alignment vertical="center"/>
    </xf>
    <xf numFmtId="37" fontId="10" fillId="0" borderId="6" xfId="0" applyFont="1" applyFill="1" applyBorder="1" applyAlignment="1" applyProtection="1">
      <alignment horizontal="center" vertical="center"/>
      <protection/>
    </xf>
    <xf numFmtId="37" fontId="10" fillId="0" borderId="8" xfId="0" applyFont="1" applyFill="1" applyBorder="1" applyAlignment="1" applyProtection="1">
      <alignment horizontal="center" vertical="center"/>
      <protection/>
    </xf>
    <xf numFmtId="37" fontId="10" fillId="0" borderId="2" xfId="0" applyFont="1" applyFill="1" applyBorder="1" applyAlignment="1" applyProtection="1">
      <alignment horizontal="center" vertical="center"/>
      <protection/>
    </xf>
    <xf numFmtId="37" fontId="11" fillId="0" borderId="1" xfId="0" applyFont="1" applyFill="1" applyBorder="1" applyAlignment="1" applyProtection="1">
      <alignment horizontal="centerContinuous" vertical="center"/>
      <protection/>
    </xf>
    <xf numFmtId="37" fontId="11" fillId="0" borderId="9" xfId="0" applyFont="1" applyFill="1" applyBorder="1" applyAlignment="1" applyProtection="1">
      <alignment horizontal="centerContinuous" vertical="center"/>
      <protection/>
    </xf>
    <xf numFmtId="37" fontId="11" fillId="0" borderId="2" xfId="0" applyFont="1" applyFill="1" applyBorder="1" applyAlignment="1" applyProtection="1">
      <alignment horizontal="centerContinuous" vertical="center"/>
      <protection/>
    </xf>
    <xf numFmtId="37" fontId="11" fillId="0" borderId="10" xfId="0" applyFont="1" applyFill="1" applyBorder="1" applyAlignment="1" applyProtection="1">
      <alignment horizontal="centerContinuous" vertical="center"/>
      <protection/>
    </xf>
    <xf numFmtId="37" fontId="10" fillId="0" borderId="9" xfId="0" applyFont="1" applyFill="1" applyBorder="1" applyAlignment="1">
      <alignment vertical="center"/>
    </xf>
    <xf numFmtId="37" fontId="11" fillId="0" borderId="11" xfId="0" applyFont="1" applyFill="1" applyBorder="1" applyAlignment="1" applyProtection="1">
      <alignment horizontal="left" vertical="center"/>
      <protection/>
    </xf>
    <xf numFmtId="37" fontId="10" fillId="0" borderId="12" xfId="0" applyFont="1" applyFill="1" applyBorder="1" applyAlignment="1">
      <alignment vertical="center"/>
    </xf>
    <xf numFmtId="37" fontId="10" fillId="0" borderId="12" xfId="0" applyFont="1" applyFill="1" applyBorder="1" applyAlignment="1" applyProtection="1">
      <alignment horizontal="left" vertical="center"/>
      <protection/>
    </xf>
    <xf numFmtId="201" fontId="10" fillId="0" borderId="0" xfId="0" applyNumberFormat="1" applyFont="1" applyFill="1" applyBorder="1" applyAlignment="1" applyProtection="1">
      <alignment vertical="center"/>
      <protection/>
    </xf>
    <xf numFmtId="201" fontId="1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13" xfId="0" applyFont="1" applyFill="1" applyBorder="1" applyAlignment="1" applyProtection="1">
      <alignment horizontal="left" vertical="center"/>
      <protection/>
    </xf>
    <xf numFmtId="37" fontId="10" fillId="0" borderId="14" xfId="0" applyFont="1" applyFill="1" applyBorder="1" applyAlignment="1" applyProtection="1">
      <alignment horizontal="left" vertical="center"/>
      <protection/>
    </xf>
    <xf numFmtId="37" fontId="10" fillId="0" borderId="12" xfId="0" applyFont="1" applyFill="1" applyBorder="1" applyAlignment="1" applyProtection="1" quotePrefix="1">
      <alignment horizontal="left" vertical="center"/>
      <protection/>
    </xf>
    <xf numFmtId="37" fontId="10" fillId="0" borderId="12" xfId="0" applyFont="1" applyFill="1" applyBorder="1" applyAlignment="1">
      <alignment horizontal="center" vertical="center"/>
    </xf>
    <xf numFmtId="37" fontId="10" fillId="0" borderId="12" xfId="0" applyFont="1" applyFill="1" applyBorder="1" applyAlignment="1" applyProtection="1">
      <alignment horizontal="center" vertical="center"/>
      <protection/>
    </xf>
    <xf numFmtId="37" fontId="10" fillId="0" borderId="9" xfId="0" applyFont="1" applyFill="1" applyBorder="1" applyAlignment="1">
      <alignment horizontal="center" vertical="center"/>
    </xf>
    <xf numFmtId="0" fontId="10" fillId="0" borderId="13" xfId="21" applyFont="1" applyFill="1" applyBorder="1" applyAlignment="1" applyProtection="1" quotePrefix="1">
      <alignment horizontal="left" vertical="center"/>
      <protection/>
    </xf>
    <xf numFmtId="0" fontId="10" fillId="0" borderId="13" xfId="21" applyFont="1" applyFill="1" applyBorder="1" applyAlignment="1" applyProtection="1">
      <alignment horizontal="left" vertical="center" shrinkToFit="1"/>
      <protection/>
    </xf>
    <xf numFmtId="37" fontId="10" fillId="0" borderId="10" xfId="0" applyFont="1" applyFill="1" applyBorder="1" applyAlignment="1">
      <alignment vertical="center"/>
    </xf>
    <xf numFmtId="37" fontId="10" fillId="0" borderId="10" xfId="0" applyFont="1" applyFill="1" applyBorder="1" applyAlignment="1" applyProtection="1">
      <alignment horizontal="left" vertical="center"/>
      <protection/>
    </xf>
    <xf numFmtId="201" fontId="10" fillId="0" borderId="2" xfId="0" applyNumberFormat="1" applyFont="1" applyFill="1" applyBorder="1" applyAlignment="1" applyProtection="1">
      <alignment horizontal="right" vertical="center"/>
      <protection/>
    </xf>
    <xf numFmtId="37" fontId="10" fillId="0" borderId="13" xfId="0" applyFont="1" applyFill="1" applyBorder="1" applyAlignment="1" applyProtection="1" quotePrefix="1">
      <alignment horizontal="left" vertical="center"/>
      <protection/>
    </xf>
    <xf numFmtId="0" fontId="10" fillId="0" borderId="14" xfId="21" applyFont="1" applyFill="1" applyBorder="1" applyAlignment="1" applyProtection="1">
      <alignment horizontal="left" vertical="center"/>
      <protection/>
    </xf>
    <xf numFmtId="37" fontId="10" fillId="0" borderId="0" xfId="0" applyFont="1" applyFill="1" applyAlignment="1" quotePrefix="1">
      <alignment horizontal="left" vertical="center"/>
    </xf>
    <xf numFmtId="37" fontId="10" fillId="0" borderId="0" xfId="0" applyFont="1" applyFill="1" applyBorder="1" applyAlignment="1" applyProtection="1">
      <alignment horizontal="left" vertical="center"/>
      <protection/>
    </xf>
    <xf numFmtId="37" fontId="10" fillId="0" borderId="9" xfId="0" applyFont="1" applyFill="1" applyBorder="1" applyAlignment="1" applyProtection="1">
      <alignment horizontal="center" vertical="center"/>
      <protection/>
    </xf>
    <xf numFmtId="37" fontId="11" fillId="0" borderId="4" xfId="0" applyFont="1" applyFill="1" applyBorder="1" applyAlignment="1" applyProtection="1">
      <alignment horizontal="left" vertical="center"/>
      <protection/>
    </xf>
    <xf numFmtId="37" fontId="10" fillId="0" borderId="5" xfId="0" applyFont="1" applyFill="1" applyBorder="1" applyAlignment="1" applyProtection="1">
      <alignment horizontal="left" vertical="center"/>
      <protection/>
    </xf>
    <xf numFmtId="37" fontId="10" fillId="0" borderId="5" xfId="0" applyFont="1" applyFill="1" applyBorder="1" applyAlignment="1" applyProtection="1" quotePrefix="1">
      <alignment horizontal="left" vertical="center"/>
      <protection/>
    </xf>
    <xf numFmtId="37" fontId="10" fillId="0" borderId="10" xfId="0" applyFont="1" applyFill="1" applyBorder="1" applyAlignment="1" applyProtection="1">
      <alignment horizontal="center" vertical="center"/>
      <protection/>
    </xf>
    <xf numFmtId="37" fontId="10" fillId="0" borderId="0" xfId="0" applyFont="1" applyFill="1" applyAlignment="1">
      <alignment horizontal="right" vertical="center"/>
    </xf>
    <xf numFmtId="37" fontId="10" fillId="0" borderId="0" xfId="0" applyFont="1" applyFill="1" applyBorder="1" applyAlignment="1" applyProtection="1">
      <alignment horizontal="right" vertical="center"/>
      <protection/>
    </xf>
    <xf numFmtId="37" fontId="10" fillId="0" borderId="0" xfId="0" applyFont="1" applyFill="1" applyAlignment="1" applyProtection="1" quotePrefix="1">
      <alignment horizontal="left" vertical="center"/>
      <protection/>
    </xf>
    <xf numFmtId="37" fontId="10" fillId="0" borderId="0" xfId="0" applyFont="1" applyFill="1" applyBorder="1" applyAlignment="1" applyProtection="1">
      <alignment vertical="center"/>
      <protection/>
    </xf>
    <xf numFmtId="37" fontId="10" fillId="0" borderId="2" xfId="0" applyFont="1" applyFill="1" applyBorder="1" applyAlignment="1">
      <alignment horizontal="right" vertical="center"/>
    </xf>
    <xf numFmtId="37" fontId="10" fillId="0" borderId="2" xfId="0" applyFont="1" applyFill="1" applyBorder="1" applyAlignment="1">
      <alignment horizontal="centerContinuous" vertical="center"/>
    </xf>
    <xf numFmtId="37" fontId="10" fillId="0" borderId="14" xfId="0" applyFont="1" applyFill="1" applyBorder="1" applyAlignment="1">
      <alignment vertical="center"/>
    </xf>
    <xf numFmtId="37" fontId="10" fillId="0" borderId="2" xfId="0" applyFont="1" applyFill="1" applyBorder="1" applyAlignment="1">
      <alignment vertical="center"/>
    </xf>
    <xf numFmtId="37" fontId="10" fillId="0" borderId="0" xfId="0" applyFont="1" applyFill="1" applyBorder="1" applyAlignment="1">
      <alignment horizontal="right" vertical="center"/>
    </xf>
    <xf numFmtId="37" fontId="10" fillId="0" borderId="6" xfId="0" applyFont="1" applyFill="1" applyBorder="1" applyAlignment="1">
      <alignment horizontal="distributed" vertical="center" shrinkToFit="1"/>
    </xf>
    <xf numFmtId="37" fontId="12" fillId="0" borderId="1" xfId="0" applyFont="1" applyFill="1" applyBorder="1" applyAlignment="1">
      <alignment horizontal="right" vertical="center"/>
    </xf>
    <xf numFmtId="37" fontId="10" fillId="0" borderId="5" xfId="0" applyFont="1" applyFill="1" applyBorder="1" applyAlignment="1">
      <alignment horizontal="distributed" vertical="center" shrinkToFit="1"/>
    </xf>
    <xf numFmtId="37" fontId="14" fillId="0" borderId="0" xfId="0" applyFont="1" applyFill="1" applyAlignment="1" applyProtection="1">
      <alignment horizontal="left" vertical="center"/>
      <protection/>
    </xf>
    <xf numFmtId="37" fontId="10" fillId="0" borderId="5" xfId="0" applyFont="1" applyFill="1" applyBorder="1" applyAlignment="1">
      <alignment horizontal="right" vertical="center"/>
    </xf>
    <xf numFmtId="37" fontId="10" fillId="0" borderId="6" xfId="0" applyFont="1" applyFill="1" applyBorder="1" applyAlignment="1">
      <alignment horizontal="right" vertical="center"/>
    </xf>
    <xf numFmtId="201" fontId="12" fillId="0" borderId="0" xfId="23" applyNumberFormat="1" applyFont="1" applyFill="1" applyBorder="1" applyAlignment="1" applyProtection="1">
      <alignment horizontal="right" vertical="center"/>
      <protection/>
    </xf>
    <xf numFmtId="37" fontId="11" fillId="0" borderId="11" xfId="0" applyFont="1" applyFill="1" applyBorder="1" applyAlignment="1" applyProtection="1">
      <alignment vertical="center"/>
      <protection/>
    </xf>
    <xf numFmtId="37" fontId="15" fillId="0" borderId="4" xfId="0" applyFont="1" applyFill="1" applyBorder="1" applyAlignment="1">
      <alignment horizontal="right" vertical="center"/>
    </xf>
    <xf numFmtId="37" fontId="15" fillId="0" borderId="1" xfId="0" applyFont="1" applyFill="1" applyBorder="1" applyAlignment="1">
      <alignment horizontal="right" vertical="center"/>
    </xf>
    <xf numFmtId="37" fontId="10" fillId="0" borderId="8" xfId="0" applyFont="1" applyFill="1" applyBorder="1" applyAlignment="1" applyProtection="1">
      <alignment horizontal="center" vertical="center"/>
      <protection/>
    </xf>
    <xf numFmtId="37" fontId="10" fillId="0" borderId="7" xfId="0" applyFont="1" applyFill="1" applyBorder="1" applyAlignment="1" applyProtection="1">
      <alignment horizontal="center" vertical="center"/>
      <protection/>
    </xf>
    <xf numFmtId="37" fontId="10" fillId="0" borderId="9" xfId="0" applyFont="1" applyFill="1" applyBorder="1" applyAlignment="1" applyProtection="1">
      <alignment horizontal="center" vertical="center" textRotation="255" wrapText="1"/>
      <protection/>
    </xf>
    <xf numFmtId="37" fontId="10" fillId="0" borderId="12" xfId="0" applyFont="1" applyFill="1" applyBorder="1" applyAlignment="1" applyProtection="1">
      <alignment horizontal="center" vertical="center" textRotation="255" wrapText="1"/>
      <protection/>
    </xf>
    <xf numFmtId="37" fontId="10" fillId="0" borderId="10" xfId="0" applyFont="1" applyFill="1" applyBorder="1" applyAlignment="1" applyProtection="1">
      <alignment horizontal="center" vertical="center" textRotation="255" wrapText="1"/>
      <protection/>
    </xf>
    <xf numFmtId="37" fontId="10" fillId="0" borderId="9" xfId="0" applyFont="1" applyFill="1" applyBorder="1" applyAlignment="1">
      <alignment horizontal="left" vertical="center" textRotation="255" wrapText="1"/>
    </xf>
    <xf numFmtId="37" fontId="10" fillId="0" borderId="12" xfId="0" applyFont="1" applyFill="1" applyBorder="1" applyAlignment="1">
      <alignment horizontal="left" vertical="center" textRotation="255"/>
    </xf>
    <xf numFmtId="37" fontId="10" fillId="0" borderId="10" xfId="0" applyFont="1" applyFill="1" applyBorder="1" applyAlignment="1">
      <alignment horizontal="left" vertical="center" textRotation="255"/>
    </xf>
    <xf numFmtId="37" fontId="10" fillId="0" borderId="1" xfId="0" applyFont="1" applyFill="1" applyBorder="1" applyAlignment="1" applyProtection="1" quotePrefix="1">
      <alignment horizontal="center" vertical="center" textRotation="255" wrapText="1"/>
      <protection/>
    </xf>
    <xf numFmtId="37" fontId="10" fillId="0" borderId="0" xfId="0" applyFont="1" applyFill="1" applyBorder="1" applyAlignment="1" applyProtection="1" quotePrefix="1">
      <alignment horizontal="center" vertical="center" textRotation="255" wrapText="1"/>
      <protection/>
    </xf>
    <xf numFmtId="37" fontId="10" fillId="0" borderId="2" xfId="0" applyFont="1" applyFill="1" applyBorder="1" applyAlignment="1" applyProtection="1" quotePrefix="1">
      <alignment horizontal="center" vertical="center" textRotation="255" wrapText="1"/>
      <protection/>
    </xf>
    <xf numFmtId="37" fontId="10" fillId="0" borderId="0" xfId="0" applyFont="1" applyFill="1" applyBorder="1" applyAlignment="1">
      <alignment horizontal="right" vertical="center"/>
    </xf>
    <xf numFmtId="37" fontId="10" fillId="0" borderId="0" xfId="0" applyFont="1" applyFill="1" applyBorder="1" applyAlignment="1" applyProtection="1">
      <alignment horizontal="right" vertical="center"/>
      <protection/>
    </xf>
    <xf numFmtId="37" fontId="10" fillId="0" borderId="0" xfId="0" applyFont="1" applyFill="1" applyBorder="1" applyAlignment="1" applyProtection="1" quotePrefix="1">
      <alignment horizontal="right" vertical="center"/>
      <protection/>
    </xf>
    <xf numFmtId="37" fontId="11" fillId="0" borderId="3" xfId="0" applyFont="1" applyFill="1" applyBorder="1" applyAlignment="1" applyProtection="1">
      <alignment horizontal="center" vertical="center"/>
      <protection/>
    </xf>
    <xf numFmtId="37" fontId="11" fillId="0" borderId="15" xfId="0" applyFont="1" applyFill="1" applyBorder="1" applyAlignment="1" applyProtection="1">
      <alignment horizontal="center" vertical="center"/>
      <protection/>
    </xf>
    <xf numFmtId="37" fontId="10" fillId="0" borderId="15" xfId="0" applyFont="1" applyFill="1" applyBorder="1" applyAlignment="1" applyProtection="1">
      <alignment horizontal="center" vertical="center"/>
      <protection/>
    </xf>
    <xf numFmtId="37" fontId="10" fillId="0" borderId="3" xfId="0" applyFont="1" applyFill="1" applyBorder="1" applyAlignment="1" applyProtection="1">
      <alignment horizontal="center" vertical="center"/>
      <protection/>
    </xf>
    <xf numFmtId="37" fontId="10" fillId="0" borderId="9" xfId="0" applyFont="1" applyFill="1" applyBorder="1" applyAlignment="1">
      <alignment horizontal="center" vertical="top" textRotation="255" wrapText="1"/>
    </xf>
    <xf numFmtId="37" fontId="0" fillId="0" borderId="12" xfId="0" applyBorder="1" applyAlignment="1">
      <alignment vertical="top"/>
    </xf>
    <xf numFmtId="37" fontId="0" fillId="0" borderId="10" xfId="0" applyBorder="1" applyAlignment="1">
      <alignment vertical="top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34" xfId="21"/>
    <cellStyle name="標準_Nen_F" xfId="22"/>
    <cellStyle name="標準_年鑑データ７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-35&#96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_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 transitionEvaluation="1"/>
  <dimension ref="A1:U58"/>
  <sheetViews>
    <sheetView showGridLines="0" tabSelected="1" zoomScale="120" zoomScaleNormal="120" zoomScaleSheetLayoutView="100" workbookViewId="0" topLeftCell="A1">
      <selection activeCell="A1" sqref="A1"/>
    </sheetView>
  </sheetViews>
  <sheetFormatPr defaultColWidth="10.59765625" defaultRowHeight="15"/>
  <cols>
    <col min="1" max="1" width="5.59765625" style="14" customWidth="1"/>
    <col min="2" max="2" width="25.59765625" style="14" customWidth="1"/>
    <col min="3" max="10" width="7.09765625" style="14" customWidth="1"/>
    <col min="11" max="11" width="4.59765625" style="14" customWidth="1"/>
    <col min="12" max="12" width="25.59765625" style="14" customWidth="1"/>
    <col min="13" max="20" width="7.09765625" style="14" customWidth="1"/>
    <col min="21" max="16384" width="10.59765625" style="14" customWidth="1"/>
  </cols>
  <sheetData>
    <row r="1" spans="1:20" ht="19.5" customHeight="1">
      <c r="A1" s="60" t="s">
        <v>116</v>
      </c>
      <c r="R1" s="48"/>
      <c r="S1" s="49"/>
      <c r="T1" s="49"/>
    </row>
    <row r="2" spans="14:21" ht="11.25">
      <c r="N2" s="78" t="s">
        <v>52</v>
      </c>
      <c r="O2" s="78"/>
      <c r="P2" s="78"/>
      <c r="Q2" s="78"/>
      <c r="R2" s="78"/>
      <c r="S2" s="78"/>
      <c r="T2" s="78"/>
      <c r="U2" s="50"/>
    </row>
    <row r="3" spans="1:21" ht="11.25">
      <c r="A3" s="13" t="s">
        <v>25</v>
      </c>
      <c r="B3" s="51"/>
      <c r="C3" s="51"/>
      <c r="D3" s="51"/>
      <c r="E3" s="51"/>
      <c r="F3" s="51"/>
      <c r="G3" s="51"/>
      <c r="H3" s="51"/>
      <c r="I3" s="51"/>
      <c r="J3" s="51"/>
      <c r="K3" s="13"/>
      <c r="L3" s="13"/>
      <c r="M3" s="13"/>
      <c r="N3" s="79" t="s">
        <v>114</v>
      </c>
      <c r="O3" s="80"/>
      <c r="P3" s="80"/>
      <c r="Q3" s="80"/>
      <c r="R3" s="80"/>
      <c r="S3" s="80"/>
      <c r="T3" s="80"/>
      <c r="U3" s="13"/>
    </row>
    <row r="4" spans="1:21" ht="15" customHeight="1">
      <c r="A4" s="11"/>
      <c r="B4" s="11"/>
      <c r="C4" s="67" t="s">
        <v>55</v>
      </c>
      <c r="D4" s="67"/>
      <c r="E4" s="67" t="s">
        <v>56</v>
      </c>
      <c r="F4" s="67"/>
      <c r="G4" s="67" t="s">
        <v>57</v>
      </c>
      <c r="H4" s="67"/>
      <c r="I4" s="67" t="s">
        <v>117</v>
      </c>
      <c r="J4" s="68"/>
      <c r="K4" s="11"/>
      <c r="L4" s="11"/>
      <c r="M4" s="68" t="s">
        <v>118</v>
      </c>
      <c r="N4" s="83"/>
      <c r="O4" s="68" t="s">
        <v>119</v>
      </c>
      <c r="P4" s="83"/>
      <c r="Q4" s="68" t="s">
        <v>120</v>
      </c>
      <c r="R4" s="83"/>
      <c r="S4" s="68" t="s">
        <v>117</v>
      </c>
      <c r="T4" s="84"/>
      <c r="U4" s="13"/>
    </row>
    <row r="5" spans="1:21" ht="15" customHeight="1">
      <c r="A5" s="53" t="s">
        <v>2</v>
      </c>
      <c r="B5" s="53"/>
      <c r="C5" s="15" t="s">
        <v>3</v>
      </c>
      <c r="D5" s="15" t="s">
        <v>4</v>
      </c>
      <c r="E5" s="15" t="s">
        <v>3</v>
      </c>
      <c r="F5" s="15" t="s">
        <v>4</v>
      </c>
      <c r="G5" s="15" t="s">
        <v>3</v>
      </c>
      <c r="H5" s="16" t="s">
        <v>4</v>
      </c>
      <c r="I5" s="17" t="s">
        <v>3</v>
      </c>
      <c r="J5" s="12" t="s">
        <v>4</v>
      </c>
      <c r="K5" s="53" t="s">
        <v>2</v>
      </c>
      <c r="L5" s="53"/>
      <c r="M5" s="15" t="s">
        <v>3</v>
      </c>
      <c r="N5" s="15" t="s">
        <v>4</v>
      </c>
      <c r="O5" s="15" t="s">
        <v>3</v>
      </c>
      <c r="P5" s="15" t="s">
        <v>4</v>
      </c>
      <c r="Q5" s="15" t="s">
        <v>3</v>
      </c>
      <c r="R5" s="12" t="s">
        <v>4</v>
      </c>
      <c r="S5" s="15" t="s">
        <v>3</v>
      </c>
      <c r="T5" s="12" t="s">
        <v>4</v>
      </c>
      <c r="U5" s="13"/>
    </row>
    <row r="6" spans="1:21" ht="15" customHeight="1">
      <c r="A6" s="18" t="s">
        <v>26</v>
      </c>
      <c r="B6" s="19"/>
      <c r="C6" s="1">
        <v>1566</v>
      </c>
      <c r="D6" s="1">
        <v>65602</v>
      </c>
      <c r="E6" s="1">
        <v>1656</v>
      </c>
      <c r="F6" s="1">
        <v>66102</v>
      </c>
      <c r="G6" s="1">
        <v>1817</v>
      </c>
      <c r="H6" s="1">
        <v>68904</v>
      </c>
      <c r="I6" s="1">
        <f>+I7+K_TOP2</f>
        <v>1904</v>
      </c>
      <c r="J6" s="1">
        <f>+J7+T6</f>
        <v>69567</v>
      </c>
      <c r="K6" s="81" t="s">
        <v>42</v>
      </c>
      <c r="L6" s="82"/>
      <c r="M6" s="7">
        <v>71</v>
      </c>
      <c r="N6" s="7">
        <v>1589</v>
      </c>
      <c r="O6" s="7">
        <v>71</v>
      </c>
      <c r="P6" s="7">
        <v>1589</v>
      </c>
      <c r="Q6" s="7">
        <v>283</v>
      </c>
      <c r="R6" s="7">
        <v>3936</v>
      </c>
      <c r="S6" s="7">
        <f>+S7+S21+S34</f>
        <v>343</v>
      </c>
      <c r="T6" s="7">
        <f>+T7+T21+T34</f>
        <v>5095</v>
      </c>
      <c r="U6" s="13"/>
    </row>
    <row r="7" spans="1:21" ht="15" customHeight="1">
      <c r="A7" s="20" t="s">
        <v>58</v>
      </c>
      <c r="B7" s="21"/>
      <c r="C7" s="6">
        <v>1495</v>
      </c>
      <c r="D7" s="6">
        <v>64013</v>
      </c>
      <c r="E7" s="6">
        <v>1585</v>
      </c>
      <c r="F7" s="6">
        <v>64513</v>
      </c>
      <c r="G7" s="6">
        <v>1534</v>
      </c>
      <c r="H7" s="6">
        <v>64968</v>
      </c>
      <c r="I7" s="6">
        <f>+I8+I11+I14+I22+I45+I51</f>
        <v>1561</v>
      </c>
      <c r="J7" s="6">
        <f>+J8+J11+J14+J22+J45+J51</f>
        <v>64472</v>
      </c>
      <c r="K7" s="33"/>
      <c r="L7" s="23" t="s">
        <v>5</v>
      </c>
      <c r="M7" s="1">
        <v>44</v>
      </c>
      <c r="N7" s="1">
        <v>1425</v>
      </c>
      <c r="O7" s="1">
        <v>44</v>
      </c>
      <c r="P7" s="1">
        <v>1425</v>
      </c>
      <c r="Q7" s="1">
        <v>30</v>
      </c>
      <c r="R7" s="1">
        <v>1383</v>
      </c>
      <c r="S7" s="1">
        <f>SUM(S8:S20)</f>
        <v>25</v>
      </c>
      <c r="T7" s="1">
        <f>SUM(T8:T20)</f>
        <v>1155</v>
      </c>
      <c r="U7" s="13"/>
    </row>
    <row r="8" spans="1:21" ht="15" customHeight="1">
      <c r="A8" s="69" t="s">
        <v>27</v>
      </c>
      <c r="B8" s="23" t="s">
        <v>5</v>
      </c>
      <c r="C8" s="1">
        <v>7</v>
      </c>
      <c r="D8" s="1">
        <v>417</v>
      </c>
      <c r="E8" s="1">
        <v>7</v>
      </c>
      <c r="F8" s="1">
        <v>417</v>
      </c>
      <c r="G8" s="1">
        <v>8</v>
      </c>
      <c r="H8" s="1">
        <v>467</v>
      </c>
      <c r="I8" s="1">
        <v>8</v>
      </c>
      <c r="J8" s="1">
        <v>467</v>
      </c>
      <c r="K8" s="31"/>
      <c r="L8" s="34" t="s">
        <v>30</v>
      </c>
      <c r="M8" s="3">
        <v>2</v>
      </c>
      <c r="N8" s="3">
        <v>90</v>
      </c>
      <c r="O8" s="3">
        <v>2</v>
      </c>
      <c r="P8" s="3">
        <v>90</v>
      </c>
      <c r="Q8" s="3">
        <v>2</v>
      </c>
      <c r="R8" s="3">
        <v>90</v>
      </c>
      <c r="S8" s="3">
        <v>2</v>
      </c>
      <c r="T8" s="3">
        <v>90</v>
      </c>
      <c r="U8" s="13"/>
    </row>
    <row r="9" spans="1:21" ht="15" customHeight="1">
      <c r="A9" s="70"/>
      <c r="B9" s="28" t="s">
        <v>60</v>
      </c>
      <c r="C9" s="3">
        <v>6</v>
      </c>
      <c r="D9" s="3">
        <v>330</v>
      </c>
      <c r="E9" s="3">
        <v>6</v>
      </c>
      <c r="F9" s="3">
        <v>330</v>
      </c>
      <c r="G9" s="3">
        <v>7</v>
      </c>
      <c r="H9" s="3">
        <v>380</v>
      </c>
      <c r="I9" s="3">
        <v>7</v>
      </c>
      <c r="J9" s="3">
        <v>380</v>
      </c>
      <c r="K9" s="32" t="s">
        <v>17</v>
      </c>
      <c r="L9" s="34" t="s">
        <v>73</v>
      </c>
      <c r="M9" s="3">
        <v>4</v>
      </c>
      <c r="N9" s="3">
        <v>292</v>
      </c>
      <c r="O9" s="3">
        <v>4</v>
      </c>
      <c r="P9" s="3">
        <v>292</v>
      </c>
      <c r="Q9" s="3">
        <v>3</v>
      </c>
      <c r="R9" s="3">
        <v>242</v>
      </c>
      <c r="S9" s="3">
        <v>2</v>
      </c>
      <c r="T9" s="3">
        <v>182</v>
      </c>
      <c r="U9" s="13"/>
    </row>
    <row r="10" spans="1:21" ht="15" customHeight="1">
      <c r="A10" s="71"/>
      <c r="B10" s="29" t="s">
        <v>62</v>
      </c>
      <c r="C10" s="5">
        <v>1</v>
      </c>
      <c r="D10" s="5">
        <v>87</v>
      </c>
      <c r="E10" s="5">
        <v>1</v>
      </c>
      <c r="F10" s="5">
        <v>87</v>
      </c>
      <c r="G10" s="5">
        <v>1</v>
      </c>
      <c r="H10" s="5">
        <v>87</v>
      </c>
      <c r="I10" s="5">
        <v>1</v>
      </c>
      <c r="J10" s="5">
        <v>87</v>
      </c>
      <c r="K10" s="32" t="s">
        <v>18</v>
      </c>
      <c r="L10" s="34" t="s">
        <v>74</v>
      </c>
      <c r="M10" s="3">
        <v>3</v>
      </c>
      <c r="N10" s="3">
        <v>90</v>
      </c>
      <c r="O10" s="3">
        <v>3</v>
      </c>
      <c r="P10" s="3">
        <v>90</v>
      </c>
      <c r="Q10" s="3">
        <v>1</v>
      </c>
      <c r="R10" s="3">
        <v>30</v>
      </c>
      <c r="S10" s="3" t="s">
        <v>125</v>
      </c>
      <c r="T10" s="3" t="s">
        <v>125</v>
      </c>
      <c r="U10" s="13"/>
    </row>
    <row r="11" spans="1:21" ht="15" customHeight="1">
      <c r="A11" s="69" t="s">
        <v>28</v>
      </c>
      <c r="B11" s="23" t="s">
        <v>5</v>
      </c>
      <c r="C11" s="1">
        <v>6</v>
      </c>
      <c r="D11" s="1">
        <v>717</v>
      </c>
      <c r="E11" s="1">
        <v>6</v>
      </c>
      <c r="F11" s="1">
        <v>717</v>
      </c>
      <c r="G11" s="1">
        <v>5</v>
      </c>
      <c r="H11" s="1">
        <v>687</v>
      </c>
      <c r="I11" s="1">
        <f>+I12+I13</f>
        <v>4</v>
      </c>
      <c r="J11" s="1">
        <f>+J12+Last1</f>
        <v>657</v>
      </c>
      <c r="K11" s="32" t="s">
        <v>19</v>
      </c>
      <c r="L11" s="35" t="s">
        <v>38</v>
      </c>
      <c r="M11" s="3">
        <v>2</v>
      </c>
      <c r="N11" s="3">
        <v>30</v>
      </c>
      <c r="O11" s="3">
        <v>2</v>
      </c>
      <c r="P11" s="3">
        <v>30</v>
      </c>
      <c r="Q11" s="3">
        <v>2</v>
      </c>
      <c r="R11" s="3">
        <v>30</v>
      </c>
      <c r="S11" s="3">
        <v>2</v>
      </c>
      <c r="T11" s="3">
        <v>30</v>
      </c>
      <c r="U11" s="13"/>
    </row>
    <row r="12" spans="1:21" ht="15" customHeight="1">
      <c r="A12" s="70"/>
      <c r="B12" s="28" t="s">
        <v>89</v>
      </c>
      <c r="C12" s="3">
        <v>3</v>
      </c>
      <c r="D12" s="3">
        <v>90</v>
      </c>
      <c r="E12" s="3">
        <v>3</v>
      </c>
      <c r="F12" s="3">
        <v>90</v>
      </c>
      <c r="G12" s="3">
        <v>2</v>
      </c>
      <c r="H12" s="3">
        <v>60</v>
      </c>
      <c r="I12" s="3">
        <v>1</v>
      </c>
      <c r="J12" s="3">
        <v>30</v>
      </c>
      <c r="K12" s="32" t="s">
        <v>20</v>
      </c>
      <c r="L12" s="34" t="s">
        <v>77</v>
      </c>
      <c r="M12" s="3">
        <v>13</v>
      </c>
      <c r="N12" s="3">
        <v>814</v>
      </c>
      <c r="O12" s="3">
        <v>13</v>
      </c>
      <c r="P12" s="3">
        <v>814</v>
      </c>
      <c r="Q12" s="3">
        <v>13</v>
      </c>
      <c r="R12" s="3">
        <v>882</v>
      </c>
      <c r="S12" s="3">
        <v>11</v>
      </c>
      <c r="T12" s="3">
        <v>774</v>
      </c>
      <c r="U12" s="13"/>
    </row>
    <row r="13" spans="1:21" ht="15" customHeight="1">
      <c r="A13" s="71"/>
      <c r="B13" s="29" t="s">
        <v>90</v>
      </c>
      <c r="C13" s="5">
        <v>3</v>
      </c>
      <c r="D13" s="5">
        <v>627</v>
      </c>
      <c r="E13" s="5">
        <v>3</v>
      </c>
      <c r="F13" s="5">
        <v>627</v>
      </c>
      <c r="G13" s="5">
        <v>3</v>
      </c>
      <c r="H13" s="5">
        <v>627</v>
      </c>
      <c r="I13" s="5">
        <v>3</v>
      </c>
      <c r="J13" s="5">
        <v>627</v>
      </c>
      <c r="K13" s="32" t="s">
        <v>21</v>
      </c>
      <c r="L13" s="34" t="s">
        <v>79</v>
      </c>
      <c r="M13" s="3">
        <v>1</v>
      </c>
      <c r="N13" s="3" t="s">
        <v>0</v>
      </c>
      <c r="O13" s="3">
        <v>1</v>
      </c>
      <c r="P13" s="3" t="s">
        <v>0</v>
      </c>
      <c r="Q13" s="3">
        <v>1</v>
      </c>
      <c r="R13" s="3" t="s">
        <v>0</v>
      </c>
      <c r="S13" s="3">
        <v>1</v>
      </c>
      <c r="T13" s="3" t="s">
        <v>125</v>
      </c>
      <c r="U13" s="13"/>
    </row>
    <row r="14" spans="1:21" ht="15" customHeight="1">
      <c r="A14" s="31"/>
      <c r="B14" s="23" t="s">
        <v>5</v>
      </c>
      <c r="C14" s="1">
        <v>575</v>
      </c>
      <c r="D14" s="1">
        <v>12090</v>
      </c>
      <c r="E14" s="1">
        <v>636</v>
      </c>
      <c r="F14" s="1">
        <v>12229</v>
      </c>
      <c r="G14" s="1">
        <v>728</v>
      </c>
      <c r="H14" s="1">
        <v>13132</v>
      </c>
      <c r="I14" s="1">
        <f>SUM(I15:I21)</f>
        <v>767</v>
      </c>
      <c r="J14" s="1">
        <f>SUM(J15:J21)</f>
        <v>12797</v>
      </c>
      <c r="K14" s="32" t="s">
        <v>13</v>
      </c>
      <c r="L14" s="34" t="s">
        <v>39</v>
      </c>
      <c r="M14" s="3">
        <v>1</v>
      </c>
      <c r="N14" s="3" t="s">
        <v>0</v>
      </c>
      <c r="O14" s="3">
        <v>1</v>
      </c>
      <c r="P14" s="3" t="s">
        <v>0</v>
      </c>
      <c r="Q14" s="3">
        <v>1</v>
      </c>
      <c r="R14" s="3" t="s">
        <v>0</v>
      </c>
      <c r="S14" s="3">
        <v>1</v>
      </c>
      <c r="T14" s="3" t="s">
        <v>125</v>
      </c>
      <c r="U14" s="13"/>
    </row>
    <row r="15" spans="1:21" ht="15" customHeight="1">
      <c r="A15" s="32" t="s">
        <v>10</v>
      </c>
      <c r="B15" s="28" t="s">
        <v>9</v>
      </c>
      <c r="C15" s="3">
        <v>38</v>
      </c>
      <c r="D15" s="3">
        <v>2010</v>
      </c>
      <c r="E15" s="3">
        <v>38</v>
      </c>
      <c r="F15" s="3">
        <v>2010</v>
      </c>
      <c r="G15" s="3">
        <v>38</v>
      </c>
      <c r="H15" s="3">
        <v>2010</v>
      </c>
      <c r="I15" s="3">
        <v>38</v>
      </c>
      <c r="J15" s="3">
        <v>2010</v>
      </c>
      <c r="K15" s="32" t="s">
        <v>37</v>
      </c>
      <c r="L15" s="34" t="s">
        <v>41</v>
      </c>
      <c r="M15" s="3">
        <v>2</v>
      </c>
      <c r="N15" s="3" t="s">
        <v>0</v>
      </c>
      <c r="O15" s="3">
        <v>2</v>
      </c>
      <c r="P15" s="3" t="s">
        <v>0</v>
      </c>
      <c r="Q15" s="3">
        <v>2</v>
      </c>
      <c r="R15" s="3" t="s">
        <v>0</v>
      </c>
      <c r="S15" s="3">
        <v>2</v>
      </c>
      <c r="T15" s="3" t="s">
        <v>125</v>
      </c>
      <c r="U15" s="13"/>
    </row>
    <row r="16" spans="1:21" ht="15" customHeight="1">
      <c r="A16" s="32" t="s">
        <v>1</v>
      </c>
      <c r="B16" s="28" t="s">
        <v>11</v>
      </c>
      <c r="C16" s="3">
        <v>112</v>
      </c>
      <c r="D16" s="3">
        <v>6876</v>
      </c>
      <c r="E16" s="3">
        <v>114</v>
      </c>
      <c r="F16" s="3">
        <v>6976</v>
      </c>
      <c r="G16" s="3">
        <v>115</v>
      </c>
      <c r="H16" s="3">
        <v>7096</v>
      </c>
      <c r="I16" s="3">
        <v>116</v>
      </c>
      <c r="J16" s="3">
        <v>7126</v>
      </c>
      <c r="K16" s="32" t="s">
        <v>6</v>
      </c>
      <c r="L16" s="34" t="s">
        <v>81</v>
      </c>
      <c r="M16" s="3" t="s">
        <v>0</v>
      </c>
      <c r="N16" s="3" t="s">
        <v>0</v>
      </c>
      <c r="O16" s="3" t="s">
        <v>0</v>
      </c>
      <c r="P16" s="3" t="s">
        <v>0</v>
      </c>
      <c r="Q16" s="3" t="s">
        <v>0</v>
      </c>
      <c r="R16" s="3" t="s">
        <v>0</v>
      </c>
      <c r="S16" s="3" t="s">
        <v>125</v>
      </c>
      <c r="T16" s="3" t="s">
        <v>125</v>
      </c>
      <c r="U16" s="13"/>
    </row>
    <row r="17" spans="1:21" ht="15" customHeight="1">
      <c r="A17" s="32" t="s">
        <v>13</v>
      </c>
      <c r="B17" s="28" t="s">
        <v>12</v>
      </c>
      <c r="C17" s="3">
        <v>42</v>
      </c>
      <c r="D17" s="3" t="s">
        <v>0</v>
      </c>
      <c r="E17" s="3">
        <v>45</v>
      </c>
      <c r="F17" s="3" t="s">
        <v>0</v>
      </c>
      <c r="G17" s="3">
        <v>44</v>
      </c>
      <c r="H17" s="3" t="s">
        <v>0</v>
      </c>
      <c r="I17" s="3">
        <v>44</v>
      </c>
      <c r="J17" s="3" t="s">
        <v>0</v>
      </c>
      <c r="K17" s="31" t="s">
        <v>7</v>
      </c>
      <c r="L17" s="34" t="s">
        <v>82</v>
      </c>
      <c r="M17" s="3">
        <v>2</v>
      </c>
      <c r="N17" s="3">
        <v>29</v>
      </c>
      <c r="O17" s="3">
        <v>2</v>
      </c>
      <c r="P17" s="3">
        <v>29</v>
      </c>
      <c r="Q17" s="3">
        <v>2</v>
      </c>
      <c r="R17" s="3">
        <v>29</v>
      </c>
      <c r="S17" s="3">
        <v>2</v>
      </c>
      <c r="T17" s="3">
        <v>29</v>
      </c>
      <c r="U17" s="13"/>
    </row>
    <row r="18" spans="1:21" ht="15" customHeight="1">
      <c r="A18" s="32" t="s">
        <v>14</v>
      </c>
      <c r="B18" s="28" t="s">
        <v>15</v>
      </c>
      <c r="C18" s="3">
        <v>36</v>
      </c>
      <c r="D18" s="3">
        <v>1497</v>
      </c>
      <c r="E18" s="3">
        <v>36</v>
      </c>
      <c r="F18" s="3">
        <v>1497</v>
      </c>
      <c r="G18" s="3">
        <v>36</v>
      </c>
      <c r="H18" s="3">
        <v>1497</v>
      </c>
      <c r="I18" s="3">
        <v>36</v>
      </c>
      <c r="J18" s="3">
        <v>1497</v>
      </c>
      <c r="K18" s="31"/>
      <c r="L18" s="34" t="s">
        <v>84</v>
      </c>
      <c r="M18" s="3">
        <v>2</v>
      </c>
      <c r="N18" s="3">
        <v>80</v>
      </c>
      <c r="O18" s="3">
        <v>2</v>
      </c>
      <c r="P18" s="3">
        <v>80</v>
      </c>
      <c r="Q18" s="3">
        <v>2</v>
      </c>
      <c r="R18" s="3">
        <v>80</v>
      </c>
      <c r="S18" s="3">
        <v>1</v>
      </c>
      <c r="T18" s="3">
        <v>50</v>
      </c>
      <c r="U18" s="13"/>
    </row>
    <row r="19" spans="1:21" ht="15" customHeight="1">
      <c r="A19" s="32" t="s">
        <v>6</v>
      </c>
      <c r="B19" s="28" t="s">
        <v>68</v>
      </c>
      <c r="C19" s="3">
        <v>30</v>
      </c>
      <c r="D19" s="3">
        <v>1227</v>
      </c>
      <c r="E19" s="3">
        <v>30</v>
      </c>
      <c r="F19" s="3">
        <v>1227</v>
      </c>
      <c r="G19" s="3">
        <v>30</v>
      </c>
      <c r="H19" s="3">
        <v>1227</v>
      </c>
      <c r="I19" s="3">
        <v>6</v>
      </c>
      <c r="J19" s="3">
        <v>270</v>
      </c>
      <c r="K19" s="31"/>
      <c r="L19" s="34" t="s">
        <v>86</v>
      </c>
      <c r="M19" s="3">
        <v>1</v>
      </c>
      <c r="N19" s="3" t="s">
        <v>0</v>
      </c>
      <c r="O19" s="3">
        <v>1</v>
      </c>
      <c r="P19" s="3" t="s">
        <v>0</v>
      </c>
      <c r="Q19" s="3">
        <v>1</v>
      </c>
      <c r="R19" s="3" t="s">
        <v>0</v>
      </c>
      <c r="S19" s="3">
        <v>1</v>
      </c>
      <c r="T19" s="3" t="s">
        <v>125</v>
      </c>
      <c r="U19" s="13"/>
    </row>
    <row r="20" spans="1:21" ht="15" customHeight="1">
      <c r="A20" s="32" t="s">
        <v>7</v>
      </c>
      <c r="B20" s="28" t="s">
        <v>16</v>
      </c>
      <c r="C20" s="3">
        <v>10</v>
      </c>
      <c r="D20" s="3">
        <v>480</v>
      </c>
      <c r="E20" s="3">
        <v>12</v>
      </c>
      <c r="F20" s="3">
        <v>519</v>
      </c>
      <c r="G20" s="3">
        <v>66</v>
      </c>
      <c r="H20" s="3">
        <v>1302</v>
      </c>
      <c r="I20" s="3">
        <v>105</v>
      </c>
      <c r="J20" s="3">
        <v>1894</v>
      </c>
      <c r="K20" s="47"/>
      <c r="L20" s="40" t="s">
        <v>109</v>
      </c>
      <c r="M20" s="5">
        <v>11</v>
      </c>
      <c r="N20" s="5" t="s">
        <v>0</v>
      </c>
      <c r="O20" s="5">
        <v>11</v>
      </c>
      <c r="P20" s="5" t="s">
        <v>0</v>
      </c>
      <c r="Q20" s="5" t="s">
        <v>0</v>
      </c>
      <c r="R20" s="5" t="s">
        <v>0</v>
      </c>
      <c r="S20" s="5" t="s">
        <v>125</v>
      </c>
      <c r="T20" s="5" t="s">
        <v>125</v>
      </c>
      <c r="U20" s="13"/>
    </row>
    <row r="21" spans="1:21" ht="15" customHeight="1">
      <c r="A21" s="31"/>
      <c r="B21" s="29" t="s">
        <v>70</v>
      </c>
      <c r="C21" s="5">
        <v>307</v>
      </c>
      <c r="D21" s="5" t="s">
        <v>0</v>
      </c>
      <c r="E21" s="5">
        <v>361</v>
      </c>
      <c r="F21" s="5" t="s">
        <v>0</v>
      </c>
      <c r="G21" s="5">
        <v>399</v>
      </c>
      <c r="H21" s="5" t="s">
        <v>0</v>
      </c>
      <c r="I21" s="5">
        <v>422</v>
      </c>
      <c r="J21" s="5" t="s">
        <v>0</v>
      </c>
      <c r="K21" s="72" t="s">
        <v>96</v>
      </c>
      <c r="L21" s="44" t="s">
        <v>22</v>
      </c>
      <c r="M21" s="65" t="s">
        <v>0</v>
      </c>
      <c r="N21" s="66" t="s">
        <v>0</v>
      </c>
      <c r="O21" s="66" t="s">
        <v>0</v>
      </c>
      <c r="P21" s="66" t="s">
        <v>0</v>
      </c>
      <c r="Q21" s="58">
        <v>249</v>
      </c>
      <c r="R21" s="58">
        <v>2511</v>
      </c>
      <c r="S21" s="58">
        <f>SUM(S22:S33)</f>
        <v>314</v>
      </c>
      <c r="T21" s="58">
        <f>SUM(T22:T33)</f>
        <v>3898</v>
      </c>
      <c r="U21" s="13"/>
    </row>
    <row r="22" spans="1:21" ht="15" customHeight="1">
      <c r="A22" s="22"/>
      <c r="B22" s="23" t="s">
        <v>22</v>
      </c>
      <c r="C22" s="1">
        <v>697</v>
      </c>
      <c r="D22" s="1">
        <v>46246</v>
      </c>
      <c r="E22" s="1">
        <v>697</v>
      </c>
      <c r="F22" s="1">
        <v>46371</v>
      </c>
      <c r="G22" s="1">
        <v>699</v>
      </c>
      <c r="H22" s="1">
        <v>46855</v>
      </c>
      <c r="I22" s="1">
        <f>SUM(I23:I44)</f>
        <v>694</v>
      </c>
      <c r="J22" s="1">
        <f>SUM(J23:J44)</f>
        <v>47045</v>
      </c>
      <c r="K22" s="73"/>
      <c r="L22" s="59" t="s">
        <v>97</v>
      </c>
      <c r="M22" s="61" t="s">
        <v>0</v>
      </c>
      <c r="N22" s="56" t="s">
        <v>0</v>
      </c>
      <c r="O22" s="56" t="s">
        <v>0</v>
      </c>
      <c r="P22" s="56" t="s">
        <v>0</v>
      </c>
      <c r="Q22" s="56">
        <v>22</v>
      </c>
      <c r="R22" s="56">
        <v>235</v>
      </c>
      <c r="S22" s="27">
        <v>24</v>
      </c>
      <c r="T22" s="27">
        <v>245</v>
      </c>
      <c r="U22" s="13"/>
    </row>
    <row r="23" spans="1:21" ht="15" customHeight="1">
      <c r="A23" s="24"/>
      <c r="B23" s="25" t="s">
        <v>59</v>
      </c>
      <c r="C23" s="2">
        <v>1</v>
      </c>
      <c r="D23" s="2">
        <v>20</v>
      </c>
      <c r="E23" s="26">
        <v>6</v>
      </c>
      <c r="F23" s="26">
        <v>29</v>
      </c>
      <c r="G23" s="27">
        <v>6</v>
      </c>
      <c r="H23" s="27">
        <v>29</v>
      </c>
      <c r="I23" s="27">
        <v>5</v>
      </c>
      <c r="J23" s="27">
        <v>27</v>
      </c>
      <c r="K23" s="73"/>
      <c r="L23" s="59" t="s">
        <v>98</v>
      </c>
      <c r="M23" s="61" t="s">
        <v>0</v>
      </c>
      <c r="N23" s="56" t="s">
        <v>0</v>
      </c>
      <c r="O23" s="56" t="s">
        <v>0</v>
      </c>
      <c r="P23" s="56" t="s">
        <v>0</v>
      </c>
      <c r="Q23" s="56">
        <v>14</v>
      </c>
      <c r="R23" s="56">
        <v>221</v>
      </c>
      <c r="S23" s="27">
        <f>17+5</f>
        <v>22</v>
      </c>
      <c r="T23" s="27">
        <f>189+223</f>
        <v>412</v>
      </c>
      <c r="U23" s="13"/>
    </row>
    <row r="24" spans="1:21" ht="15" customHeight="1">
      <c r="A24" s="24"/>
      <c r="B24" s="25" t="s">
        <v>61</v>
      </c>
      <c r="C24" s="2">
        <v>3</v>
      </c>
      <c r="D24" s="2">
        <v>60</v>
      </c>
      <c r="E24" s="26">
        <v>3</v>
      </c>
      <c r="F24" s="26">
        <v>60</v>
      </c>
      <c r="G24" s="27">
        <v>3</v>
      </c>
      <c r="H24" s="27">
        <v>60</v>
      </c>
      <c r="I24" s="27">
        <v>3</v>
      </c>
      <c r="J24" s="27">
        <v>60</v>
      </c>
      <c r="K24" s="73"/>
      <c r="L24" s="59" t="s">
        <v>99</v>
      </c>
      <c r="M24" s="61" t="s">
        <v>0</v>
      </c>
      <c r="N24" s="56" t="s">
        <v>0</v>
      </c>
      <c r="O24" s="56" t="s">
        <v>0</v>
      </c>
      <c r="P24" s="56" t="s">
        <v>0</v>
      </c>
      <c r="Q24" s="56">
        <v>1</v>
      </c>
      <c r="R24" s="56">
        <v>6</v>
      </c>
      <c r="S24" s="56">
        <f>1+1</f>
        <v>2</v>
      </c>
      <c r="T24" s="56">
        <f>6+10</f>
        <v>16</v>
      </c>
      <c r="U24" s="13"/>
    </row>
    <row r="25" spans="1:21" ht="15" customHeight="1">
      <c r="A25" s="24"/>
      <c r="B25" s="30" t="s">
        <v>48</v>
      </c>
      <c r="C25" s="2">
        <v>2</v>
      </c>
      <c r="D25" s="2">
        <v>38</v>
      </c>
      <c r="E25" s="26">
        <v>2</v>
      </c>
      <c r="F25" s="26">
        <v>38</v>
      </c>
      <c r="G25" s="27">
        <v>2</v>
      </c>
      <c r="H25" s="27">
        <v>38</v>
      </c>
      <c r="I25" s="27">
        <v>2</v>
      </c>
      <c r="J25" s="27">
        <v>38</v>
      </c>
      <c r="K25" s="73"/>
      <c r="L25" s="59" t="s">
        <v>100</v>
      </c>
      <c r="M25" s="61" t="s">
        <v>0</v>
      </c>
      <c r="N25" s="56" t="s">
        <v>0</v>
      </c>
      <c r="O25" s="56" t="s">
        <v>0</v>
      </c>
      <c r="P25" s="56" t="s">
        <v>0</v>
      </c>
      <c r="Q25" s="56">
        <v>5</v>
      </c>
      <c r="R25" s="56">
        <v>60</v>
      </c>
      <c r="S25" s="27">
        <f>15+2</f>
        <v>17</v>
      </c>
      <c r="T25" s="27">
        <f>180+18</f>
        <v>198</v>
      </c>
      <c r="U25" s="13"/>
    </row>
    <row r="26" spans="1:21" ht="15" customHeight="1">
      <c r="A26" s="24"/>
      <c r="B26" s="25" t="s">
        <v>63</v>
      </c>
      <c r="C26" s="2">
        <v>591</v>
      </c>
      <c r="D26" s="2">
        <v>43680</v>
      </c>
      <c r="E26" s="26">
        <v>586</v>
      </c>
      <c r="F26" s="26">
        <v>43790</v>
      </c>
      <c r="G26" s="27">
        <v>589</v>
      </c>
      <c r="H26" s="27">
        <v>44295</v>
      </c>
      <c r="I26" s="27">
        <v>585</v>
      </c>
      <c r="J26" s="27">
        <v>44485</v>
      </c>
      <c r="K26" s="73"/>
      <c r="L26" s="59" t="s">
        <v>101</v>
      </c>
      <c r="M26" s="61" t="s">
        <v>0</v>
      </c>
      <c r="N26" s="56" t="s">
        <v>0</v>
      </c>
      <c r="O26" s="56" t="s">
        <v>0</v>
      </c>
      <c r="P26" s="56" t="s">
        <v>0</v>
      </c>
      <c r="Q26" s="56">
        <v>13</v>
      </c>
      <c r="R26" s="56">
        <v>129</v>
      </c>
      <c r="S26" s="27">
        <f>21+4</f>
        <v>25</v>
      </c>
      <c r="T26" s="27">
        <f>241+32</f>
        <v>273</v>
      </c>
      <c r="U26" s="13"/>
    </row>
    <row r="27" spans="1:21" ht="15" customHeight="1">
      <c r="A27" s="24"/>
      <c r="B27" s="25" t="s">
        <v>64</v>
      </c>
      <c r="C27" s="2">
        <v>18</v>
      </c>
      <c r="D27" s="2" t="s">
        <v>0</v>
      </c>
      <c r="E27" s="26">
        <v>18</v>
      </c>
      <c r="F27" s="27" t="s">
        <v>0</v>
      </c>
      <c r="G27" s="27">
        <v>18</v>
      </c>
      <c r="H27" s="27" t="s">
        <v>0</v>
      </c>
      <c r="I27" s="27">
        <v>18</v>
      </c>
      <c r="J27" s="27" t="s">
        <v>122</v>
      </c>
      <c r="K27" s="73"/>
      <c r="L27" s="59" t="s">
        <v>102</v>
      </c>
      <c r="M27" s="61" t="s">
        <v>0</v>
      </c>
      <c r="N27" s="56" t="s">
        <v>0</v>
      </c>
      <c r="O27" s="56" t="s">
        <v>0</v>
      </c>
      <c r="P27" s="56" t="s">
        <v>0</v>
      </c>
      <c r="Q27" s="56">
        <v>11</v>
      </c>
      <c r="R27" s="56">
        <v>274</v>
      </c>
      <c r="S27" s="27">
        <v>17</v>
      </c>
      <c r="T27" s="27">
        <v>427</v>
      </c>
      <c r="U27" s="13"/>
    </row>
    <row r="28" spans="1:21" ht="15" customHeight="1">
      <c r="A28" s="32" t="s">
        <v>65</v>
      </c>
      <c r="B28" s="25" t="s">
        <v>66</v>
      </c>
      <c r="C28" s="2">
        <v>31</v>
      </c>
      <c r="D28" s="2" t="s">
        <v>0</v>
      </c>
      <c r="E28" s="26">
        <v>31</v>
      </c>
      <c r="F28" s="27" t="s">
        <v>0</v>
      </c>
      <c r="G28" s="27">
        <v>30</v>
      </c>
      <c r="H28" s="27" t="s">
        <v>0</v>
      </c>
      <c r="I28" s="27">
        <v>30</v>
      </c>
      <c r="J28" s="27" t="s">
        <v>122</v>
      </c>
      <c r="K28" s="73"/>
      <c r="L28" s="59" t="s">
        <v>103</v>
      </c>
      <c r="M28" s="61" t="s">
        <v>0</v>
      </c>
      <c r="N28" s="56" t="s">
        <v>0</v>
      </c>
      <c r="O28" s="56" t="s">
        <v>0</v>
      </c>
      <c r="P28" s="56" t="s">
        <v>0</v>
      </c>
      <c r="Q28" s="56">
        <v>29</v>
      </c>
      <c r="R28" s="56">
        <v>649</v>
      </c>
      <c r="S28" s="27">
        <f>39+4</f>
        <v>43</v>
      </c>
      <c r="T28" s="27">
        <f>829+140</f>
        <v>969</v>
      </c>
      <c r="U28" s="13"/>
    </row>
    <row r="29" spans="1:21" ht="15" customHeight="1">
      <c r="A29" s="24"/>
      <c r="B29" s="25" t="s">
        <v>67</v>
      </c>
      <c r="C29" s="2">
        <v>12</v>
      </c>
      <c r="D29" s="2" t="s">
        <v>0</v>
      </c>
      <c r="E29" s="26">
        <v>12</v>
      </c>
      <c r="F29" s="27" t="s">
        <v>0</v>
      </c>
      <c r="G29" s="27">
        <v>12</v>
      </c>
      <c r="H29" s="27" t="s">
        <v>0</v>
      </c>
      <c r="I29" s="27">
        <v>12</v>
      </c>
      <c r="J29" s="27" t="s">
        <v>122</v>
      </c>
      <c r="K29" s="73"/>
      <c r="L29" s="59" t="s">
        <v>104</v>
      </c>
      <c r="M29" s="61" t="s">
        <v>0</v>
      </c>
      <c r="N29" s="56" t="s">
        <v>0</v>
      </c>
      <c r="O29" s="56" t="s">
        <v>0</v>
      </c>
      <c r="P29" s="56" t="s">
        <v>0</v>
      </c>
      <c r="Q29" s="56">
        <v>2</v>
      </c>
      <c r="R29" s="56">
        <v>100</v>
      </c>
      <c r="S29" s="27">
        <v>7</v>
      </c>
      <c r="T29" s="27">
        <v>352</v>
      </c>
      <c r="U29" s="13"/>
    </row>
    <row r="30" spans="1:21" ht="15" customHeight="1">
      <c r="A30" s="32" t="s">
        <v>8</v>
      </c>
      <c r="B30" s="30" t="s">
        <v>46</v>
      </c>
      <c r="C30" s="2">
        <v>12</v>
      </c>
      <c r="D30" s="2">
        <v>780</v>
      </c>
      <c r="E30" s="26">
        <v>12</v>
      </c>
      <c r="F30" s="26">
        <v>786</v>
      </c>
      <c r="G30" s="27">
        <v>12</v>
      </c>
      <c r="H30" s="27">
        <v>786</v>
      </c>
      <c r="I30" s="27">
        <v>12</v>
      </c>
      <c r="J30" s="27">
        <v>798</v>
      </c>
      <c r="K30" s="73"/>
      <c r="L30" s="59" t="s">
        <v>105</v>
      </c>
      <c r="M30" s="61" t="s">
        <v>0</v>
      </c>
      <c r="N30" s="56" t="s">
        <v>0</v>
      </c>
      <c r="O30" s="56" t="s">
        <v>0</v>
      </c>
      <c r="P30" s="56" t="s">
        <v>0</v>
      </c>
      <c r="Q30" s="56">
        <v>73</v>
      </c>
      <c r="R30" s="56">
        <v>736</v>
      </c>
      <c r="S30" s="27">
        <v>78</v>
      </c>
      <c r="T30" s="27">
        <v>905</v>
      </c>
      <c r="U30" s="13"/>
    </row>
    <row r="31" spans="1:21" ht="15" customHeight="1">
      <c r="A31" s="24"/>
      <c r="B31" s="30" t="s">
        <v>69</v>
      </c>
      <c r="C31" s="2">
        <v>1</v>
      </c>
      <c r="D31" s="2">
        <v>50</v>
      </c>
      <c r="E31" s="26">
        <v>1</v>
      </c>
      <c r="F31" s="26">
        <v>50</v>
      </c>
      <c r="G31" s="27">
        <v>1</v>
      </c>
      <c r="H31" s="27">
        <v>50</v>
      </c>
      <c r="I31" s="27">
        <v>1</v>
      </c>
      <c r="J31" s="27">
        <v>50</v>
      </c>
      <c r="K31" s="73"/>
      <c r="L31" s="59" t="s">
        <v>106</v>
      </c>
      <c r="M31" s="61" t="s">
        <v>0</v>
      </c>
      <c r="N31" s="56" t="s">
        <v>0</v>
      </c>
      <c r="O31" s="56" t="s">
        <v>0</v>
      </c>
      <c r="P31" s="56" t="s">
        <v>0</v>
      </c>
      <c r="Q31" s="56">
        <v>2</v>
      </c>
      <c r="R31" s="56">
        <v>29</v>
      </c>
      <c r="S31" s="27">
        <v>2</v>
      </c>
      <c r="T31" s="27">
        <v>29</v>
      </c>
      <c r="U31" s="13"/>
    </row>
    <row r="32" spans="1:21" ht="15" customHeight="1">
      <c r="A32" s="32" t="s">
        <v>13</v>
      </c>
      <c r="B32" s="30" t="s">
        <v>43</v>
      </c>
      <c r="C32" s="2">
        <v>7</v>
      </c>
      <c r="D32" s="2">
        <v>360</v>
      </c>
      <c r="E32" s="27">
        <v>7</v>
      </c>
      <c r="F32" s="27">
        <v>360</v>
      </c>
      <c r="G32" s="27">
        <v>7</v>
      </c>
      <c r="H32" s="27">
        <v>340</v>
      </c>
      <c r="I32" s="27">
        <v>7</v>
      </c>
      <c r="J32" s="27">
        <v>330</v>
      </c>
      <c r="K32" s="73"/>
      <c r="L32" s="59" t="s">
        <v>107</v>
      </c>
      <c r="M32" s="61" t="s">
        <v>0</v>
      </c>
      <c r="N32" s="56" t="s">
        <v>0</v>
      </c>
      <c r="O32" s="56" t="s">
        <v>0</v>
      </c>
      <c r="P32" s="56" t="s">
        <v>0</v>
      </c>
      <c r="Q32" s="56">
        <v>76</v>
      </c>
      <c r="R32" s="56" t="s">
        <v>121</v>
      </c>
      <c r="S32" s="27">
        <v>76</v>
      </c>
      <c r="T32" s="56" t="s">
        <v>121</v>
      </c>
      <c r="U32" s="13"/>
    </row>
    <row r="33" spans="1:21" ht="15" customHeight="1">
      <c r="A33" s="24"/>
      <c r="B33" s="25" t="s">
        <v>44</v>
      </c>
      <c r="C33" s="2">
        <v>3</v>
      </c>
      <c r="D33" s="2">
        <v>79</v>
      </c>
      <c r="E33" s="27">
        <v>3</v>
      </c>
      <c r="F33" s="27">
        <v>79</v>
      </c>
      <c r="G33" s="27">
        <v>3</v>
      </c>
      <c r="H33" s="27">
        <v>79</v>
      </c>
      <c r="I33" s="27">
        <v>3</v>
      </c>
      <c r="J33" s="27">
        <v>79</v>
      </c>
      <c r="K33" s="74"/>
      <c r="L33" s="57" t="s">
        <v>108</v>
      </c>
      <c r="M33" s="62" t="s">
        <v>0</v>
      </c>
      <c r="N33" s="52" t="s">
        <v>0</v>
      </c>
      <c r="O33" s="52" t="s">
        <v>0</v>
      </c>
      <c r="P33" s="52" t="s">
        <v>0</v>
      </c>
      <c r="Q33" s="52">
        <v>1</v>
      </c>
      <c r="R33" s="52">
        <v>72</v>
      </c>
      <c r="S33" s="52">
        <v>1</v>
      </c>
      <c r="T33" s="52">
        <v>72</v>
      </c>
      <c r="U33" s="13"/>
    </row>
    <row r="34" spans="1:21" ht="15" customHeight="1">
      <c r="A34" s="32" t="s">
        <v>14</v>
      </c>
      <c r="B34" s="25" t="s">
        <v>71</v>
      </c>
      <c r="C34" s="2">
        <v>1</v>
      </c>
      <c r="D34" s="2">
        <v>6</v>
      </c>
      <c r="E34" s="27">
        <v>1</v>
      </c>
      <c r="F34" s="27">
        <v>6</v>
      </c>
      <c r="G34" s="27">
        <v>1</v>
      </c>
      <c r="H34" s="27">
        <v>5</v>
      </c>
      <c r="I34" s="27">
        <v>1</v>
      </c>
      <c r="J34" s="27">
        <v>5</v>
      </c>
      <c r="K34" s="43"/>
      <c r="L34" s="44" t="s">
        <v>22</v>
      </c>
      <c r="M34" s="8">
        <v>27</v>
      </c>
      <c r="N34" s="1">
        <v>164</v>
      </c>
      <c r="O34" s="1">
        <v>27</v>
      </c>
      <c r="P34" s="1">
        <v>164</v>
      </c>
      <c r="Q34" s="1">
        <v>4</v>
      </c>
      <c r="R34" s="1">
        <v>42</v>
      </c>
      <c r="S34" s="1">
        <v>4</v>
      </c>
      <c r="T34" s="1">
        <v>42</v>
      </c>
      <c r="U34" s="13"/>
    </row>
    <row r="35" spans="1:21" ht="15" customHeight="1">
      <c r="A35" s="24"/>
      <c r="B35" s="25" t="s">
        <v>72</v>
      </c>
      <c r="C35" s="2">
        <v>1</v>
      </c>
      <c r="D35" s="2">
        <v>13</v>
      </c>
      <c r="E35" s="27">
        <v>1</v>
      </c>
      <c r="F35" s="27">
        <v>13</v>
      </c>
      <c r="G35" s="27">
        <v>1</v>
      </c>
      <c r="H35" s="27">
        <v>13</v>
      </c>
      <c r="I35" s="27">
        <v>1</v>
      </c>
      <c r="J35" s="27">
        <v>13</v>
      </c>
      <c r="K35" s="32" t="s">
        <v>92</v>
      </c>
      <c r="L35" s="45" t="s">
        <v>35</v>
      </c>
      <c r="M35" s="9">
        <v>24</v>
      </c>
      <c r="N35" s="2">
        <v>128</v>
      </c>
      <c r="O35" s="27">
        <v>24</v>
      </c>
      <c r="P35" s="27">
        <v>128</v>
      </c>
      <c r="Q35" s="27" t="s">
        <v>0</v>
      </c>
      <c r="R35" s="27" t="s">
        <v>0</v>
      </c>
      <c r="S35" s="27" t="s">
        <v>126</v>
      </c>
      <c r="T35" s="27" t="s">
        <v>126</v>
      </c>
      <c r="U35" s="13"/>
    </row>
    <row r="36" spans="1:21" ht="15" customHeight="1">
      <c r="A36" s="32" t="s">
        <v>6</v>
      </c>
      <c r="B36" s="25" t="s">
        <v>47</v>
      </c>
      <c r="C36" s="2">
        <v>1</v>
      </c>
      <c r="D36" s="2">
        <v>36</v>
      </c>
      <c r="E36" s="27">
        <v>1</v>
      </c>
      <c r="F36" s="27">
        <v>36</v>
      </c>
      <c r="G36" s="27">
        <v>1</v>
      </c>
      <c r="H36" s="27">
        <v>36</v>
      </c>
      <c r="I36" s="27">
        <v>1</v>
      </c>
      <c r="J36" s="27">
        <v>36</v>
      </c>
      <c r="K36" s="32" t="s">
        <v>93</v>
      </c>
      <c r="L36" s="46" t="s">
        <v>94</v>
      </c>
      <c r="M36" s="9">
        <v>2</v>
      </c>
      <c r="N36" s="2" t="s">
        <v>0</v>
      </c>
      <c r="O36" s="26">
        <v>2</v>
      </c>
      <c r="P36" s="27" t="s">
        <v>0</v>
      </c>
      <c r="Q36" s="27">
        <v>2</v>
      </c>
      <c r="R36" s="27" t="s">
        <v>0</v>
      </c>
      <c r="S36" s="27">
        <v>2</v>
      </c>
      <c r="T36" s="27" t="s">
        <v>0</v>
      </c>
      <c r="U36" s="13"/>
    </row>
    <row r="37" spans="1:21" ht="15" customHeight="1">
      <c r="A37" s="24"/>
      <c r="B37" s="25" t="s">
        <v>49</v>
      </c>
      <c r="C37" s="2">
        <v>1</v>
      </c>
      <c r="D37" s="2">
        <v>60</v>
      </c>
      <c r="E37" s="27">
        <v>1</v>
      </c>
      <c r="F37" s="27">
        <v>60</v>
      </c>
      <c r="G37" s="27">
        <v>1</v>
      </c>
      <c r="H37" s="27">
        <v>60</v>
      </c>
      <c r="I37" s="27">
        <v>1</v>
      </c>
      <c r="J37" s="27">
        <v>60</v>
      </c>
      <c r="K37" s="32" t="s">
        <v>36</v>
      </c>
      <c r="L37" s="45" t="s">
        <v>95</v>
      </c>
      <c r="M37" s="9">
        <v>1</v>
      </c>
      <c r="N37" s="2">
        <v>36</v>
      </c>
      <c r="O37" s="26">
        <v>1</v>
      </c>
      <c r="P37" s="27">
        <v>36</v>
      </c>
      <c r="Q37" s="27">
        <v>1</v>
      </c>
      <c r="R37" s="27">
        <v>36</v>
      </c>
      <c r="S37" s="27">
        <v>1</v>
      </c>
      <c r="T37" s="27">
        <v>36</v>
      </c>
      <c r="U37" s="13"/>
    </row>
    <row r="38" spans="1:21" ht="15" customHeight="1">
      <c r="A38" s="32" t="s">
        <v>7</v>
      </c>
      <c r="B38" s="25" t="s">
        <v>50</v>
      </c>
      <c r="C38" s="2">
        <v>1</v>
      </c>
      <c r="D38" s="2">
        <v>25</v>
      </c>
      <c r="E38" s="2">
        <v>1</v>
      </c>
      <c r="F38" s="2">
        <v>25</v>
      </c>
      <c r="G38" s="27">
        <v>1</v>
      </c>
      <c r="H38" s="27">
        <v>25</v>
      </c>
      <c r="I38" s="27">
        <v>1</v>
      </c>
      <c r="J38" s="27">
        <v>25</v>
      </c>
      <c r="K38" s="47"/>
      <c r="L38" s="54" t="s">
        <v>53</v>
      </c>
      <c r="M38" s="52" t="s">
        <v>0</v>
      </c>
      <c r="N38" s="52" t="s">
        <v>0</v>
      </c>
      <c r="O38" s="52" t="s">
        <v>0</v>
      </c>
      <c r="P38" s="52" t="s">
        <v>0</v>
      </c>
      <c r="Q38" s="52">
        <v>1</v>
      </c>
      <c r="R38" s="52">
        <v>6</v>
      </c>
      <c r="S38" s="55">
        <v>1</v>
      </c>
      <c r="T38" s="55">
        <v>6</v>
      </c>
      <c r="U38" s="13"/>
    </row>
    <row r="39" spans="1:11" ht="15" customHeight="1">
      <c r="A39" s="24"/>
      <c r="B39" s="25" t="s">
        <v>75</v>
      </c>
      <c r="C39" s="2">
        <v>4</v>
      </c>
      <c r="D39" s="2">
        <v>509</v>
      </c>
      <c r="E39" s="27">
        <v>4</v>
      </c>
      <c r="F39" s="27">
        <v>509</v>
      </c>
      <c r="G39" s="27">
        <v>4</v>
      </c>
      <c r="H39" s="27">
        <v>509</v>
      </c>
      <c r="I39" s="27">
        <v>4</v>
      </c>
      <c r="J39" s="27">
        <v>509</v>
      </c>
      <c r="K39" s="41" t="s">
        <v>91</v>
      </c>
    </row>
    <row r="40" spans="1:11" ht="15" customHeight="1">
      <c r="A40" s="24"/>
      <c r="B40" s="30" t="s">
        <v>76</v>
      </c>
      <c r="C40" s="2">
        <v>1</v>
      </c>
      <c r="D40" s="2">
        <v>50</v>
      </c>
      <c r="E40" s="26">
        <v>1</v>
      </c>
      <c r="F40" s="26">
        <v>50</v>
      </c>
      <c r="G40" s="27">
        <v>1</v>
      </c>
      <c r="H40" s="27">
        <v>50</v>
      </c>
      <c r="I40" s="27">
        <v>1</v>
      </c>
      <c r="J40" s="27">
        <v>50</v>
      </c>
      <c r="K40" s="14" t="s">
        <v>113</v>
      </c>
    </row>
    <row r="41" spans="1:11" ht="15" customHeight="1">
      <c r="A41" s="24"/>
      <c r="B41" s="25" t="s">
        <v>78</v>
      </c>
      <c r="C41" s="2">
        <v>2</v>
      </c>
      <c r="D41" s="2">
        <v>240</v>
      </c>
      <c r="E41" s="27">
        <v>2</v>
      </c>
      <c r="F41" s="27">
        <v>240</v>
      </c>
      <c r="G41" s="27">
        <v>2</v>
      </c>
      <c r="H41" s="27">
        <v>240</v>
      </c>
      <c r="I41" s="27">
        <v>2</v>
      </c>
      <c r="J41" s="27">
        <v>240</v>
      </c>
      <c r="K41" s="42" t="s">
        <v>110</v>
      </c>
    </row>
    <row r="42" spans="1:11" ht="15" customHeight="1">
      <c r="A42" s="24"/>
      <c r="B42" s="30" t="s">
        <v>80</v>
      </c>
      <c r="C42" s="2">
        <v>1</v>
      </c>
      <c r="D42" s="2">
        <v>80</v>
      </c>
      <c r="E42" s="27">
        <v>1</v>
      </c>
      <c r="F42" s="27">
        <v>80</v>
      </c>
      <c r="G42" s="27">
        <v>1</v>
      </c>
      <c r="H42" s="27">
        <v>80</v>
      </c>
      <c r="I42" s="27">
        <v>1</v>
      </c>
      <c r="J42" s="27">
        <v>80</v>
      </c>
      <c r="K42" s="14" t="s">
        <v>111</v>
      </c>
    </row>
    <row r="43" spans="1:11" ht="15" customHeight="1">
      <c r="A43" s="24"/>
      <c r="B43" s="30" t="s">
        <v>40</v>
      </c>
      <c r="C43" s="2">
        <v>2</v>
      </c>
      <c r="D43" s="2">
        <v>160</v>
      </c>
      <c r="E43" s="27">
        <v>2</v>
      </c>
      <c r="F43" s="27">
        <v>160</v>
      </c>
      <c r="G43" s="27">
        <v>2</v>
      </c>
      <c r="H43" s="27">
        <v>160</v>
      </c>
      <c r="I43" s="27">
        <v>2</v>
      </c>
      <c r="J43" s="27">
        <v>160</v>
      </c>
      <c r="K43" s="13" t="s">
        <v>112</v>
      </c>
    </row>
    <row r="44" spans="1:10" ht="15" customHeight="1">
      <c r="A44" s="36"/>
      <c r="B44" s="37" t="s">
        <v>45</v>
      </c>
      <c r="C44" s="4">
        <v>1</v>
      </c>
      <c r="D44" s="4" t="s">
        <v>0</v>
      </c>
      <c r="E44" s="38">
        <v>1</v>
      </c>
      <c r="F44" s="38" t="s">
        <v>0</v>
      </c>
      <c r="G44" s="38">
        <v>1</v>
      </c>
      <c r="H44" s="38" t="s">
        <v>0</v>
      </c>
      <c r="I44" s="38">
        <v>1</v>
      </c>
      <c r="J44" s="38" t="s">
        <v>0</v>
      </c>
    </row>
    <row r="45" spans="1:10" ht="15" customHeight="1">
      <c r="A45" s="85" t="s">
        <v>54</v>
      </c>
      <c r="B45" s="64" t="s">
        <v>22</v>
      </c>
      <c r="C45" s="8">
        <v>32</v>
      </c>
      <c r="D45" s="1">
        <v>500</v>
      </c>
      <c r="E45" s="1">
        <v>34</v>
      </c>
      <c r="F45" s="1">
        <v>500</v>
      </c>
      <c r="G45" s="1">
        <v>13</v>
      </c>
      <c r="H45" s="1">
        <v>305</v>
      </c>
      <c r="I45" s="63">
        <f>SUM(I46:I50)</f>
        <v>10</v>
      </c>
      <c r="J45" s="63">
        <f>SUM(J46:J50)</f>
        <v>184</v>
      </c>
    </row>
    <row r="46" spans="1:10" ht="15" customHeight="1">
      <c r="A46" s="86"/>
      <c r="B46" s="28" t="s">
        <v>31</v>
      </c>
      <c r="C46" s="9">
        <v>5</v>
      </c>
      <c r="D46" s="2">
        <v>130</v>
      </c>
      <c r="E46" s="27">
        <v>5</v>
      </c>
      <c r="F46" s="27">
        <v>130</v>
      </c>
      <c r="G46" s="27">
        <v>5</v>
      </c>
      <c r="H46" s="27">
        <v>130</v>
      </c>
      <c r="I46" s="27">
        <v>3</v>
      </c>
      <c r="J46" s="27">
        <v>60</v>
      </c>
    </row>
    <row r="47" spans="1:10" ht="15" customHeight="1">
      <c r="A47" s="86"/>
      <c r="B47" s="28" t="s">
        <v>32</v>
      </c>
      <c r="C47" s="9">
        <v>4</v>
      </c>
      <c r="D47" s="2">
        <v>59</v>
      </c>
      <c r="E47" s="27">
        <v>4</v>
      </c>
      <c r="F47" s="27">
        <v>59</v>
      </c>
      <c r="G47" s="27">
        <v>2</v>
      </c>
      <c r="H47" s="27">
        <v>40</v>
      </c>
      <c r="I47" s="27">
        <v>4</v>
      </c>
      <c r="J47" s="27">
        <v>59</v>
      </c>
    </row>
    <row r="48" spans="1:10" ht="15" customHeight="1">
      <c r="A48" s="86"/>
      <c r="B48" s="28" t="s">
        <v>33</v>
      </c>
      <c r="C48" s="9">
        <v>10</v>
      </c>
      <c r="D48" s="2">
        <v>231</v>
      </c>
      <c r="E48" s="27">
        <v>10</v>
      </c>
      <c r="F48" s="27">
        <v>231</v>
      </c>
      <c r="G48" s="27">
        <v>6</v>
      </c>
      <c r="H48" s="27">
        <v>135</v>
      </c>
      <c r="I48" s="27">
        <v>3</v>
      </c>
      <c r="J48" s="27">
        <v>65</v>
      </c>
    </row>
    <row r="49" spans="1:10" ht="15" customHeight="1">
      <c r="A49" s="86"/>
      <c r="B49" s="28" t="s">
        <v>34</v>
      </c>
      <c r="C49" s="9">
        <v>2</v>
      </c>
      <c r="D49" s="2">
        <v>80</v>
      </c>
      <c r="E49" s="27">
        <v>2</v>
      </c>
      <c r="F49" s="27">
        <v>80</v>
      </c>
      <c r="G49" s="27" t="s">
        <v>0</v>
      </c>
      <c r="H49" s="27" t="s">
        <v>0</v>
      </c>
      <c r="I49" s="27" t="s">
        <v>123</v>
      </c>
      <c r="J49" s="27" t="s">
        <v>123</v>
      </c>
    </row>
    <row r="50" spans="1:10" ht="15" customHeight="1">
      <c r="A50" s="87"/>
      <c r="B50" s="29" t="s">
        <v>51</v>
      </c>
      <c r="C50" s="10">
        <v>11</v>
      </c>
      <c r="D50" s="4" t="s">
        <v>0</v>
      </c>
      <c r="E50" s="38">
        <v>13</v>
      </c>
      <c r="F50" s="38" t="s">
        <v>0</v>
      </c>
      <c r="G50" s="38" t="s">
        <v>0</v>
      </c>
      <c r="H50" s="38" t="s">
        <v>0</v>
      </c>
      <c r="I50" s="38" t="s">
        <v>123</v>
      </c>
      <c r="J50" s="38" t="s">
        <v>123</v>
      </c>
    </row>
    <row r="51" spans="1:10" ht="15" customHeight="1">
      <c r="A51" s="75" t="s">
        <v>29</v>
      </c>
      <c r="B51" s="23" t="s">
        <v>22</v>
      </c>
      <c r="C51" s="8">
        <v>178</v>
      </c>
      <c r="D51" s="1">
        <v>4043</v>
      </c>
      <c r="E51" s="1">
        <v>205</v>
      </c>
      <c r="F51" s="1">
        <v>4279</v>
      </c>
      <c r="G51" s="1">
        <v>81</v>
      </c>
      <c r="H51" s="1">
        <v>3522</v>
      </c>
      <c r="I51" s="1">
        <f>SUM(I52:I58)</f>
        <v>78</v>
      </c>
      <c r="J51" s="1">
        <f>SUM(J52:J58)</f>
        <v>3322</v>
      </c>
    </row>
    <row r="52" spans="1:10" ht="15" customHeight="1">
      <c r="A52" s="76"/>
      <c r="B52" s="39" t="s">
        <v>83</v>
      </c>
      <c r="C52" s="9">
        <v>38</v>
      </c>
      <c r="D52" s="2">
        <v>2020</v>
      </c>
      <c r="E52" s="27">
        <v>38</v>
      </c>
      <c r="F52" s="27">
        <v>2020</v>
      </c>
      <c r="G52" s="27">
        <v>37</v>
      </c>
      <c r="H52" s="27">
        <v>2081</v>
      </c>
      <c r="I52" s="27">
        <v>36</v>
      </c>
      <c r="J52" s="27">
        <v>2031</v>
      </c>
    </row>
    <row r="53" spans="1:10" ht="15" customHeight="1">
      <c r="A53" s="76"/>
      <c r="B53" s="28" t="s">
        <v>85</v>
      </c>
      <c r="C53" s="9">
        <v>37</v>
      </c>
      <c r="D53" s="2">
        <v>1249</v>
      </c>
      <c r="E53" s="27">
        <v>43</v>
      </c>
      <c r="F53" s="27">
        <v>1389</v>
      </c>
      <c r="G53" s="27">
        <v>32</v>
      </c>
      <c r="H53" s="27">
        <v>1228</v>
      </c>
      <c r="I53" s="27">
        <v>31</v>
      </c>
      <c r="J53" s="27">
        <v>1108</v>
      </c>
    </row>
    <row r="54" spans="1:10" ht="15" customHeight="1">
      <c r="A54" s="76"/>
      <c r="B54" s="39" t="s">
        <v>115</v>
      </c>
      <c r="C54" s="9">
        <v>3</v>
      </c>
      <c r="D54" s="2">
        <v>24</v>
      </c>
      <c r="E54" s="27">
        <v>3</v>
      </c>
      <c r="F54" s="27">
        <v>24</v>
      </c>
      <c r="G54" s="27">
        <v>5</v>
      </c>
      <c r="H54" s="27">
        <v>53</v>
      </c>
      <c r="I54" s="27">
        <v>5</v>
      </c>
      <c r="J54" s="27">
        <v>53</v>
      </c>
    </row>
    <row r="55" spans="1:10" ht="15" customHeight="1">
      <c r="A55" s="76"/>
      <c r="B55" s="28" t="s">
        <v>87</v>
      </c>
      <c r="C55" s="9">
        <v>6</v>
      </c>
      <c r="D55" s="2">
        <v>210</v>
      </c>
      <c r="E55" s="27">
        <v>7</v>
      </c>
      <c r="F55" s="27">
        <v>230</v>
      </c>
      <c r="G55" s="27">
        <v>2</v>
      </c>
      <c r="H55" s="27">
        <v>60</v>
      </c>
      <c r="I55" s="27">
        <v>1</v>
      </c>
      <c r="J55" s="27">
        <v>30</v>
      </c>
    </row>
    <row r="56" spans="1:10" ht="15" customHeight="1">
      <c r="A56" s="76"/>
      <c r="B56" s="28" t="s">
        <v>88</v>
      </c>
      <c r="C56" s="9">
        <v>5</v>
      </c>
      <c r="D56" s="2">
        <v>80</v>
      </c>
      <c r="E56" s="27">
        <v>5</v>
      </c>
      <c r="F56" s="27">
        <v>65</v>
      </c>
      <c r="G56" s="27">
        <v>1</v>
      </c>
      <c r="H56" s="27">
        <v>10</v>
      </c>
      <c r="I56" s="27">
        <v>1</v>
      </c>
      <c r="J56" s="27">
        <v>10</v>
      </c>
    </row>
    <row r="57" spans="1:10" ht="15" customHeight="1">
      <c r="A57" s="76"/>
      <c r="B57" s="28" t="s">
        <v>23</v>
      </c>
      <c r="C57" s="9">
        <v>4</v>
      </c>
      <c r="D57" s="2">
        <v>90</v>
      </c>
      <c r="E57" s="27">
        <v>4</v>
      </c>
      <c r="F57" s="27">
        <v>90</v>
      </c>
      <c r="G57" s="27">
        <v>4</v>
      </c>
      <c r="H57" s="27">
        <v>90</v>
      </c>
      <c r="I57" s="27">
        <v>4</v>
      </c>
      <c r="J57" s="27">
        <v>90</v>
      </c>
    </row>
    <row r="58" spans="1:10" ht="15" customHeight="1">
      <c r="A58" s="77"/>
      <c r="B58" s="29" t="s">
        <v>24</v>
      </c>
      <c r="C58" s="10">
        <v>85</v>
      </c>
      <c r="D58" s="4">
        <v>370</v>
      </c>
      <c r="E58" s="38">
        <v>105</v>
      </c>
      <c r="F58" s="38">
        <v>461</v>
      </c>
      <c r="G58" s="38" t="s">
        <v>0</v>
      </c>
      <c r="H58" s="38" t="s">
        <v>0</v>
      </c>
      <c r="I58" s="38" t="s">
        <v>124</v>
      </c>
      <c r="J58" s="38" t="s">
        <v>124</v>
      </c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mergeCells count="16">
    <mergeCell ref="K21:K33"/>
    <mergeCell ref="A51:A58"/>
    <mergeCell ref="N2:T2"/>
    <mergeCell ref="N3:T3"/>
    <mergeCell ref="K6:L6"/>
    <mergeCell ref="O4:P4"/>
    <mergeCell ref="Q4:R4"/>
    <mergeCell ref="S4:T4"/>
    <mergeCell ref="M4:N4"/>
    <mergeCell ref="A45:A50"/>
    <mergeCell ref="G4:H4"/>
    <mergeCell ref="I4:J4"/>
    <mergeCell ref="A11:A13"/>
    <mergeCell ref="A8:A10"/>
    <mergeCell ref="C4:D4"/>
    <mergeCell ref="E4:F4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5" r:id="rId2"/>
  <colBreaks count="1" manualBreakCount="1">
    <brk id="10" max="57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2009-03-19T05:38:51Z</cp:lastPrinted>
  <dcterms:created xsi:type="dcterms:W3CDTF">1996-08-08T02:43:00Z</dcterms:created>
  <dcterms:modified xsi:type="dcterms:W3CDTF">2010-03-15T06:21:38Z</dcterms:modified>
  <cp:category/>
  <cp:version/>
  <cp:contentType/>
  <cp:contentStatus/>
</cp:coreProperties>
</file>