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tabRatio="596" activeTab="0"/>
  </bookViews>
  <sheets>
    <sheet name="15_31" sheetId="1" r:id="rId1"/>
  </sheets>
  <externalReferences>
    <externalReference r:id="rId4"/>
  </externalReferences>
  <definedNames>
    <definedName name="DATA" localSheetId="0">'15_31'!$B$10:$G$36</definedName>
    <definedName name="K_Top1" localSheetId="0">'15_31'!$B$10</definedName>
    <definedName name="Last1" localSheetId="0">'15_31'!$G$10</definedName>
    <definedName name="Last1">#REF!</definedName>
    <definedName name="_xlnm.Print_Area" localSheetId="0">'15_31'!$A$1:$G$38</definedName>
    <definedName name="SIKI1" localSheetId="0">'15_31'!#REF!</definedName>
    <definedName name="Tag1" localSheetId="0">'15_31'!#REF!</definedName>
    <definedName name="Tag2" localSheetId="0">'15_31'!$A$11</definedName>
    <definedName name="Top1" localSheetId="0">'15_31'!$A$6</definedName>
    <definedName name="新市町村">'[1]1表'!#REF!</definedName>
  </definedNames>
  <calcPr fullCalcOnLoad="1"/>
</workbook>
</file>

<file path=xl/sharedStrings.xml><?xml version="1.0" encoding="utf-8"?>
<sst xmlns="http://schemas.openxmlformats.org/spreadsheetml/2006/main" count="46" uniqueCount="42">
  <si>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</si>
  <si>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</si>
  <si>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</si>
  <si>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</si>
  <si>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</si>
  <si>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</si>
  <si>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</si>
  <si>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</si>
  <si>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</si>
  <si>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</si>
  <si>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</si>
  <si>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</si>
  <si>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</si>
  <si>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</si>
  <si>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</si>
  <si>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</si>
  <si>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</si>
  <si>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</si>
  <si>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</si>
  <si>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</si>
  <si>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合　　計</t>
  </si>
  <si>
    <t>件数</t>
  </si>
  <si>
    <t>金額</t>
  </si>
  <si>
    <t>（単位　件・百万円）</t>
  </si>
  <si>
    <t>１）各年度３月末現在。</t>
  </si>
  <si>
    <t>２）老齢福祉年金の中には高齢特別給付金を含む。</t>
  </si>
  <si>
    <t>上天草市</t>
  </si>
  <si>
    <t>宇 城 市</t>
  </si>
  <si>
    <t>阿 蘇 市</t>
  </si>
  <si>
    <t>天 草 市</t>
  </si>
  <si>
    <t>合 志 市</t>
  </si>
  <si>
    <t>年度・市郡</t>
  </si>
  <si>
    <t>老齢福祉年金</t>
  </si>
  <si>
    <t>障害基礎年金</t>
  </si>
  <si>
    <t>葦 北 郡</t>
  </si>
  <si>
    <t>１５－３１　年金給付状況（無拠出制）（平成１５～平成１９年度）</t>
  </si>
  <si>
    <t>平成１５年度</t>
  </si>
  <si>
    <t>　　１６　　</t>
  </si>
  <si>
    <t>　　１７　　</t>
  </si>
  <si>
    <t>　　１８　　</t>
  </si>
  <si>
    <t>　　１９　　</t>
  </si>
  <si>
    <t>熊本社会保険事務局運営課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</si>
</sst>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 quotePrefix="1">
      <alignment horizontal="centerContinuous" vertical="center"/>
      <protection/>
    </xf>
    <xf numFmtId="37" fontId="11" fillId="0" borderId="3" xfId="0" applyFont="1" applyFill="1" applyBorder="1" applyAlignment="1" applyProtection="1">
      <alignment horizontal="centerContinuous" vertical="center"/>
      <protection/>
    </xf>
    <xf numFmtId="37" fontId="11" fillId="0" borderId="2" xfId="0" applyFont="1" applyFill="1" applyBorder="1" applyAlignment="1" applyProtection="1">
      <alignment horizontal="centerContinuous" vertical="center"/>
      <protection/>
    </xf>
    <xf numFmtId="37" fontId="11" fillId="0" borderId="3" xfId="0" applyFont="1" applyFill="1" applyBorder="1" applyAlignment="1">
      <alignment horizontal="centerContinuous" vertical="center"/>
    </xf>
    <xf numFmtId="37" fontId="11" fillId="0" borderId="4" xfId="0" applyFont="1" applyFill="1" applyBorder="1" applyAlignment="1">
      <alignment horizontal="centerContinuous" vertical="center"/>
    </xf>
    <xf numFmtId="37" fontId="11" fillId="0" borderId="5" xfId="0" applyFont="1" applyFill="1" applyBorder="1" applyAlignment="1" applyProtection="1">
      <alignment horizontal="center" vertical="center"/>
      <protection/>
    </xf>
    <xf numFmtId="37" fontId="11" fillId="0" borderId="6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37" fontId="11" fillId="0" borderId="7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1" fillId="0" borderId="7" xfId="0" applyFont="1" applyFill="1" applyBorder="1" applyAlignment="1" applyProtection="1">
      <alignment horizontal="center" vertical="center"/>
      <protection/>
    </xf>
    <xf numFmtId="200" fontId="13" fillId="0" borderId="8" xfId="0" applyNumberFormat="1" applyFont="1" applyFill="1" applyBorder="1" applyAlignment="1" applyProtection="1">
      <alignment vertical="center"/>
      <protection/>
    </xf>
    <xf numFmtId="200" fontId="13" fillId="0" borderId="8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 applyProtection="1">
      <alignment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4" fillId="0" borderId="0" xfId="21" applyNumberFormat="1" applyFont="1" applyFill="1" applyBorder="1" applyAlignment="1" applyProtection="1">
      <alignment horizontal="right" vertical="center"/>
      <protection/>
    </xf>
    <xf numFmtId="200" fontId="13" fillId="0" borderId="0" xfId="21" applyNumberFormat="1" applyFont="1" applyFill="1" applyBorder="1" applyAlignment="1" applyProtection="1">
      <alignment horizontal="right" vertical="center"/>
      <protection/>
    </xf>
    <xf numFmtId="200" fontId="13" fillId="0" borderId="9" xfId="21" applyNumberFormat="1" applyFont="1" applyFill="1" applyBorder="1" applyAlignment="1" applyProtection="1">
      <alignment horizontal="right" vertical="center"/>
      <protection/>
    </xf>
    <xf numFmtId="200" fontId="13" fillId="0" borderId="10" xfId="21" applyNumberFormat="1" applyFont="1" applyFill="1" applyBorder="1" applyAlignment="1" applyProtection="1">
      <alignment horizontal="right" vertical="center"/>
      <protection/>
    </xf>
    <xf numFmtId="200" fontId="13" fillId="0" borderId="11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rpa\&#12487;&#12473;&#12463;&#12488;&#12483;&#12503;\18&#24180;&#24230;&#29256;&#20107;&#26989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表"/>
      <sheetName val="2表"/>
      <sheetName val="3表"/>
      <sheetName val="4表"/>
      <sheetName val="5表"/>
      <sheetName val="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/>
  <dimension ref="A1:H38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2.59765625" style="1" customWidth="1"/>
    <col min="2" max="5" width="11.59765625" style="1" customWidth="1"/>
    <col min="6" max="7" width="11.59765625" style="2" customWidth="1"/>
    <col min="8" max="16384" width="10.59765625" style="1" customWidth="1"/>
  </cols>
  <sheetData>
    <row r="1" ht="19.5" customHeight="1">
      <c r="A1" s="5" t="s">
        <v>35</v>
      </c>
    </row>
    <row r="2" ht="15" customHeight="1"/>
    <row r="3" spans="1:7" ht="15" customHeight="1">
      <c r="A3" s="6" t="s">
        <v>23</v>
      </c>
      <c r="B3" s="7"/>
      <c r="C3" s="7"/>
      <c r="D3" s="7"/>
      <c r="E3" s="7"/>
      <c r="F3" s="8"/>
      <c r="G3" s="9" t="s">
        <v>41</v>
      </c>
    </row>
    <row r="4" spans="1:8" ht="15" customHeight="1">
      <c r="A4" s="10" t="s">
        <v>31</v>
      </c>
      <c r="B4" s="11" t="s">
        <v>20</v>
      </c>
      <c r="C4" s="12"/>
      <c r="D4" s="13" t="s">
        <v>32</v>
      </c>
      <c r="E4" s="14"/>
      <c r="F4" s="13" t="s">
        <v>33</v>
      </c>
      <c r="G4" s="15"/>
      <c r="H4" s="3"/>
    </row>
    <row r="5" spans="1:8" ht="15" customHeight="1">
      <c r="A5" s="16"/>
      <c r="B5" s="17" t="s">
        <v>21</v>
      </c>
      <c r="C5" s="17" t="s">
        <v>22</v>
      </c>
      <c r="D5" s="17" t="s">
        <v>21</v>
      </c>
      <c r="E5" s="17" t="s">
        <v>22</v>
      </c>
      <c r="F5" s="17" t="s">
        <v>21</v>
      </c>
      <c r="G5" s="18" t="s">
        <v>22</v>
      </c>
      <c r="H5" s="3"/>
    </row>
    <row r="6" spans="1:8" ht="21.75" customHeight="1">
      <c r="A6" s="19" t="s">
        <v>36</v>
      </c>
      <c r="B6" s="24">
        <v>20504</v>
      </c>
      <c r="C6" s="24">
        <v>18094</v>
      </c>
      <c r="D6" s="24">
        <v>1604</v>
      </c>
      <c r="E6" s="24">
        <v>613</v>
      </c>
      <c r="F6" s="25">
        <v>18900</v>
      </c>
      <c r="G6" s="25">
        <v>17481</v>
      </c>
      <c r="H6" s="3"/>
    </row>
    <row r="7" spans="1:8" ht="21.75" customHeight="1">
      <c r="A7" s="20" t="s">
        <v>37</v>
      </c>
      <c r="B7" s="26">
        <v>20200</v>
      </c>
      <c r="C7" s="26">
        <v>17910</v>
      </c>
      <c r="D7" s="26">
        <v>1224</v>
      </c>
      <c r="E7" s="26">
        <v>461</v>
      </c>
      <c r="F7" s="27">
        <v>18976</v>
      </c>
      <c r="G7" s="27">
        <v>17449</v>
      </c>
      <c r="H7" s="3"/>
    </row>
    <row r="8" spans="1:8" ht="21.75" customHeight="1">
      <c r="A8" s="20" t="s">
        <v>38</v>
      </c>
      <c r="B8" s="26">
        <v>19966</v>
      </c>
      <c r="C8" s="26">
        <v>17824</v>
      </c>
      <c r="D8" s="26">
        <v>902</v>
      </c>
      <c r="E8" s="26">
        <v>334</v>
      </c>
      <c r="F8" s="27">
        <v>19064</v>
      </c>
      <c r="G8" s="27">
        <v>17490</v>
      </c>
      <c r="H8" s="3"/>
    </row>
    <row r="9" spans="1:8" ht="21.75" customHeight="1">
      <c r="A9" s="20" t="s">
        <v>39</v>
      </c>
      <c r="B9" s="26">
        <v>19979</v>
      </c>
      <c r="C9" s="26">
        <v>18004.127753000004</v>
      </c>
      <c r="D9" s="26">
        <v>633</v>
      </c>
      <c r="E9" s="26">
        <v>243.04365299999998</v>
      </c>
      <c r="F9" s="27">
        <v>19346</v>
      </c>
      <c r="G9" s="27">
        <v>17761.084100000004</v>
      </c>
      <c r="H9" s="3"/>
    </row>
    <row r="10" spans="1:8" ht="21.75" customHeight="1">
      <c r="A10" s="21" t="s">
        <v>40</v>
      </c>
      <c r="B10" s="28">
        <f aca="true" t="shared" si="0" ref="B10:G10">SUM(B11:B12)</f>
        <v>19856</v>
      </c>
      <c r="C10" s="28">
        <f t="shared" si="0"/>
        <v>17969.729938</v>
      </c>
      <c r="D10" s="28">
        <f t="shared" si="0"/>
        <v>433</v>
      </c>
      <c r="E10" s="28">
        <f t="shared" si="0"/>
        <v>166.212638</v>
      </c>
      <c r="F10" s="28">
        <f t="shared" si="0"/>
        <v>19423</v>
      </c>
      <c r="G10" s="28">
        <f t="shared" si="0"/>
        <v>17803.5173</v>
      </c>
      <c r="H10" s="3"/>
    </row>
    <row r="11" spans="1:8" ht="21.75" customHeight="1">
      <c r="A11" s="22" t="s">
        <v>0</v>
      </c>
      <c r="B11" s="28">
        <f aca="true" t="shared" si="1" ref="B11:G11">SUM(B13:B26)</f>
        <v>14512</v>
      </c>
      <c r="C11" s="28">
        <f t="shared" si="1"/>
        <v>13100.76545</v>
      </c>
      <c r="D11" s="28">
        <f t="shared" si="1"/>
        <v>325</v>
      </c>
      <c r="E11" s="28">
        <f t="shared" si="1"/>
        <v>124.15545</v>
      </c>
      <c r="F11" s="28">
        <f t="shared" si="1"/>
        <v>14187</v>
      </c>
      <c r="G11" s="28">
        <f t="shared" si="1"/>
        <v>12976.61</v>
      </c>
      <c r="H11" s="3"/>
    </row>
    <row r="12" spans="1:8" ht="21.75" customHeight="1">
      <c r="A12" s="22" t="s">
        <v>1</v>
      </c>
      <c r="B12" s="28">
        <f aca="true" t="shared" si="2" ref="B12:G12">SUM(B27:B36)</f>
        <v>5344</v>
      </c>
      <c r="C12" s="28">
        <f t="shared" si="2"/>
        <v>4868.964488</v>
      </c>
      <c r="D12" s="28">
        <f t="shared" si="2"/>
        <v>108</v>
      </c>
      <c r="E12" s="28">
        <f t="shared" si="2"/>
        <v>42.05718799999999</v>
      </c>
      <c r="F12" s="28">
        <f t="shared" si="2"/>
        <v>5236</v>
      </c>
      <c r="G12" s="28">
        <f t="shared" si="2"/>
        <v>4826.9073</v>
      </c>
      <c r="H12" s="3"/>
    </row>
    <row r="13" spans="1:8" ht="21.75" customHeight="1">
      <c r="A13" s="23" t="s">
        <v>2</v>
      </c>
      <c r="B13" s="29">
        <f>D13+F13</f>
        <v>5331</v>
      </c>
      <c r="C13" s="29">
        <f>E13+G13</f>
        <v>4796.1922</v>
      </c>
      <c r="D13" s="29">
        <v>113</v>
      </c>
      <c r="E13" s="29">
        <v>44.1812</v>
      </c>
      <c r="F13" s="29">
        <v>5218</v>
      </c>
      <c r="G13" s="29">
        <v>4752.011</v>
      </c>
      <c r="H13" s="3"/>
    </row>
    <row r="14" spans="1:8" ht="21.75" customHeight="1">
      <c r="A14" s="23" t="s">
        <v>3</v>
      </c>
      <c r="B14" s="29">
        <f aca="true" t="shared" si="3" ref="B14:B36">D14+F14</f>
        <v>1506</v>
      </c>
      <c r="C14" s="29">
        <f aca="true" t="shared" si="4" ref="C14:C36">E14+G14</f>
        <v>1357.4592</v>
      </c>
      <c r="D14" s="29">
        <v>38</v>
      </c>
      <c r="E14" s="29">
        <v>14.2729</v>
      </c>
      <c r="F14" s="29">
        <v>1468</v>
      </c>
      <c r="G14" s="29">
        <v>1343.1863</v>
      </c>
      <c r="H14" s="3"/>
    </row>
    <row r="15" spans="1:8" ht="21.75" customHeight="1">
      <c r="A15" s="23" t="s">
        <v>4</v>
      </c>
      <c r="B15" s="29">
        <f t="shared" si="3"/>
        <v>384</v>
      </c>
      <c r="C15" s="29">
        <f t="shared" si="4"/>
        <v>346.7283</v>
      </c>
      <c r="D15" s="29">
        <v>8</v>
      </c>
      <c r="E15" s="29">
        <v>2.873</v>
      </c>
      <c r="F15" s="29">
        <v>376</v>
      </c>
      <c r="G15" s="29">
        <v>343.8553</v>
      </c>
      <c r="H15" s="3"/>
    </row>
    <row r="16" spans="1:8" ht="21.75" customHeight="1">
      <c r="A16" s="23" t="s">
        <v>5</v>
      </c>
      <c r="B16" s="29">
        <f t="shared" si="3"/>
        <v>639</v>
      </c>
      <c r="C16" s="29">
        <f t="shared" si="4"/>
        <v>569.41445</v>
      </c>
      <c r="D16" s="29">
        <v>11</v>
      </c>
      <c r="E16" s="29">
        <v>4.35665</v>
      </c>
      <c r="F16" s="29">
        <v>628</v>
      </c>
      <c r="G16" s="29">
        <v>565.0578</v>
      </c>
      <c r="H16" s="3"/>
    </row>
    <row r="17" spans="1:8" ht="21.75" customHeight="1">
      <c r="A17" s="23" t="s">
        <v>6</v>
      </c>
      <c r="B17" s="29">
        <f t="shared" si="3"/>
        <v>370</v>
      </c>
      <c r="C17" s="29">
        <f t="shared" si="4"/>
        <v>331.7772</v>
      </c>
      <c r="D17" s="29">
        <v>9</v>
      </c>
      <c r="E17" s="29">
        <v>2.6352</v>
      </c>
      <c r="F17" s="29">
        <v>361</v>
      </c>
      <c r="G17" s="29">
        <v>329.142</v>
      </c>
      <c r="H17" s="3"/>
    </row>
    <row r="18" spans="1:8" ht="21.75" customHeight="1">
      <c r="A18" s="23" t="s">
        <v>7</v>
      </c>
      <c r="B18" s="29">
        <f t="shared" si="3"/>
        <v>749</v>
      </c>
      <c r="C18" s="29">
        <f t="shared" si="4"/>
        <v>680.1792</v>
      </c>
      <c r="D18" s="29">
        <v>23</v>
      </c>
      <c r="E18" s="29">
        <v>8.3001</v>
      </c>
      <c r="F18" s="29">
        <v>726</v>
      </c>
      <c r="G18" s="29">
        <v>671.8791</v>
      </c>
      <c r="H18" s="3"/>
    </row>
    <row r="19" spans="1:8" ht="21.75" customHeight="1">
      <c r="A19" s="23" t="s">
        <v>8</v>
      </c>
      <c r="B19" s="29">
        <f t="shared" si="3"/>
        <v>646</v>
      </c>
      <c r="C19" s="29">
        <f t="shared" si="4"/>
        <v>578.0545000000001</v>
      </c>
      <c r="D19" s="29">
        <v>17</v>
      </c>
      <c r="E19" s="29">
        <v>5.6221</v>
      </c>
      <c r="F19" s="29">
        <v>629</v>
      </c>
      <c r="G19" s="29">
        <v>572.4324</v>
      </c>
      <c r="H19" s="3"/>
    </row>
    <row r="20" spans="1:8" ht="21.75" customHeight="1">
      <c r="A20" s="23" t="s">
        <v>9</v>
      </c>
      <c r="B20" s="29">
        <f t="shared" si="3"/>
        <v>586</v>
      </c>
      <c r="C20" s="29">
        <f t="shared" si="4"/>
        <v>530.5713999999999</v>
      </c>
      <c r="D20" s="29">
        <v>19</v>
      </c>
      <c r="E20" s="29">
        <v>7.3575</v>
      </c>
      <c r="F20" s="29">
        <v>567</v>
      </c>
      <c r="G20" s="29">
        <v>523.2139</v>
      </c>
      <c r="H20" s="3"/>
    </row>
    <row r="21" spans="1:8" ht="21.75" customHeight="1">
      <c r="A21" s="23" t="s">
        <v>10</v>
      </c>
      <c r="B21" s="29">
        <f t="shared" si="3"/>
        <v>395</v>
      </c>
      <c r="C21" s="29">
        <f t="shared" si="4"/>
        <v>352.2748</v>
      </c>
      <c r="D21" s="29">
        <v>17</v>
      </c>
      <c r="E21" s="29">
        <v>6.2413</v>
      </c>
      <c r="F21" s="29">
        <v>378</v>
      </c>
      <c r="G21" s="29">
        <v>346.0335</v>
      </c>
      <c r="H21" s="3"/>
    </row>
    <row r="22" spans="1:8" ht="21.75" customHeight="1">
      <c r="A22" s="23" t="s">
        <v>26</v>
      </c>
      <c r="B22" s="29">
        <f t="shared" si="3"/>
        <v>475</v>
      </c>
      <c r="C22" s="29">
        <f t="shared" si="4"/>
        <v>435.9336</v>
      </c>
      <c r="D22" s="29">
        <v>11</v>
      </c>
      <c r="E22" s="29">
        <v>4.4638</v>
      </c>
      <c r="F22" s="29">
        <v>464</v>
      </c>
      <c r="G22" s="29">
        <v>431.4698</v>
      </c>
      <c r="H22" s="3"/>
    </row>
    <row r="23" spans="1:8" ht="21.75" customHeight="1">
      <c r="A23" s="23" t="s">
        <v>27</v>
      </c>
      <c r="B23" s="29">
        <f t="shared" si="3"/>
        <v>810</v>
      </c>
      <c r="C23" s="29">
        <f t="shared" si="4"/>
        <v>724.2825</v>
      </c>
      <c r="D23" s="29">
        <v>11</v>
      </c>
      <c r="E23" s="29">
        <v>4.4638</v>
      </c>
      <c r="F23" s="29">
        <v>799</v>
      </c>
      <c r="G23" s="29">
        <v>719.8187</v>
      </c>
      <c r="H23" s="3"/>
    </row>
    <row r="24" spans="1:8" ht="21.75" customHeight="1">
      <c r="A24" s="23" t="s">
        <v>28</v>
      </c>
      <c r="B24" s="29">
        <f t="shared" si="3"/>
        <v>437</v>
      </c>
      <c r="C24" s="29">
        <f t="shared" si="4"/>
        <v>390.0237</v>
      </c>
      <c r="D24" s="29">
        <v>11</v>
      </c>
      <c r="E24" s="29">
        <v>4.4638</v>
      </c>
      <c r="F24" s="29">
        <v>426</v>
      </c>
      <c r="G24" s="29">
        <v>385.5599</v>
      </c>
      <c r="H24" s="3"/>
    </row>
    <row r="25" spans="1:8" ht="21.75" customHeight="1">
      <c r="A25" s="23" t="s">
        <v>29</v>
      </c>
      <c r="B25" s="29">
        <f t="shared" si="3"/>
        <v>1664</v>
      </c>
      <c r="C25" s="29">
        <f t="shared" si="4"/>
        <v>1534.1182999999999</v>
      </c>
      <c r="D25" s="29">
        <v>31</v>
      </c>
      <c r="E25" s="29">
        <v>12.4893</v>
      </c>
      <c r="F25" s="29">
        <v>1633</v>
      </c>
      <c r="G25" s="29">
        <v>1521.629</v>
      </c>
      <c r="H25" s="3"/>
    </row>
    <row r="26" spans="1:8" ht="21.75" customHeight="1">
      <c r="A26" s="23" t="s">
        <v>30</v>
      </c>
      <c r="B26" s="29">
        <f t="shared" si="3"/>
        <v>520</v>
      </c>
      <c r="C26" s="29">
        <f t="shared" si="4"/>
        <v>473.7561</v>
      </c>
      <c r="D26" s="29">
        <v>6</v>
      </c>
      <c r="E26" s="29">
        <v>2.4348</v>
      </c>
      <c r="F26" s="29">
        <v>514</v>
      </c>
      <c r="G26" s="29">
        <v>471.3213</v>
      </c>
      <c r="H26" s="3"/>
    </row>
    <row r="27" spans="1:8" ht="21.75" customHeight="1">
      <c r="A27" s="23" t="s">
        <v>11</v>
      </c>
      <c r="B27" s="29">
        <f t="shared" si="3"/>
        <v>621</v>
      </c>
      <c r="C27" s="29">
        <f t="shared" si="4"/>
        <v>560.9759</v>
      </c>
      <c r="D27" s="29">
        <f>3+1+2</f>
        <v>6</v>
      </c>
      <c r="E27" s="29">
        <v>2.4348</v>
      </c>
      <c r="F27" s="29">
        <f>269+121+225</f>
        <v>615</v>
      </c>
      <c r="G27" s="29">
        <v>558.5411</v>
      </c>
      <c r="H27" s="3"/>
    </row>
    <row r="28" spans="1:8" ht="21.75" customHeight="1">
      <c r="A28" s="23" t="s">
        <v>12</v>
      </c>
      <c r="B28" s="29">
        <f t="shared" si="3"/>
        <v>552</v>
      </c>
      <c r="C28" s="29">
        <f t="shared" si="4"/>
        <v>504.4305</v>
      </c>
      <c r="D28" s="29">
        <f>1+2+3+8</f>
        <v>14</v>
      </c>
      <c r="E28" s="29">
        <v>5.3594</v>
      </c>
      <c r="F28" s="29">
        <f>38+174+152+174</f>
        <v>538</v>
      </c>
      <c r="G28" s="29">
        <v>499.0711</v>
      </c>
      <c r="H28" s="3"/>
    </row>
    <row r="29" spans="1:8" ht="21.75" customHeight="1">
      <c r="A29" s="23" t="s">
        <v>13</v>
      </c>
      <c r="B29" s="29">
        <f t="shared" si="3"/>
        <v>288</v>
      </c>
      <c r="C29" s="29">
        <f t="shared" si="4"/>
        <v>258.7744</v>
      </c>
      <c r="D29" s="29">
        <v>7</v>
      </c>
      <c r="E29" s="29">
        <v>2.8406</v>
      </c>
      <c r="F29" s="29">
        <v>281</v>
      </c>
      <c r="G29" s="29">
        <v>255.9338</v>
      </c>
      <c r="H29" s="3"/>
    </row>
    <row r="30" spans="1:8" ht="21.75" customHeight="1">
      <c r="A30" s="23" t="s">
        <v>14</v>
      </c>
      <c r="B30" s="29">
        <f t="shared" si="3"/>
        <v>637</v>
      </c>
      <c r="C30" s="29">
        <f t="shared" si="4"/>
        <v>576.05266</v>
      </c>
      <c r="D30" s="29">
        <f>4+4</f>
        <v>8</v>
      </c>
      <c r="E30" s="29">
        <v>2.87676</v>
      </c>
      <c r="F30" s="29">
        <f>355+274</f>
        <v>629</v>
      </c>
      <c r="G30" s="29">
        <v>573.1759</v>
      </c>
      <c r="H30" s="3"/>
    </row>
    <row r="31" spans="1:8" ht="21.75" customHeight="1">
      <c r="A31" s="23" t="s">
        <v>15</v>
      </c>
      <c r="B31" s="29">
        <f t="shared" si="3"/>
        <v>531</v>
      </c>
      <c r="C31" s="29">
        <f t="shared" si="4"/>
        <v>481.68530000000004</v>
      </c>
      <c r="D31" s="29">
        <f>3+3+1+1+7</f>
        <v>15</v>
      </c>
      <c r="E31" s="29">
        <v>5.9965</v>
      </c>
      <c r="F31" s="29">
        <f>56+144+26+126+58+106</f>
        <v>516</v>
      </c>
      <c r="G31" s="29">
        <v>475.6888</v>
      </c>
      <c r="H31" s="3"/>
    </row>
    <row r="32" spans="1:8" ht="21.75" customHeight="1">
      <c r="A32" s="23" t="s">
        <v>16</v>
      </c>
      <c r="B32" s="29">
        <f t="shared" si="3"/>
        <v>1058</v>
      </c>
      <c r="C32" s="29">
        <f t="shared" si="4"/>
        <v>955.138528</v>
      </c>
      <c r="D32" s="29">
        <f>4+0+11+5+9</f>
        <v>29</v>
      </c>
      <c r="E32" s="29">
        <v>11.193228</v>
      </c>
      <c r="F32" s="29">
        <f>210+56+291+170+302</f>
        <v>1029</v>
      </c>
      <c r="G32" s="29">
        <v>943.9453</v>
      </c>
      <c r="H32" s="3"/>
    </row>
    <row r="33" spans="1:8" ht="21.75" customHeight="1">
      <c r="A33" s="23" t="s">
        <v>17</v>
      </c>
      <c r="B33" s="29">
        <f t="shared" si="3"/>
        <v>211</v>
      </c>
      <c r="C33" s="29">
        <f t="shared" si="4"/>
        <v>192.0488</v>
      </c>
      <c r="D33" s="29">
        <v>6</v>
      </c>
      <c r="E33" s="29">
        <v>2.3443</v>
      </c>
      <c r="F33" s="29">
        <v>205</v>
      </c>
      <c r="G33" s="29">
        <v>189.7045</v>
      </c>
      <c r="H33" s="3"/>
    </row>
    <row r="34" spans="1:8" ht="21.75" customHeight="1">
      <c r="A34" s="23" t="s">
        <v>34</v>
      </c>
      <c r="B34" s="29">
        <f t="shared" si="3"/>
        <v>519</v>
      </c>
      <c r="C34" s="29">
        <f t="shared" si="4"/>
        <v>482.7992</v>
      </c>
      <c r="D34" s="29">
        <f>7+2</f>
        <v>9</v>
      </c>
      <c r="E34" s="29">
        <v>3.3304</v>
      </c>
      <c r="F34" s="29">
        <f>442+68</f>
        <v>510</v>
      </c>
      <c r="G34" s="29">
        <v>479.4688</v>
      </c>
      <c r="H34" s="3"/>
    </row>
    <row r="35" spans="1:8" ht="21.75" customHeight="1">
      <c r="A35" s="23" t="s">
        <v>18</v>
      </c>
      <c r="B35" s="31">
        <f t="shared" si="3"/>
        <v>774</v>
      </c>
      <c r="C35" s="29">
        <f t="shared" si="4"/>
        <v>711.3062</v>
      </c>
      <c r="D35" s="29">
        <f>2+3+1+2+1+1+1+2</f>
        <v>13</v>
      </c>
      <c r="E35" s="29">
        <v>5.2754</v>
      </c>
      <c r="F35" s="29">
        <f>110+123+59+20+68+25+36+61+259</f>
        <v>761</v>
      </c>
      <c r="G35" s="29">
        <v>706.0308</v>
      </c>
      <c r="H35" s="3"/>
    </row>
    <row r="36" spans="1:8" ht="21.75" customHeight="1">
      <c r="A36" s="16" t="s">
        <v>19</v>
      </c>
      <c r="B36" s="32">
        <f t="shared" si="3"/>
        <v>153</v>
      </c>
      <c r="C36" s="30">
        <f t="shared" si="4"/>
        <v>145.753</v>
      </c>
      <c r="D36" s="30">
        <v>1</v>
      </c>
      <c r="E36" s="30">
        <v>0.4058</v>
      </c>
      <c r="F36" s="30">
        <v>152</v>
      </c>
      <c r="G36" s="30">
        <v>145.3472</v>
      </c>
      <c r="H36" s="3"/>
    </row>
    <row r="37" spans="1:8" ht="11.25">
      <c r="A37" s="4" t="s">
        <v>24</v>
      </c>
      <c r="H37" s="3"/>
    </row>
    <row r="38" ht="11.25">
      <c r="A38" s="4" t="s">
        <v>25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2009-01-28T02:47:22Z</cp:lastPrinted>
  <dcterms:created xsi:type="dcterms:W3CDTF">2002-11-08T04:36:02Z</dcterms:created>
  <dcterms:modified xsi:type="dcterms:W3CDTF">2010-03-15T06:21:52Z</dcterms:modified>
  <cp:category/>
  <cp:version/>
  <cp:contentType/>
  <cp:contentStatus/>
</cp:coreProperties>
</file>